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User\Documents\Nepal\2020-12-13\"/>
    </mc:Choice>
  </mc:AlternateContent>
  <xr:revisionPtr revIDLastSave="0" documentId="13_ncr:1_{88CFA560-EFF6-4681-BF32-DA76FA7233C1}" xr6:coauthVersionLast="45" xr6:coauthVersionMax="45" xr10:uidLastSave="{00000000-0000-0000-0000-000000000000}"/>
  <bookViews>
    <workbookView xWindow="-110" yWindow="-110" windowWidth="19420" windowHeight="10420" xr2:uid="{CC28C408-4FB3-454E-B577-BD70EA484A2E}"/>
  </bookViews>
  <sheets>
    <sheet name="Info" sheetId="42" r:id="rId1"/>
    <sheet name="35 sectors" sheetId="1" r:id="rId2"/>
    <sheet name="T1" sheetId="2" r:id="rId3"/>
    <sheet name="agr1" sheetId="6" r:id="rId4"/>
    <sheet name="T2" sheetId="8" r:id="rId5"/>
    <sheet name="T3" sheetId="7" r:id="rId6"/>
    <sheet name="agr2" sheetId="5" r:id="rId7"/>
    <sheet name="T4" sheetId="9" r:id="rId8"/>
    <sheet name="T5" sheetId="10" r:id="rId9"/>
    <sheet name="T6" sheetId="29" r:id="rId10"/>
    <sheet name="T7" sheetId="30" r:id="rId11"/>
    <sheet name="T8" sheetId="31" r:id="rId12"/>
    <sheet name="T9" sheetId="32" r:id="rId13"/>
    <sheet name="T10" sheetId="37" r:id="rId14"/>
    <sheet name="T11" sheetId="38" r:id="rId15"/>
    <sheet name="T12" sheetId="39" r:id="rId16"/>
    <sheet name="ADB" sheetId="28" r:id="rId17"/>
    <sheet name="IMF Apr2020" sheetId="40" r:id="rId18"/>
    <sheet name="IMF Oct2019" sheetId="41" r:id="rId19"/>
  </sheets>
  <externalReferences>
    <externalReference r:id="rId20"/>
    <externalReference r:id="rId21"/>
    <externalReference r:id="rId22"/>
    <externalReference r:id="rId23"/>
    <externalReference r:id="rId24"/>
  </externalReferences>
  <definedNames>
    <definedName name="a">[1]ISICrev3.1!$E:$F</definedName>
    <definedName name="Calculated_Relationship_HS12___HS07" localSheetId="1">'[2]Correlation HS2012-HS2007'!#REF!</definedName>
    <definedName name="Calculated_Relationship_HS12___HS07" localSheetId="2">'[2]Correlation HS2012-HS2007'!#REF!</definedName>
    <definedName name="Calculated_Relationship_HS12___HS07" localSheetId="4">'[2]Correlation HS2012-HS2007'!#REF!</definedName>
    <definedName name="Calculated_Relationship_HS12___HS07">'[2]Correlation HS2012-HS2007'!#REF!</definedName>
    <definedName name="go_level_top1" localSheetId="1">OFFSET('[3]35-sector'!$E$36,MATCH(#REF!,'[3]35-sector'!$E$37:$E$71,0),2,1,8)</definedName>
    <definedName name="go_level_top1" localSheetId="2">OFFSET('[3]35-sector'!$E$36,MATCH(#REF!,'[3]35-sector'!$E$37:$E$71,0),2,1,8)</definedName>
    <definedName name="go_level_top1" localSheetId="4">OFFSET('[3]35-sector'!$E$36,MATCH(#REF!,'[3]35-sector'!$E$37:$E$71,0),2,1,8)</definedName>
    <definedName name="go_level_top1">OFFSET('[3]35-sector'!$E$36,MATCH(#REF!,'[3]35-sector'!$E$37:$E$71,0),2,1,8)</definedName>
    <definedName name="HS" localSheetId="1">'[4]HS02_CPC1.1_SITC3_ISIC3.1 (2)'!#REF!</definedName>
    <definedName name="HS" localSheetId="2">'[4]HS02_CPC1.1_SITC3_ISIC3.1 (2)'!#REF!</definedName>
    <definedName name="HS" localSheetId="4">'[4]HS02_CPC1.1_SITC3_ISIC3.1 (2)'!#REF!</definedName>
    <definedName name="HS">'[4]HS02_CPC1.1_SITC3_ISIC3.1 (2)'!#REF!</definedName>
    <definedName name="M1_stone">'[3]2000'!$E$1382:$BV$1451</definedName>
    <definedName name="M2_stone">'[3]2000'!$E$1524:$BV$1593</definedName>
    <definedName name="M3_stone">'[3]2000'!$E$1737:$BV$1806</definedName>
    <definedName name="Matrix1" localSheetId="1">#REF!</definedName>
    <definedName name="Matrix1" localSheetId="2">#REF!</definedName>
    <definedName name="Matrix1" localSheetId="4">#REF!</definedName>
    <definedName name="Matrix1">#REF!</definedName>
    <definedName name="rca_trad_2010">'[5]13-sector VAX_G_2010'!$C$141:$P$203</definedName>
    <definedName name="rca_trad_2011">'[5]13-sector VAX_G_2011'!$C$141:$P$203</definedName>
    <definedName name="rca_trad_2012">'[5]13-sector VAX_G_2012'!$C$141:$P$203</definedName>
    <definedName name="rca_trad_2013">'[5]13-sector VAX_G_2013'!$C$141:$P$203</definedName>
    <definedName name="rca_trad_2014">'[5]13-sector VAX_G_2014'!$C$141:$P$203</definedName>
    <definedName name="rca_trad_2015">'[5]13-sector VAX_G_2015'!$C$141:$P$203</definedName>
    <definedName name="rca_trad_2016">'[5]13-sector VAX_G_2016'!$C$141:$P$203</definedName>
    <definedName name="rca_trad_2017">'[5]13-sector VAX_G_2017'!$C$141:$P$203</definedName>
    <definedName name="rca_vax_2010">'[5]13-sector VAX_G_2010'!$C$209:$P$271</definedName>
    <definedName name="rca_vax_2011">'[5]13-sector VAX_G_2011'!$C$209:$P$271</definedName>
    <definedName name="rca_vax_2012">'[5]13-sector VAX_G_2012'!$C$209:$P$271</definedName>
    <definedName name="rca_vax_2013">'[5]13-sector VAX_G_2013'!$C$209:$P$271</definedName>
    <definedName name="rca_vax_2014">'[5]13-sector VAX_G_2014'!$C$209:$P$271</definedName>
    <definedName name="rca_vax_2015">'[5]13-sector VAX_G_2015'!$C$209:$P$271</definedName>
    <definedName name="rca_vax_2016">'[5]13-sector VAX_G_2016'!$C$209:$P$271</definedName>
    <definedName name="rca_vax_2017">'[5]13-sector VAX_G_2017'!$C$209:$P$271</definedName>
    <definedName name="sector_list" localSheetId="1">#REF!</definedName>
    <definedName name="sector_list" localSheetId="2">#REF!</definedName>
    <definedName name="sector_list" localSheetId="4">#REF!</definedName>
    <definedName name="sector_list">#REF!</definedName>
    <definedName name="Sectors" localSheetId="1">#REF!</definedName>
    <definedName name="Sectors" localSheetId="2">#REF!</definedName>
    <definedName name="Sectors" localSheetId="4">#REF!</definedName>
    <definedName name="Sectors">#REF!</definedName>
    <definedName name="SUNBURST" localSheetId="1">'[5]35-sector'!#REF!</definedName>
    <definedName name="SUNBURST" localSheetId="2">'[5]35-sector'!#REF!</definedName>
    <definedName name="SUNBURST" localSheetId="4">'[5]35-sector'!#REF!</definedName>
    <definedName name="SUNBURST">'[5]35-sector'!#REF!</definedName>
    <definedName name="vax_g_2010">'[5]13-sector VAX_G_2010'!$T$5:$AI$67</definedName>
    <definedName name="vax_g_2011">'[5]13-sector VAX_G_2011'!$T$5:$AI$67</definedName>
    <definedName name="vax_g_2012">'[5]13-sector VAX_G_2012'!$T$5:$AI$67</definedName>
    <definedName name="vax_g_2013">'[5]13-sector VAX_G_2013'!$T$5:$AI$67</definedName>
    <definedName name="vax_g_2014">'[5]13-sector VAX_G_2014'!$T$5:$AI$67</definedName>
    <definedName name="vax_g_2015">'[5]13-sector VAX_G_2015'!$T$5:$AI$67</definedName>
    <definedName name="vax_g_2016">'[5]13-sector VAX_G_2016'!$T$5:$AI$67</definedName>
    <definedName name="vax_g_2017">'[5]13-sector VAX_G_2017'!$T$5:$AI$67</definedName>
    <definedName name="x_2010">'[5]13-sector VAX_G_2010'!$C$5:$R$67</definedName>
    <definedName name="x_2011">'[5]13-sector VAX_G_2011'!$C$5:$R$67</definedName>
    <definedName name="x_2012">'[5]13-sector VAX_G_2012'!$C$5:$R$67</definedName>
    <definedName name="x_2013">'[5]13-sector VAX_G_2013'!$C$5:$R$67</definedName>
    <definedName name="x_2014">'[5]13-sector VAX_G_2014'!$C$5:$R$67</definedName>
    <definedName name="x_2015">'[5]13-sector VAX_G_2015'!$C$5:$R$67</definedName>
    <definedName name="x_2016">'[5]13-sector VAX_G_2016'!$C$5:$R$67</definedName>
    <definedName name="x_2017">'[5]13-sector VAX_G_2017'!$C$5:$R$67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8" i="28" l="1"/>
  <c r="W37" i="28"/>
  <c r="V36" i="28"/>
  <c r="V96" i="28"/>
  <c r="Q34" i="39" l="1"/>
  <c r="Q35" i="39"/>
  <c r="C40" i="39"/>
  <c r="D40" i="39"/>
  <c r="E40" i="39"/>
  <c r="F40" i="39"/>
  <c r="G40" i="39"/>
  <c r="H40" i="39"/>
  <c r="I40" i="39"/>
  <c r="I38" i="39" s="1"/>
  <c r="I37" i="39" s="1"/>
  <c r="J40" i="39"/>
  <c r="J38" i="39" s="1"/>
  <c r="J37" i="39" s="1"/>
  <c r="K40" i="39"/>
  <c r="L40" i="39"/>
  <c r="M40" i="39"/>
  <c r="N40" i="39"/>
  <c r="O40" i="39"/>
  <c r="P40" i="39"/>
  <c r="C41" i="39"/>
  <c r="D41" i="39"/>
  <c r="D38" i="39" s="1"/>
  <c r="D37" i="39" s="1"/>
  <c r="E41" i="39"/>
  <c r="F41" i="39"/>
  <c r="G41" i="39"/>
  <c r="H41" i="39"/>
  <c r="H38" i="39" s="1"/>
  <c r="H37" i="39" s="1"/>
  <c r="I41" i="39"/>
  <c r="J41" i="39"/>
  <c r="K41" i="39"/>
  <c r="L41" i="39"/>
  <c r="M41" i="39"/>
  <c r="N41" i="39"/>
  <c r="O41" i="39"/>
  <c r="P41" i="39"/>
  <c r="P38" i="39" s="1"/>
  <c r="P37" i="39" s="1"/>
  <c r="C42" i="39"/>
  <c r="D42" i="39"/>
  <c r="E42" i="39"/>
  <c r="F42" i="39"/>
  <c r="G42" i="39"/>
  <c r="H42" i="39"/>
  <c r="I42" i="39"/>
  <c r="J42" i="39"/>
  <c r="K42" i="39"/>
  <c r="L42" i="39"/>
  <c r="M42" i="39"/>
  <c r="N42" i="39"/>
  <c r="O42" i="39"/>
  <c r="P42" i="39"/>
  <c r="C43" i="39"/>
  <c r="D43" i="39"/>
  <c r="E43" i="39"/>
  <c r="F43" i="39"/>
  <c r="G43" i="39"/>
  <c r="H43" i="39"/>
  <c r="I43" i="39"/>
  <c r="J43" i="39"/>
  <c r="K43" i="39"/>
  <c r="L43" i="39"/>
  <c r="M43" i="39"/>
  <c r="N43" i="39"/>
  <c r="O43" i="39"/>
  <c r="P43" i="39"/>
  <c r="D39" i="39"/>
  <c r="E39" i="39"/>
  <c r="F39" i="39"/>
  <c r="G39" i="39"/>
  <c r="G38" i="39" s="1"/>
  <c r="G37" i="39" s="1"/>
  <c r="H39" i="39"/>
  <c r="I39" i="39"/>
  <c r="J39" i="39"/>
  <c r="K39" i="39"/>
  <c r="K38" i="39" s="1"/>
  <c r="K37" i="39" s="1"/>
  <c r="O39" i="39"/>
  <c r="O38" i="39" s="1"/>
  <c r="O37" i="39" s="1"/>
  <c r="P39" i="39"/>
  <c r="E38" i="39"/>
  <c r="F38" i="39"/>
  <c r="F37" i="39" s="1"/>
  <c r="Q43" i="38"/>
  <c r="Q42" i="38"/>
  <c r="Q40" i="38"/>
  <c r="D37" i="38"/>
  <c r="E37" i="38"/>
  <c r="F37" i="38"/>
  <c r="G37" i="38"/>
  <c r="H37" i="38"/>
  <c r="I37" i="38"/>
  <c r="J37" i="38"/>
  <c r="K37" i="38"/>
  <c r="O37" i="38"/>
  <c r="P37" i="38"/>
  <c r="C37" i="38"/>
  <c r="D38" i="38"/>
  <c r="E38" i="38"/>
  <c r="F38" i="38"/>
  <c r="G38" i="38"/>
  <c r="H38" i="38"/>
  <c r="I38" i="38"/>
  <c r="J38" i="38"/>
  <c r="K38" i="38"/>
  <c r="O38" i="38"/>
  <c r="P38" i="38"/>
  <c r="C38" i="38"/>
  <c r="E37" i="39"/>
  <c r="C40" i="38" l="1"/>
  <c r="D40" i="38"/>
  <c r="E40" i="38"/>
  <c r="F40" i="38"/>
  <c r="G40" i="38"/>
  <c r="H40" i="38"/>
  <c r="I40" i="38"/>
  <c r="J40" i="38"/>
  <c r="K40" i="38"/>
  <c r="L40" i="38"/>
  <c r="M40" i="38"/>
  <c r="N40" i="38"/>
  <c r="O40" i="38"/>
  <c r="P40" i="38"/>
  <c r="C41" i="38"/>
  <c r="D41" i="38"/>
  <c r="E41" i="38"/>
  <c r="F41" i="38"/>
  <c r="G41" i="38"/>
  <c r="H41" i="38"/>
  <c r="I41" i="38"/>
  <c r="J41" i="38"/>
  <c r="K41" i="38"/>
  <c r="L41" i="38"/>
  <c r="M41" i="38"/>
  <c r="N41" i="38"/>
  <c r="O41" i="38"/>
  <c r="P41" i="38"/>
  <c r="C42" i="38"/>
  <c r="D42" i="38"/>
  <c r="E42" i="38"/>
  <c r="F42" i="38"/>
  <c r="G42" i="38"/>
  <c r="H42" i="38"/>
  <c r="I42" i="38"/>
  <c r="J42" i="38"/>
  <c r="K42" i="38"/>
  <c r="L42" i="38"/>
  <c r="M42" i="38"/>
  <c r="N42" i="38"/>
  <c r="O42" i="38"/>
  <c r="P42" i="38"/>
  <c r="C43" i="38"/>
  <c r="D43" i="38"/>
  <c r="E43" i="38"/>
  <c r="F43" i="38"/>
  <c r="G43" i="38"/>
  <c r="H43" i="38"/>
  <c r="I43" i="38"/>
  <c r="J43" i="38"/>
  <c r="K43" i="38"/>
  <c r="L43" i="38"/>
  <c r="M43" i="38"/>
  <c r="N43" i="38"/>
  <c r="O43" i="38"/>
  <c r="P43" i="38"/>
  <c r="D39" i="38"/>
  <c r="E39" i="38"/>
  <c r="F39" i="38"/>
  <c r="G39" i="38"/>
  <c r="H39" i="38"/>
  <c r="I39" i="38"/>
  <c r="J39" i="38"/>
  <c r="K39" i="38"/>
  <c r="O39" i="38"/>
  <c r="P39" i="38"/>
  <c r="Q41" i="38"/>
  <c r="Q34" i="38"/>
  <c r="Q35" i="38"/>
  <c r="C28" i="38"/>
  <c r="P28" i="38"/>
  <c r="C34" i="38"/>
  <c r="D34" i="38"/>
  <c r="E34" i="38"/>
  <c r="F34" i="38"/>
  <c r="G34" i="38"/>
  <c r="H34" i="38"/>
  <c r="I34" i="38"/>
  <c r="J34" i="38"/>
  <c r="K34" i="38"/>
  <c r="L34" i="38"/>
  <c r="M34" i="38"/>
  <c r="N34" i="38"/>
  <c r="O34" i="38"/>
  <c r="P34" i="38"/>
  <c r="C35" i="38"/>
  <c r="D35" i="38"/>
  <c r="E35" i="38"/>
  <c r="F35" i="38"/>
  <c r="G35" i="38"/>
  <c r="H35" i="38"/>
  <c r="I35" i="38"/>
  <c r="J35" i="38"/>
  <c r="K35" i="38"/>
  <c r="L35" i="38"/>
  <c r="M35" i="38"/>
  <c r="N35" i="38"/>
  <c r="O35" i="38"/>
  <c r="P35" i="38"/>
  <c r="P27" i="38"/>
  <c r="B27" i="38"/>
  <c r="B28" i="38"/>
  <c r="B29" i="38"/>
  <c r="B30" i="38"/>
  <c r="B31" i="38"/>
  <c r="B32" i="38"/>
  <c r="B33" i="38"/>
  <c r="B34" i="38"/>
  <c r="B35" i="38"/>
  <c r="B37" i="38"/>
  <c r="B38" i="38"/>
  <c r="B39" i="38"/>
  <c r="B40" i="38"/>
  <c r="B41" i="38"/>
  <c r="B42" i="38"/>
  <c r="B43" i="38"/>
  <c r="B45" i="38"/>
  <c r="B26" i="38"/>
  <c r="D43" i="37"/>
  <c r="E43" i="37"/>
  <c r="F43" i="37"/>
  <c r="G43" i="37"/>
  <c r="H43" i="37"/>
  <c r="I43" i="37"/>
  <c r="J43" i="37"/>
  <c r="K43" i="37"/>
  <c r="O43" i="37"/>
  <c r="P43" i="37"/>
  <c r="Q49" i="37"/>
  <c r="Q48" i="37"/>
  <c r="P48" i="37"/>
  <c r="D44" i="37"/>
  <c r="E44" i="37"/>
  <c r="F44" i="37"/>
  <c r="G44" i="37"/>
  <c r="H44" i="37"/>
  <c r="I44" i="37"/>
  <c r="J44" i="37"/>
  <c r="K44" i="37"/>
  <c r="O44" i="37"/>
  <c r="P44" i="37"/>
  <c r="Q47" i="37"/>
  <c r="Q46" i="37"/>
  <c r="C44" i="37"/>
  <c r="Q39" i="37"/>
  <c r="C43" i="37" l="1"/>
  <c r="P49" i="37"/>
  <c r="Z76" i="37" l="1"/>
  <c r="S75" i="37"/>
  <c r="U299" i="28"/>
  <c r="U300" i="28"/>
  <c r="V300" i="28" s="1"/>
  <c r="Q43" i="39" l="1"/>
  <c r="W21" i="39"/>
  <c r="V21" i="39"/>
  <c r="U21" i="39"/>
  <c r="T21" i="39"/>
  <c r="S21" i="39"/>
  <c r="R21" i="39"/>
  <c r="A1" i="39"/>
  <c r="A1" i="38"/>
  <c r="C39" i="38"/>
  <c r="P24" i="38"/>
  <c r="W21" i="38"/>
  <c r="V21" i="38"/>
  <c r="U21" i="38"/>
  <c r="T21" i="38"/>
  <c r="S21" i="38"/>
  <c r="R21" i="38"/>
  <c r="S74" i="37"/>
  <c r="M74" i="37"/>
  <c r="S73" i="37"/>
  <c r="M73" i="37"/>
  <c r="S72" i="37"/>
  <c r="M72" i="37"/>
  <c r="S71" i="37"/>
  <c r="M71" i="37"/>
  <c r="S70" i="37"/>
  <c r="M70" i="37"/>
  <c r="S69" i="37"/>
  <c r="M69" i="37"/>
  <c r="S68" i="37"/>
  <c r="S66" i="37"/>
  <c r="M66" i="37"/>
  <c r="S65" i="37"/>
  <c r="M65" i="37"/>
  <c r="S64" i="37"/>
  <c r="M64" i="37"/>
  <c r="S63" i="37"/>
  <c r="M63" i="37"/>
  <c r="S62" i="37"/>
  <c r="M62" i="37"/>
  <c r="S61" i="37"/>
  <c r="M61" i="37"/>
  <c r="S60" i="37"/>
  <c r="M60" i="37"/>
  <c r="S59" i="37"/>
  <c r="M59" i="37"/>
  <c r="S58" i="37"/>
  <c r="M58" i="37"/>
  <c r="S57" i="37"/>
  <c r="M57" i="37"/>
  <c r="S56" i="37"/>
  <c r="M56" i="37"/>
  <c r="S55" i="37"/>
  <c r="M55" i="37"/>
  <c r="S54" i="37"/>
  <c r="M54" i="37"/>
  <c r="M53" i="37"/>
  <c r="F68" i="37"/>
  <c r="H68" i="37" s="1"/>
  <c r="A68" i="37"/>
  <c r="F67" i="37"/>
  <c r="H67" i="37" s="1"/>
  <c r="A67" i="37"/>
  <c r="F66" i="37"/>
  <c r="H66" i="37" s="1"/>
  <c r="A66" i="37"/>
  <c r="F65" i="37"/>
  <c r="H65" i="37" s="1"/>
  <c r="A65" i="37"/>
  <c r="F64" i="37"/>
  <c r="H64" i="37" s="1"/>
  <c r="A64" i="37"/>
  <c r="F63" i="37"/>
  <c r="H63" i="37" s="1"/>
  <c r="A63" i="37"/>
  <c r="F62" i="37"/>
  <c r="H62" i="37" s="1"/>
  <c r="A62" i="37"/>
  <c r="F61" i="37"/>
  <c r="H61" i="37" s="1"/>
  <c r="A61" i="37"/>
  <c r="F60" i="37"/>
  <c r="H60" i="37" s="1"/>
  <c r="A60" i="37"/>
  <c r="F59" i="37"/>
  <c r="H59" i="37" s="1"/>
  <c r="A59" i="37"/>
  <c r="F58" i="37"/>
  <c r="H58" i="37" s="1"/>
  <c r="A58" i="37"/>
  <c r="F57" i="37"/>
  <c r="H57" i="37" s="1"/>
  <c r="A57" i="37"/>
  <c r="F56" i="37"/>
  <c r="H56" i="37" s="1"/>
  <c r="A56" i="37"/>
  <c r="F55" i="37"/>
  <c r="H55" i="37" s="1"/>
  <c r="A55" i="37"/>
  <c r="P21" i="37"/>
  <c r="P17" i="37"/>
  <c r="Z30" i="37"/>
  <c r="Y30" i="37"/>
  <c r="X30" i="37"/>
  <c r="X32" i="37" s="1"/>
  <c r="W21" i="37"/>
  <c r="V21" i="37"/>
  <c r="U21" i="37"/>
  <c r="T21" i="37"/>
  <c r="S21" i="37"/>
  <c r="R21" i="37"/>
  <c r="A1" i="37"/>
  <c r="F45" i="32"/>
  <c r="H45" i="32" s="1"/>
  <c r="A45" i="32"/>
  <c r="F44" i="32"/>
  <c r="H44" i="32" s="1"/>
  <c r="A44" i="32"/>
  <c r="F43" i="32"/>
  <c r="H43" i="32" s="1"/>
  <c r="A43" i="32"/>
  <c r="F42" i="32"/>
  <c r="H42" i="32" s="1"/>
  <c r="A42" i="32"/>
  <c r="F41" i="32"/>
  <c r="H41" i="32" s="1"/>
  <c r="J29" i="32" s="1"/>
  <c r="A41" i="32"/>
  <c r="F40" i="32"/>
  <c r="H40" i="32" s="1"/>
  <c r="I29" i="32" s="1"/>
  <c r="A40" i="32"/>
  <c r="F39" i="32"/>
  <c r="H39" i="32" s="1"/>
  <c r="H29" i="32" s="1"/>
  <c r="A39" i="32"/>
  <c r="F38" i="32"/>
  <c r="H38" i="32" s="1"/>
  <c r="G29" i="32" s="1"/>
  <c r="A38" i="32"/>
  <c r="F37" i="32"/>
  <c r="H37" i="32" s="1"/>
  <c r="F29" i="32" s="1"/>
  <c r="F30" i="37" s="1"/>
  <c r="A37" i="32"/>
  <c r="F36" i="32"/>
  <c r="H36" i="32" s="1"/>
  <c r="A36" i="32"/>
  <c r="F35" i="32"/>
  <c r="H35" i="32" s="1"/>
  <c r="A35" i="32"/>
  <c r="F34" i="32"/>
  <c r="H34" i="32" s="1"/>
  <c r="D29" i="32" s="1"/>
  <c r="A34" i="32"/>
  <c r="F33" i="32"/>
  <c r="H33" i="32" s="1"/>
  <c r="C29" i="32" s="1"/>
  <c r="A33" i="32"/>
  <c r="F32" i="32"/>
  <c r="H32" i="32" s="1"/>
  <c r="A32" i="32"/>
  <c r="S67" i="37" l="1"/>
  <c r="T67" i="37" s="1"/>
  <c r="T54" i="37"/>
  <c r="C39" i="39"/>
  <c r="P27" i="39"/>
  <c r="P24" i="39"/>
  <c r="P28" i="39"/>
  <c r="F24" i="38"/>
  <c r="U26" i="38"/>
  <c r="I30" i="37"/>
  <c r="C30" i="37"/>
  <c r="H30" i="37"/>
  <c r="J30" i="37"/>
  <c r="D30" i="37"/>
  <c r="G30" i="37"/>
  <c r="P22" i="37"/>
  <c r="AB30" i="37"/>
  <c r="AA30" i="37"/>
  <c r="V70" i="37" s="1"/>
  <c r="E29" i="32"/>
  <c r="K29" i="32"/>
  <c r="A1" i="32"/>
  <c r="A1" i="31"/>
  <c r="V21" i="32"/>
  <c r="U21" i="32"/>
  <c r="T21" i="32"/>
  <c r="S21" i="32"/>
  <c r="R21" i="32"/>
  <c r="Q21" i="32"/>
  <c r="V21" i="31"/>
  <c r="U21" i="31"/>
  <c r="T21" i="31"/>
  <c r="S21" i="31"/>
  <c r="R21" i="31"/>
  <c r="Q21" i="31"/>
  <c r="V21" i="30"/>
  <c r="U21" i="30"/>
  <c r="T21" i="30"/>
  <c r="S21" i="30"/>
  <c r="R21" i="30"/>
  <c r="Q21" i="30"/>
  <c r="A1" i="29"/>
  <c r="A1" i="10"/>
  <c r="V21" i="29"/>
  <c r="U21" i="29"/>
  <c r="T21" i="29"/>
  <c r="S21" i="29"/>
  <c r="R21" i="29"/>
  <c r="Q21" i="29"/>
  <c r="G56" i="10"/>
  <c r="H56" i="10"/>
  <c r="I56" i="10"/>
  <c r="G57" i="10"/>
  <c r="H57" i="10"/>
  <c r="I57" i="10"/>
  <c r="G58" i="10"/>
  <c r="H58" i="10"/>
  <c r="I58" i="10"/>
  <c r="G59" i="10"/>
  <c r="H59" i="10"/>
  <c r="I59" i="10"/>
  <c r="G60" i="10"/>
  <c r="H60" i="10"/>
  <c r="I60" i="10"/>
  <c r="G61" i="10"/>
  <c r="H61" i="10"/>
  <c r="I61" i="10"/>
  <c r="G62" i="10"/>
  <c r="H62" i="10"/>
  <c r="I62" i="10"/>
  <c r="G63" i="10"/>
  <c r="H63" i="10"/>
  <c r="I63" i="10"/>
  <c r="G64" i="10"/>
  <c r="H64" i="10"/>
  <c r="I64" i="10"/>
  <c r="G65" i="10"/>
  <c r="H65" i="10"/>
  <c r="I65" i="10"/>
  <c r="G66" i="10"/>
  <c r="H66" i="10"/>
  <c r="I66" i="10"/>
  <c r="G67" i="10"/>
  <c r="H67" i="10"/>
  <c r="I67" i="10"/>
  <c r="G68" i="10"/>
  <c r="H68" i="10"/>
  <c r="I68" i="10"/>
  <c r="G69" i="10"/>
  <c r="H69" i="10"/>
  <c r="I69" i="10"/>
  <c r="G70" i="10"/>
  <c r="H70" i="10"/>
  <c r="I70" i="10"/>
  <c r="G71" i="10"/>
  <c r="H71" i="10"/>
  <c r="I71" i="10"/>
  <c r="H55" i="10"/>
  <c r="I55" i="10"/>
  <c r="G55" i="10"/>
  <c r="A56" i="10"/>
  <c r="A57" i="10"/>
  <c r="A58" i="10"/>
  <c r="A59" i="10"/>
  <c r="A60" i="10"/>
  <c r="A61" i="10"/>
  <c r="A62" i="10"/>
  <c r="A63" i="10"/>
  <c r="A64" i="10"/>
  <c r="A65" i="10"/>
  <c r="A66" i="10"/>
  <c r="A67" i="10"/>
  <c r="A68" i="10"/>
  <c r="A69" i="10"/>
  <c r="A70" i="10"/>
  <c r="A71" i="10"/>
  <c r="A55" i="10"/>
  <c r="G27" i="10"/>
  <c r="H27" i="10"/>
  <c r="I27" i="10"/>
  <c r="G28" i="10"/>
  <c r="H28" i="10"/>
  <c r="I28" i="10"/>
  <c r="G29" i="10"/>
  <c r="H29" i="10"/>
  <c r="I29" i="10"/>
  <c r="G30" i="10"/>
  <c r="H30" i="10"/>
  <c r="I30" i="10"/>
  <c r="G31" i="10"/>
  <c r="H31" i="10"/>
  <c r="I31" i="10"/>
  <c r="G32" i="10"/>
  <c r="H32" i="10"/>
  <c r="I32" i="10"/>
  <c r="G33" i="10"/>
  <c r="H33" i="10"/>
  <c r="I33" i="10"/>
  <c r="G34" i="10"/>
  <c r="H34" i="10"/>
  <c r="I34" i="10"/>
  <c r="G35" i="10"/>
  <c r="H35" i="10"/>
  <c r="I35" i="10"/>
  <c r="G36" i="10"/>
  <c r="H36" i="10"/>
  <c r="I36" i="10"/>
  <c r="G37" i="10"/>
  <c r="H37" i="10"/>
  <c r="I37" i="10"/>
  <c r="G38" i="10"/>
  <c r="H38" i="10"/>
  <c r="I38" i="10"/>
  <c r="G39" i="10"/>
  <c r="H39" i="10"/>
  <c r="I39" i="10"/>
  <c r="G40" i="10"/>
  <c r="H40" i="10"/>
  <c r="I40" i="10"/>
  <c r="G41" i="10"/>
  <c r="H41" i="10"/>
  <c r="I41" i="10"/>
  <c r="G42" i="10"/>
  <c r="H42" i="10"/>
  <c r="I42" i="10"/>
  <c r="G43" i="10"/>
  <c r="H43" i="10"/>
  <c r="I43" i="10"/>
  <c r="G44" i="10"/>
  <c r="H44" i="10"/>
  <c r="I44" i="10"/>
  <c r="G45" i="10"/>
  <c r="H45" i="10"/>
  <c r="I45" i="10"/>
  <c r="G46" i="10"/>
  <c r="H46" i="10"/>
  <c r="I46" i="10"/>
  <c r="G47" i="10"/>
  <c r="H47" i="10"/>
  <c r="I47" i="10"/>
  <c r="G48" i="10"/>
  <c r="H48" i="10"/>
  <c r="I48" i="10"/>
  <c r="G49" i="10"/>
  <c r="H49" i="10"/>
  <c r="I49" i="10"/>
  <c r="G50" i="10"/>
  <c r="H50" i="10"/>
  <c r="I50" i="10"/>
  <c r="G51" i="10"/>
  <c r="H51" i="10"/>
  <c r="I51" i="10"/>
  <c r="G52" i="10"/>
  <c r="H52" i="10"/>
  <c r="I52" i="10"/>
  <c r="H26" i="10"/>
  <c r="I26" i="10"/>
  <c r="G26" i="10"/>
  <c r="S76" i="37" l="1"/>
  <c r="T76" i="37" s="1"/>
  <c r="V73" i="37"/>
  <c r="V72" i="37"/>
  <c r="V71" i="37"/>
  <c r="V54" i="37"/>
  <c r="W54" i="37" s="1"/>
  <c r="V75" i="37"/>
  <c r="V69" i="37"/>
  <c r="V68" i="37"/>
  <c r="V74" i="37"/>
  <c r="P47" i="37" s="1"/>
  <c r="V67" i="37"/>
  <c r="V63" i="37"/>
  <c r="V61" i="37"/>
  <c r="V64" i="37"/>
  <c r="V56" i="37"/>
  <c r="V59" i="37"/>
  <c r="V60" i="37"/>
  <c r="V66" i="37"/>
  <c r="V58" i="37"/>
  <c r="V62" i="37"/>
  <c r="V65" i="37"/>
  <c r="V57" i="37"/>
  <c r="V55" i="37"/>
  <c r="F24" i="39"/>
  <c r="D24" i="38"/>
  <c r="I24" i="38"/>
  <c r="J24" i="38"/>
  <c r="H24" i="38"/>
  <c r="G24" i="38"/>
  <c r="C24" i="38"/>
  <c r="E30" i="37"/>
  <c r="K30" i="37"/>
  <c r="K51" i="10"/>
  <c r="K47" i="10"/>
  <c r="K52" i="10"/>
  <c r="K48" i="10"/>
  <c r="K49" i="10"/>
  <c r="W19" i="10" s="1"/>
  <c r="K45" i="10"/>
  <c r="K50" i="10"/>
  <c r="W18" i="10" s="1"/>
  <c r="K46" i="10"/>
  <c r="K64" i="10"/>
  <c r="K60" i="10"/>
  <c r="K56" i="10"/>
  <c r="K68" i="10"/>
  <c r="K69" i="10"/>
  <c r="W20" i="10" s="1"/>
  <c r="K65" i="10"/>
  <c r="K61" i="10"/>
  <c r="S23" i="10" s="1"/>
  <c r="K57" i="10"/>
  <c r="Q23" i="10" s="1"/>
  <c r="K63" i="10"/>
  <c r="K55" i="10"/>
  <c r="K70" i="10"/>
  <c r="K66" i="10"/>
  <c r="T23" i="10" s="1"/>
  <c r="K62" i="10"/>
  <c r="K58" i="10"/>
  <c r="K71" i="10"/>
  <c r="K67" i="10"/>
  <c r="K59" i="10"/>
  <c r="R23" i="10" s="1"/>
  <c r="K44" i="10"/>
  <c r="A1" i="9"/>
  <c r="A1" i="5"/>
  <c r="A1" i="7"/>
  <c r="A1" i="8"/>
  <c r="A1" i="6"/>
  <c r="D6" i="2"/>
  <c r="D6" i="8" s="1"/>
  <c r="E6" i="2"/>
  <c r="E6" i="8" s="1"/>
  <c r="F6" i="2"/>
  <c r="F6" i="8" s="1"/>
  <c r="G6" i="2"/>
  <c r="G6" i="8" s="1"/>
  <c r="H6" i="2"/>
  <c r="H6" i="8" s="1"/>
  <c r="I6" i="2"/>
  <c r="I6" i="8" s="1"/>
  <c r="J6" i="2"/>
  <c r="J6" i="8" s="1"/>
  <c r="K6" i="2"/>
  <c r="K6" i="8" s="1"/>
  <c r="L6" i="2"/>
  <c r="L6" i="8" s="1"/>
  <c r="M6" i="2"/>
  <c r="M6" i="8" s="1"/>
  <c r="N6" i="2"/>
  <c r="N6" i="8" s="1"/>
  <c r="O6" i="2"/>
  <c r="O6" i="8" s="1"/>
  <c r="P6" i="2"/>
  <c r="P6" i="8" s="1"/>
  <c r="Q6" i="2"/>
  <c r="Q6" i="8" s="1"/>
  <c r="R6" i="2"/>
  <c r="R6" i="8" s="1"/>
  <c r="S6" i="2"/>
  <c r="S6" i="8" s="1"/>
  <c r="T6" i="2"/>
  <c r="T6" i="8" s="1"/>
  <c r="U6" i="2"/>
  <c r="U6" i="8" s="1"/>
  <c r="V6" i="2"/>
  <c r="V6" i="8" s="1"/>
  <c r="W6" i="2"/>
  <c r="W6" i="8" s="1"/>
  <c r="X6" i="2"/>
  <c r="X6" i="8" s="1"/>
  <c r="Y6" i="2"/>
  <c r="Y6" i="8" s="1"/>
  <c r="Z6" i="2"/>
  <c r="Z6" i="8" s="1"/>
  <c r="AA6" i="2"/>
  <c r="AA6" i="8" s="1"/>
  <c r="AB6" i="2"/>
  <c r="AB6" i="8" s="1"/>
  <c r="AC6" i="2"/>
  <c r="AC6" i="8" s="1"/>
  <c r="AD6" i="2"/>
  <c r="AD6" i="8" s="1"/>
  <c r="AE6" i="2"/>
  <c r="AE6" i="8" s="1"/>
  <c r="AF6" i="2"/>
  <c r="AF6" i="8" s="1"/>
  <c r="AG6" i="2"/>
  <c r="AG6" i="8" s="1"/>
  <c r="AH6" i="2"/>
  <c r="AH6" i="8" s="1"/>
  <c r="AI6" i="2"/>
  <c r="AI6" i="8" s="1"/>
  <c r="AJ6" i="2"/>
  <c r="AJ6" i="8" s="1"/>
  <c r="AK6" i="2"/>
  <c r="AK6" i="8" s="1"/>
  <c r="AL6" i="2"/>
  <c r="AL6" i="8" s="1"/>
  <c r="AM6" i="2"/>
  <c r="AV6" i="8" s="1"/>
  <c r="AN6" i="2"/>
  <c r="AW6" i="8" s="1"/>
  <c r="AO6" i="2"/>
  <c r="AX6" i="8" s="1"/>
  <c r="AP6" i="2"/>
  <c r="AY6" i="8" s="1"/>
  <c r="AQ6" i="2"/>
  <c r="AZ6" i="8" s="1"/>
  <c r="AR6" i="2"/>
  <c r="BA6" i="8" s="1"/>
  <c r="AS6" i="2"/>
  <c r="BB6" i="8" s="1"/>
  <c r="D7" i="2"/>
  <c r="D7" i="8" s="1"/>
  <c r="E7" i="2"/>
  <c r="E7" i="8" s="1"/>
  <c r="F7" i="2"/>
  <c r="F7" i="8" s="1"/>
  <c r="G7" i="2"/>
  <c r="G7" i="8" s="1"/>
  <c r="H7" i="2"/>
  <c r="H7" i="8" s="1"/>
  <c r="I7" i="2"/>
  <c r="I7" i="8" s="1"/>
  <c r="J7" i="2"/>
  <c r="J7" i="8" s="1"/>
  <c r="K7" i="2"/>
  <c r="K7" i="8" s="1"/>
  <c r="L7" i="2"/>
  <c r="L7" i="8" s="1"/>
  <c r="M7" i="2"/>
  <c r="M7" i="8" s="1"/>
  <c r="N7" i="2"/>
  <c r="N7" i="8" s="1"/>
  <c r="O7" i="2"/>
  <c r="O7" i="8" s="1"/>
  <c r="P7" i="2"/>
  <c r="P7" i="8" s="1"/>
  <c r="Q7" i="2"/>
  <c r="Q7" i="8" s="1"/>
  <c r="R7" i="2"/>
  <c r="R7" i="8" s="1"/>
  <c r="S7" i="2"/>
  <c r="S7" i="8" s="1"/>
  <c r="T7" i="2"/>
  <c r="T7" i="8" s="1"/>
  <c r="U7" i="2"/>
  <c r="U7" i="8" s="1"/>
  <c r="V7" i="2"/>
  <c r="V7" i="8" s="1"/>
  <c r="W7" i="2"/>
  <c r="W7" i="8" s="1"/>
  <c r="X7" i="2"/>
  <c r="X7" i="8" s="1"/>
  <c r="Y7" i="2"/>
  <c r="Y7" i="8" s="1"/>
  <c r="Z7" i="2"/>
  <c r="Z7" i="8" s="1"/>
  <c r="AA7" i="2"/>
  <c r="AA7" i="8" s="1"/>
  <c r="AB7" i="2"/>
  <c r="AB7" i="8" s="1"/>
  <c r="AC7" i="2"/>
  <c r="AC7" i="8" s="1"/>
  <c r="AD7" i="2"/>
  <c r="AD7" i="8" s="1"/>
  <c r="AE7" i="2"/>
  <c r="AE7" i="8" s="1"/>
  <c r="AF7" i="2"/>
  <c r="AF7" i="8" s="1"/>
  <c r="AG7" i="2"/>
  <c r="AG7" i="8" s="1"/>
  <c r="AH7" i="2"/>
  <c r="AH7" i="8" s="1"/>
  <c r="AI7" i="2"/>
  <c r="AI7" i="8" s="1"/>
  <c r="AJ7" i="2"/>
  <c r="AJ7" i="8" s="1"/>
  <c r="AK7" i="2"/>
  <c r="AK7" i="8" s="1"/>
  <c r="AL7" i="2"/>
  <c r="AL7" i="8" s="1"/>
  <c r="AM7" i="2"/>
  <c r="AV7" i="8" s="1"/>
  <c r="AN7" i="2"/>
  <c r="AW7" i="8" s="1"/>
  <c r="AO7" i="2"/>
  <c r="AX7" i="8" s="1"/>
  <c r="AP7" i="2"/>
  <c r="AY7" i="8" s="1"/>
  <c r="AQ7" i="2"/>
  <c r="AZ7" i="8" s="1"/>
  <c r="AR7" i="2"/>
  <c r="BA7" i="8" s="1"/>
  <c r="AS7" i="2"/>
  <c r="BB7" i="8" s="1"/>
  <c r="D8" i="2"/>
  <c r="D8" i="8" s="1"/>
  <c r="E8" i="2"/>
  <c r="E8" i="8" s="1"/>
  <c r="F8" i="2"/>
  <c r="F8" i="8" s="1"/>
  <c r="G8" i="2"/>
  <c r="G8" i="8" s="1"/>
  <c r="H8" i="2"/>
  <c r="H8" i="8" s="1"/>
  <c r="I8" i="2"/>
  <c r="I8" i="8" s="1"/>
  <c r="J8" i="2"/>
  <c r="J8" i="8" s="1"/>
  <c r="K8" i="2"/>
  <c r="K8" i="8" s="1"/>
  <c r="L8" i="2"/>
  <c r="L8" i="8" s="1"/>
  <c r="M8" i="2"/>
  <c r="M8" i="8" s="1"/>
  <c r="N8" i="2"/>
  <c r="N8" i="8" s="1"/>
  <c r="O8" i="2"/>
  <c r="O8" i="8" s="1"/>
  <c r="P8" i="2"/>
  <c r="P8" i="8" s="1"/>
  <c r="Q8" i="2"/>
  <c r="Q8" i="8" s="1"/>
  <c r="R8" i="2"/>
  <c r="R8" i="8" s="1"/>
  <c r="S8" i="2"/>
  <c r="S8" i="8" s="1"/>
  <c r="T8" i="2"/>
  <c r="T8" i="8" s="1"/>
  <c r="U8" i="2"/>
  <c r="U8" i="8" s="1"/>
  <c r="V8" i="2"/>
  <c r="V8" i="8" s="1"/>
  <c r="W8" i="2"/>
  <c r="W8" i="8" s="1"/>
  <c r="X8" i="2"/>
  <c r="X8" i="8" s="1"/>
  <c r="Y8" i="2"/>
  <c r="Y8" i="8" s="1"/>
  <c r="Z8" i="2"/>
  <c r="Z8" i="8" s="1"/>
  <c r="AA8" i="2"/>
  <c r="AA8" i="8" s="1"/>
  <c r="AB8" i="2"/>
  <c r="AB8" i="8" s="1"/>
  <c r="AC8" i="2"/>
  <c r="AC8" i="8" s="1"/>
  <c r="AD8" i="2"/>
  <c r="AD8" i="8" s="1"/>
  <c r="AE8" i="2"/>
  <c r="AE8" i="8" s="1"/>
  <c r="AF8" i="2"/>
  <c r="AF8" i="8" s="1"/>
  <c r="AG8" i="2"/>
  <c r="AG8" i="8" s="1"/>
  <c r="AH8" i="2"/>
  <c r="AH8" i="8" s="1"/>
  <c r="AI8" i="2"/>
  <c r="AI8" i="8" s="1"/>
  <c r="AJ8" i="2"/>
  <c r="AJ8" i="8" s="1"/>
  <c r="AK8" i="2"/>
  <c r="AK8" i="8" s="1"/>
  <c r="AL8" i="2"/>
  <c r="AL8" i="8" s="1"/>
  <c r="AM8" i="2"/>
  <c r="AV8" i="8" s="1"/>
  <c r="AN8" i="2"/>
  <c r="AW8" i="8" s="1"/>
  <c r="AO8" i="2"/>
  <c r="AX8" i="8" s="1"/>
  <c r="AP8" i="2"/>
  <c r="AY8" i="8" s="1"/>
  <c r="AQ8" i="2"/>
  <c r="AZ8" i="8" s="1"/>
  <c r="AR8" i="2"/>
  <c r="BA8" i="8" s="1"/>
  <c r="AS8" i="2"/>
  <c r="BB8" i="8" s="1"/>
  <c r="D9" i="2"/>
  <c r="D9" i="8" s="1"/>
  <c r="E9" i="2"/>
  <c r="E9" i="8" s="1"/>
  <c r="F9" i="2"/>
  <c r="F9" i="8" s="1"/>
  <c r="G9" i="2"/>
  <c r="G9" i="8" s="1"/>
  <c r="H9" i="2"/>
  <c r="H9" i="8" s="1"/>
  <c r="I9" i="2"/>
  <c r="I9" i="8" s="1"/>
  <c r="J9" i="2"/>
  <c r="J9" i="8" s="1"/>
  <c r="K9" i="2"/>
  <c r="K9" i="8" s="1"/>
  <c r="L9" i="2"/>
  <c r="L9" i="8" s="1"/>
  <c r="M9" i="2"/>
  <c r="M9" i="8" s="1"/>
  <c r="N9" i="2"/>
  <c r="N9" i="8" s="1"/>
  <c r="O9" i="2"/>
  <c r="O9" i="8" s="1"/>
  <c r="P9" i="2"/>
  <c r="P9" i="8" s="1"/>
  <c r="Q9" i="2"/>
  <c r="Q9" i="8" s="1"/>
  <c r="R9" i="2"/>
  <c r="R9" i="8" s="1"/>
  <c r="S9" i="2"/>
  <c r="S9" i="8" s="1"/>
  <c r="T9" i="2"/>
  <c r="T9" i="8" s="1"/>
  <c r="U9" i="2"/>
  <c r="U9" i="8" s="1"/>
  <c r="V9" i="2"/>
  <c r="V9" i="8" s="1"/>
  <c r="W9" i="2"/>
  <c r="W9" i="8" s="1"/>
  <c r="X9" i="2"/>
  <c r="X9" i="8" s="1"/>
  <c r="Y9" i="2"/>
  <c r="Y9" i="8" s="1"/>
  <c r="Z9" i="2"/>
  <c r="Z9" i="8" s="1"/>
  <c r="AA9" i="2"/>
  <c r="AA9" i="8" s="1"/>
  <c r="AB9" i="2"/>
  <c r="AB9" i="8" s="1"/>
  <c r="AC9" i="2"/>
  <c r="AC9" i="8" s="1"/>
  <c r="AD9" i="2"/>
  <c r="AD9" i="8" s="1"/>
  <c r="AE9" i="2"/>
  <c r="AE9" i="8" s="1"/>
  <c r="AF9" i="2"/>
  <c r="AF9" i="8" s="1"/>
  <c r="AG9" i="2"/>
  <c r="AG9" i="8" s="1"/>
  <c r="AH9" i="2"/>
  <c r="AH9" i="8" s="1"/>
  <c r="AI9" i="2"/>
  <c r="AI9" i="8" s="1"/>
  <c r="AJ9" i="2"/>
  <c r="AJ9" i="8" s="1"/>
  <c r="AK9" i="2"/>
  <c r="AK9" i="8" s="1"/>
  <c r="AL9" i="2"/>
  <c r="AL9" i="8" s="1"/>
  <c r="AM9" i="2"/>
  <c r="AV9" i="8" s="1"/>
  <c r="AN9" i="2"/>
  <c r="AW9" i="8" s="1"/>
  <c r="AO9" i="2"/>
  <c r="AX9" i="8" s="1"/>
  <c r="AP9" i="2"/>
  <c r="AY9" i="8" s="1"/>
  <c r="AQ9" i="2"/>
  <c r="AZ9" i="8" s="1"/>
  <c r="AR9" i="2"/>
  <c r="BA9" i="8" s="1"/>
  <c r="AS9" i="2"/>
  <c r="BB9" i="8" s="1"/>
  <c r="D10" i="2"/>
  <c r="D10" i="8" s="1"/>
  <c r="E10" i="2"/>
  <c r="E10" i="8" s="1"/>
  <c r="F10" i="2"/>
  <c r="F10" i="8" s="1"/>
  <c r="G10" i="2"/>
  <c r="G10" i="8" s="1"/>
  <c r="H10" i="2"/>
  <c r="H10" i="8" s="1"/>
  <c r="I10" i="2"/>
  <c r="I10" i="8" s="1"/>
  <c r="J10" i="2"/>
  <c r="J10" i="8" s="1"/>
  <c r="K10" i="2"/>
  <c r="K10" i="8" s="1"/>
  <c r="L10" i="2"/>
  <c r="L10" i="8" s="1"/>
  <c r="M10" i="2"/>
  <c r="M10" i="8" s="1"/>
  <c r="N10" i="2"/>
  <c r="N10" i="8" s="1"/>
  <c r="O10" i="2"/>
  <c r="O10" i="8" s="1"/>
  <c r="P10" i="2"/>
  <c r="P10" i="8" s="1"/>
  <c r="Q10" i="2"/>
  <c r="Q10" i="8" s="1"/>
  <c r="R10" i="2"/>
  <c r="R10" i="8" s="1"/>
  <c r="S10" i="2"/>
  <c r="S10" i="8" s="1"/>
  <c r="T10" i="2"/>
  <c r="T10" i="8" s="1"/>
  <c r="U10" i="2"/>
  <c r="U10" i="8" s="1"/>
  <c r="V10" i="2"/>
  <c r="V10" i="8" s="1"/>
  <c r="W10" i="2"/>
  <c r="W10" i="8" s="1"/>
  <c r="X10" i="2"/>
  <c r="X10" i="8" s="1"/>
  <c r="Y10" i="2"/>
  <c r="Y10" i="8" s="1"/>
  <c r="Z10" i="2"/>
  <c r="Z10" i="8" s="1"/>
  <c r="AA10" i="2"/>
  <c r="AA10" i="8" s="1"/>
  <c r="AB10" i="2"/>
  <c r="AB10" i="8" s="1"/>
  <c r="AC10" i="2"/>
  <c r="AC10" i="8" s="1"/>
  <c r="AD10" i="2"/>
  <c r="AD10" i="8" s="1"/>
  <c r="AE10" i="2"/>
  <c r="AE10" i="8" s="1"/>
  <c r="AF10" i="2"/>
  <c r="AF10" i="8" s="1"/>
  <c r="AG10" i="2"/>
  <c r="AG10" i="8" s="1"/>
  <c r="AH10" i="2"/>
  <c r="AH10" i="8" s="1"/>
  <c r="AI10" i="2"/>
  <c r="AI10" i="8" s="1"/>
  <c r="AJ10" i="2"/>
  <c r="AJ10" i="8" s="1"/>
  <c r="AK10" i="2"/>
  <c r="AK10" i="8" s="1"/>
  <c r="AL10" i="2"/>
  <c r="AL10" i="8" s="1"/>
  <c r="AM10" i="2"/>
  <c r="AV10" i="8" s="1"/>
  <c r="AN10" i="2"/>
  <c r="AW10" i="8" s="1"/>
  <c r="AO10" i="2"/>
  <c r="AX10" i="8" s="1"/>
  <c r="AP10" i="2"/>
  <c r="AY10" i="8" s="1"/>
  <c r="AQ10" i="2"/>
  <c r="AZ10" i="8" s="1"/>
  <c r="AR10" i="2"/>
  <c r="BA10" i="8" s="1"/>
  <c r="AS10" i="2"/>
  <c r="BB10" i="8" s="1"/>
  <c r="D11" i="2"/>
  <c r="D11" i="8" s="1"/>
  <c r="E11" i="2"/>
  <c r="E11" i="8" s="1"/>
  <c r="F11" i="2"/>
  <c r="F11" i="8" s="1"/>
  <c r="G11" i="2"/>
  <c r="G11" i="8" s="1"/>
  <c r="H11" i="2"/>
  <c r="H11" i="8" s="1"/>
  <c r="I11" i="2"/>
  <c r="I11" i="8" s="1"/>
  <c r="J11" i="2"/>
  <c r="J11" i="8" s="1"/>
  <c r="K11" i="2"/>
  <c r="K11" i="8" s="1"/>
  <c r="L11" i="2"/>
  <c r="L11" i="8" s="1"/>
  <c r="M11" i="2"/>
  <c r="M11" i="8" s="1"/>
  <c r="N11" i="2"/>
  <c r="N11" i="8" s="1"/>
  <c r="O11" i="2"/>
  <c r="O11" i="8" s="1"/>
  <c r="P11" i="2"/>
  <c r="P11" i="8" s="1"/>
  <c r="Q11" i="2"/>
  <c r="Q11" i="8" s="1"/>
  <c r="R11" i="2"/>
  <c r="R11" i="8" s="1"/>
  <c r="S11" i="2"/>
  <c r="S11" i="8" s="1"/>
  <c r="T11" i="2"/>
  <c r="T11" i="8" s="1"/>
  <c r="U11" i="2"/>
  <c r="U11" i="8" s="1"/>
  <c r="V11" i="2"/>
  <c r="V11" i="8" s="1"/>
  <c r="W11" i="2"/>
  <c r="W11" i="8" s="1"/>
  <c r="X11" i="2"/>
  <c r="X11" i="8" s="1"/>
  <c r="Y11" i="2"/>
  <c r="Y11" i="8" s="1"/>
  <c r="Z11" i="2"/>
  <c r="Z11" i="8" s="1"/>
  <c r="AA11" i="2"/>
  <c r="AA11" i="8" s="1"/>
  <c r="AB11" i="2"/>
  <c r="AB11" i="8" s="1"/>
  <c r="AC11" i="2"/>
  <c r="AC11" i="8" s="1"/>
  <c r="AD11" i="2"/>
  <c r="AD11" i="8" s="1"/>
  <c r="AE11" i="2"/>
  <c r="AE11" i="8" s="1"/>
  <c r="AF11" i="2"/>
  <c r="AF11" i="8" s="1"/>
  <c r="AG11" i="2"/>
  <c r="AG11" i="8" s="1"/>
  <c r="AH11" i="2"/>
  <c r="AH11" i="8" s="1"/>
  <c r="AI11" i="2"/>
  <c r="AI11" i="8" s="1"/>
  <c r="AJ11" i="2"/>
  <c r="AJ11" i="8" s="1"/>
  <c r="AK11" i="2"/>
  <c r="AK11" i="8" s="1"/>
  <c r="AL11" i="2"/>
  <c r="AL11" i="8" s="1"/>
  <c r="AM11" i="2"/>
  <c r="AV11" i="8" s="1"/>
  <c r="AN11" i="2"/>
  <c r="AW11" i="8" s="1"/>
  <c r="AO11" i="2"/>
  <c r="AX11" i="8" s="1"/>
  <c r="AP11" i="2"/>
  <c r="AY11" i="8" s="1"/>
  <c r="AQ11" i="2"/>
  <c r="AZ11" i="8" s="1"/>
  <c r="AR11" i="2"/>
  <c r="BA11" i="8" s="1"/>
  <c r="AS11" i="2"/>
  <c r="BB11" i="8" s="1"/>
  <c r="D12" i="2"/>
  <c r="D12" i="8" s="1"/>
  <c r="E12" i="2"/>
  <c r="E12" i="8" s="1"/>
  <c r="F12" i="2"/>
  <c r="F12" i="8" s="1"/>
  <c r="G12" i="2"/>
  <c r="G12" i="8" s="1"/>
  <c r="H12" i="2"/>
  <c r="H12" i="8" s="1"/>
  <c r="I12" i="2"/>
  <c r="I12" i="8" s="1"/>
  <c r="J12" i="2"/>
  <c r="J12" i="8" s="1"/>
  <c r="K12" i="2"/>
  <c r="K12" i="8" s="1"/>
  <c r="L12" i="2"/>
  <c r="L12" i="8" s="1"/>
  <c r="M12" i="2"/>
  <c r="M12" i="8" s="1"/>
  <c r="N12" i="2"/>
  <c r="N12" i="8" s="1"/>
  <c r="O12" i="2"/>
  <c r="O12" i="8" s="1"/>
  <c r="P12" i="2"/>
  <c r="P12" i="8" s="1"/>
  <c r="Q12" i="2"/>
  <c r="Q12" i="8" s="1"/>
  <c r="R12" i="2"/>
  <c r="R12" i="8" s="1"/>
  <c r="S12" i="2"/>
  <c r="S12" i="8" s="1"/>
  <c r="T12" i="2"/>
  <c r="T12" i="8" s="1"/>
  <c r="U12" i="2"/>
  <c r="U12" i="8" s="1"/>
  <c r="V12" i="2"/>
  <c r="V12" i="8" s="1"/>
  <c r="W12" i="2"/>
  <c r="W12" i="8" s="1"/>
  <c r="X12" i="2"/>
  <c r="X12" i="8" s="1"/>
  <c r="Y12" i="2"/>
  <c r="Y12" i="8" s="1"/>
  <c r="Z12" i="2"/>
  <c r="Z12" i="8" s="1"/>
  <c r="AA12" i="2"/>
  <c r="AA12" i="8" s="1"/>
  <c r="AB12" i="2"/>
  <c r="AB12" i="8" s="1"/>
  <c r="AC12" i="2"/>
  <c r="AC12" i="8" s="1"/>
  <c r="AD12" i="2"/>
  <c r="AD12" i="8" s="1"/>
  <c r="AE12" i="2"/>
  <c r="AE12" i="8" s="1"/>
  <c r="AF12" i="2"/>
  <c r="AF12" i="8" s="1"/>
  <c r="AG12" i="2"/>
  <c r="AG12" i="8" s="1"/>
  <c r="AH12" i="2"/>
  <c r="AH12" i="8" s="1"/>
  <c r="AI12" i="2"/>
  <c r="AI12" i="8" s="1"/>
  <c r="AJ12" i="2"/>
  <c r="AJ12" i="8" s="1"/>
  <c r="AK12" i="2"/>
  <c r="AK12" i="8" s="1"/>
  <c r="AL12" i="2"/>
  <c r="AL12" i="8" s="1"/>
  <c r="AM12" i="2"/>
  <c r="AV12" i="8" s="1"/>
  <c r="AN12" i="2"/>
  <c r="AW12" i="8" s="1"/>
  <c r="AO12" i="2"/>
  <c r="AX12" i="8" s="1"/>
  <c r="AP12" i="2"/>
  <c r="AY12" i="8" s="1"/>
  <c r="AQ12" i="2"/>
  <c r="AZ12" i="8" s="1"/>
  <c r="AR12" i="2"/>
  <c r="BA12" i="8" s="1"/>
  <c r="AS12" i="2"/>
  <c r="BB12" i="8" s="1"/>
  <c r="D13" i="2"/>
  <c r="D13" i="8" s="1"/>
  <c r="E13" i="2"/>
  <c r="E13" i="8" s="1"/>
  <c r="F13" i="2"/>
  <c r="F13" i="8" s="1"/>
  <c r="G13" i="2"/>
  <c r="G13" i="8" s="1"/>
  <c r="H13" i="2"/>
  <c r="H13" i="8" s="1"/>
  <c r="I13" i="2"/>
  <c r="I13" i="8" s="1"/>
  <c r="J13" i="2"/>
  <c r="J13" i="8" s="1"/>
  <c r="K13" i="2"/>
  <c r="K13" i="8" s="1"/>
  <c r="L13" i="2"/>
  <c r="L13" i="8" s="1"/>
  <c r="M13" i="2"/>
  <c r="M13" i="8" s="1"/>
  <c r="N13" i="2"/>
  <c r="N13" i="8" s="1"/>
  <c r="O13" i="2"/>
  <c r="O13" i="8" s="1"/>
  <c r="P13" i="2"/>
  <c r="P13" i="8" s="1"/>
  <c r="Q13" i="2"/>
  <c r="Q13" i="8" s="1"/>
  <c r="R13" i="2"/>
  <c r="R13" i="8" s="1"/>
  <c r="S13" i="2"/>
  <c r="S13" i="8" s="1"/>
  <c r="T13" i="2"/>
  <c r="T13" i="8" s="1"/>
  <c r="U13" i="2"/>
  <c r="U13" i="8" s="1"/>
  <c r="V13" i="2"/>
  <c r="V13" i="8" s="1"/>
  <c r="W13" i="2"/>
  <c r="W13" i="8" s="1"/>
  <c r="X13" i="2"/>
  <c r="X13" i="8" s="1"/>
  <c r="Y13" i="2"/>
  <c r="Y13" i="8" s="1"/>
  <c r="Z13" i="2"/>
  <c r="Z13" i="8" s="1"/>
  <c r="AA13" i="2"/>
  <c r="AA13" i="8" s="1"/>
  <c r="AB13" i="2"/>
  <c r="AB13" i="8" s="1"/>
  <c r="AC13" i="2"/>
  <c r="AC13" i="8" s="1"/>
  <c r="AD13" i="2"/>
  <c r="AD13" i="8" s="1"/>
  <c r="AE13" i="2"/>
  <c r="AE13" i="8" s="1"/>
  <c r="AF13" i="2"/>
  <c r="AF13" i="8" s="1"/>
  <c r="AG13" i="2"/>
  <c r="AG13" i="8" s="1"/>
  <c r="AH13" i="2"/>
  <c r="AH13" i="8" s="1"/>
  <c r="AI13" i="2"/>
  <c r="AI13" i="8" s="1"/>
  <c r="AJ13" i="2"/>
  <c r="AJ13" i="8" s="1"/>
  <c r="AK13" i="2"/>
  <c r="AK13" i="8" s="1"/>
  <c r="AL13" i="2"/>
  <c r="AL13" i="8" s="1"/>
  <c r="AM13" i="2"/>
  <c r="AV13" i="8" s="1"/>
  <c r="AN13" i="2"/>
  <c r="AW13" i="8" s="1"/>
  <c r="AO13" i="2"/>
  <c r="AX13" i="8" s="1"/>
  <c r="AP13" i="2"/>
  <c r="AY13" i="8" s="1"/>
  <c r="AQ13" i="2"/>
  <c r="AZ13" i="8" s="1"/>
  <c r="AR13" i="2"/>
  <c r="BA13" i="8" s="1"/>
  <c r="AS13" i="2"/>
  <c r="BB13" i="8" s="1"/>
  <c r="D14" i="2"/>
  <c r="D14" i="8" s="1"/>
  <c r="E14" i="2"/>
  <c r="E14" i="8" s="1"/>
  <c r="F14" i="2"/>
  <c r="F14" i="8" s="1"/>
  <c r="G14" i="2"/>
  <c r="G14" i="8" s="1"/>
  <c r="H14" i="2"/>
  <c r="H14" i="8" s="1"/>
  <c r="I14" i="2"/>
  <c r="I14" i="8" s="1"/>
  <c r="J14" i="2"/>
  <c r="J14" i="8" s="1"/>
  <c r="K14" i="2"/>
  <c r="K14" i="8" s="1"/>
  <c r="L14" i="2"/>
  <c r="L14" i="8" s="1"/>
  <c r="M14" i="2"/>
  <c r="M14" i="8" s="1"/>
  <c r="N14" i="2"/>
  <c r="N14" i="8" s="1"/>
  <c r="O14" i="2"/>
  <c r="O14" i="8" s="1"/>
  <c r="P14" i="2"/>
  <c r="P14" i="8" s="1"/>
  <c r="Q14" i="2"/>
  <c r="Q14" i="8" s="1"/>
  <c r="R14" i="2"/>
  <c r="R14" i="8" s="1"/>
  <c r="S14" i="2"/>
  <c r="S14" i="8" s="1"/>
  <c r="T14" i="2"/>
  <c r="T14" i="8" s="1"/>
  <c r="U14" i="2"/>
  <c r="U14" i="8" s="1"/>
  <c r="V14" i="2"/>
  <c r="V14" i="8" s="1"/>
  <c r="W14" i="2"/>
  <c r="W14" i="8" s="1"/>
  <c r="X14" i="2"/>
  <c r="X14" i="8" s="1"/>
  <c r="Y14" i="2"/>
  <c r="Y14" i="8" s="1"/>
  <c r="Z14" i="2"/>
  <c r="Z14" i="8" s="1"/>
  <c r="AA14" i="2"/>
  <c r="AA14" i="8" s="1"/>
  <c r="AB14" i="2"/>
  <c r="AB14" i="8" s="1"/>
  <c r="AC14" i="2"/>
  <c r="AC14" i="8" s="1"/>
  <c r="AD14" i="2"/>
  <c r="AD14" i="8" s="1"/>
  <c r="AE14" i="2"/>
  <c r="AE14" i="8" s="1"/>
  <c r="AF14" i="2"/>
  <c r="AF14" i="8" s="1"/>
  <c r="AG14" i="2"/>
  <c r="AG14" i="8" s="1"/>
  <c r="AH14" i="2"/>
  <c r="AH14" i="8" s="1"/>
  <c r="AI14" i="2"/>
  <c r="AI14" i="8" s="1"/>
  <c r="AJ14" i="2"/>
  <c r="AJ14" i="8" s="1"/>
  <c r="AK14" i="2"/>
  <c r="AK14" i="8" s="1"/>
  <c r="AL14" i="2"/>
  <c r="AL14" i="8" s="1"/>
  <c r="AM14" i="2"/>
  <c r="AV14" i="8" s="1"/>
  <c r="AN14" i="2"/>
  <c r="AW14" i="8" s="1"/>
  <c r="AO14" i="2"/>
  <c r="AX14" i="8" s="1"/>
  <c r="AP14" i="2"/>
  <c r="AY14" i="8" s="1"/>
  <c r="AQ14" i="2"/>
  <c r="AZ14" i="8" s="1"/>
  <c r="AR14" i="2"/>
  <c r="BA14" i="8" s="1"/>
  <c r="AS14" i="2"/>
  <c r="BB14" i="8" s="1"/>
  <c r="D15" i="2"/>
  <c r="D15" i="8" s="1"/>
  <c r="E15" i="2"/>
  <c r="E15" i="8" s="1"/>
  <c r="F15" i="2"/>
  <c r="F15" i="8" s="1"/>
  <c r="G15" i="2"/>
  <c r="G15" i="8" s="1"/>
  <c r="H15" i="2"/>
  <c r="H15" i="8" s="1"/>
  <c r="I15" i="2"/>
  <c r="I15" i="8" s="1"/>
  <c r="J15" i="2"/>
  <c r="J15" i="8" s="1"/>
  <c r="K15" i="2"/>
  <c r="K15" i="8" s="1"/>
  <c r="L15" i="2"/>
  <c r="L15" i="8" s="1"/>
  <c r="M15" i="2"/>
  <c r="M15" i="8" s="1"/>
  <c r="N15" i="2"/>
  <c r="N15" i="8" s="1"/>
  <c r="O15" i="2"/>
  <c r="O15" i="8" s="1"/>
  <c r="P15" i="2"/>
  <c r="P15" i="8" s="1"/>
  <c r="Q15" i="2"/>
  <c r="Q15" i="8" s="1"/>
  <c r="R15" i="2"/>
  <c r="R15" i="8" s="1"/>
  <c r="S15" i="2"/>
  <c r="S15" i="8" s="1"/>
  <c r="T15" i="2"/>
  <c r="T15" i="8" s="1"/>
  <c r="U15" i="2"/>
  <c r="U15" i="8" s="1"/>
  <c r="V15" i="2"/>
  <c r="V15" i="8" s="1"/>
  <c r="W15" i="2"/>
  <c r="W15" i="8" s="1"/>
  <c r="X15" i="2"/>
  <c r="X15" i="8" s="1"/>
  <c r="Y15" i="2"/>
  <c r="Y15" i="8" s="1"/>
  <c r="Z15" i="2"/>
  <c r="Z15" i="8" s="1"/>
  <c r="AA15" i="2"/>
  <c r="AA15" i="8" s="1"/>
  <c r="AB15" i="2"/>
  <c r="AB15" i="8" s="1"/>
  <c r="AC15" i="2"/>
  <c r="AC15" i="8" s="1"/>
  <c r="AD15" i="2"/>
  <c r="AD15" i="8" s="1"/>
  <c r="AE15" i="2"/>
  <c r="AE15" i="8" s="1"/>
  <c r="AF15" i="2"/>
  <c r="AF15" i="8" s="1"/>
  <c r="AG15" i="2"/>
  <c r="AG15" i="8" s="1"/>
  <c r="AH15" i="2"/>
  <c r="AH15" i="8" s="1"/>
  <c r="AI15" i="2"/>
  <c r="AI15" i="8" s="1"/>
  <c r="AJ15" i="2"/>
  <c r="AJ15" i="8" s="1"/>
  <c r="AK15" i="2"/>
  <c r="AK15" i="8" s="1"/>
  <c r="AL15" i="2"/>
  <c r="AL15" i="8" s="1"/>
  <c r="AM15" i="2"/>
  <c r="AV15" i="8" s="1"/>
  <c r="AN15" i="2"/>
  <c r="AW15" i="8" s="1"/>
  <c r="AO15" i="2"/>
  <c r="AX15" i="8" s="1"/>
  <c r="AP15" i="2"/>
  <c r="AY15" i="8" s="1"/>
  <c r="AQ15" i="2"/>
  <c r="AZ15" i="8" s="1"/>
  <c r="AR15" i="2"/>
  <c r="BA15" i="8" s="1"/>
  <c r="AS15" i="2"/>
  <c r="BB15" i="8" s="1"/>
  <c r="D16" i="2"/>
  <c r="D16" i="8" s="1"/>
  <c r="E16" i="2"/>
  <c r="E16" i="8" s="1"/>
  <c r="F16" i="2"/>
  <c r="F16" i="8" s="1"/>
  <c r="G16" i="2"/>
  <c r="G16" i="8" s="1"/>
  <c r="H16" i="2"/>
  <c r="H16" i="8" s="1"/>
  <c r="I16" i="2"/>
  <c r="I16" i="8" s="1"/>
  <c r="J16" i="2"/>
  <c r="J16" i="8" s="1"/>
  <c r="K16" i="2"/>
  <c r="K16" i="8" s="1"/>
  <c r="L16" i="2"/>
  <c r="L16" i="8" s="1"/>
  <c r="M16" i="2"/>
  <c r="M16" i="8" s="1"/>
  <c r="N16" i="2"/>
  <c r="N16" i="8" s="1"/>
  <c r="O16" i="2"/>
  <c r="O16" i="8" s="1"/>
  <c r="P16" i="2"/>
  <c r="P16" i="8" s="1"/>
  <c r="Q16" i="2"/>
  <c r="Q16" i="8" s="1"/>
  <c r="R16" i="2"/>
  <c r="R16" i="8" s="1"/>
  <c r="S16" i="2"/>
  <c r="S16" i="8" s="1"/>
  <c r="T16" i="2"/>
  <c r="T16" i="8" s="1"/>
  <c r="U16" i="2"/>
  <c r="U16" i="8" s="1"/>
  <c r="V16" i="2"/>
  <c r="V16" i="8" s="1"/>
  <c r="W16" i="2"/>
  <c r="W16" i="8" s="1"/>
  <c r="X16" i="2"/>
  <c r="X16" i="8" s="1"/>
  <c r="Y16" i="2"/>
  <c r="Y16" i="8" s="1"/>
  <c r="Z16" i="2"/>
  <c r="Z16" i="8" s="1"/>
  <c r="AA16" i="2"/>
  <c r="AA16" i="8" s="1"/>
  <c r="AB16" i="2"/>
  <c r="AB16" i="8" s="1"/>
  <c r="AC16" i="2"/>
  <c r="AC16" i="8" s="1"/>
  <c r="AD16" i="2"/>
  <c r="AD16" i="8" s="1"/>
  <c r="AE16" i="2"/>
  <c r="AE16" i="8" s="1"/>
  <c r="AF16" i="2"/>
  <c r="AF16" i="8" s="1"/>
  <c r="AG16" i="2"/>
  <c r="AG16" i="8" s="1"/>
  <c r="AH16" i="2"/>
  <c r="AH16" i="8" s="1"/>
  <c r="AI16" i="2"/>
  <c r="AI16" i="8" s="1"/>
  <c r="AJ16" i="2"/>
  <c r="AJ16" i="8" s="1"/>
  <c r="AK16" i="2"/>
  <c r="AK16" i="8" s="1"/>
  <c r="AL16" i="2"/>
  <c r="AL16" i="8" s="1"/>
  <c r="AM16" i="2"/>
  <c r="AV16" i="8" s="1"/>
  <c r="AN16" i="2"/>
  <c r="AW16" i="8" s="1"/>
  <c r="AO16" i="2"/>
  <c r="AX16" i="8" s="1"/>
  <c r="AP16" i="2"/>
  <c r="AY16" i="8" s="1"/>
  <c r="AQ16" i="2"/>
  <c r="AZ16" i="8" s="1"/>
  <c r="AR16" i="2"/>
  <c r="BA16" i="8" s="1"/>
  <c r="AS16" i="2"/>
  <c r="BB16" i="8" s="1"/>
  <c r="D17" i="2"/>
  <c r="D17" i="8" s="1"/>
  <c r="E17" i="2"/>
  <c r="E17" i="8" s="1"/>
  <c r="F17" i="2"/>
  <c r="F17" i="8" s="1"/>
  <c r="G17" i="2"/>
  <c r="G17" i="8" s="1"/>
  <c r="H17" i="2"/>
  <c r="H17" i="8" s="1"/>
  <c r="I17" i="2"/>
  <c r="I17" i="8" s="1"/>
  <c r="J17" i="2"/>
  <c r="J17" i="8" s="1"/>
  <c r="K17" i="2"/>
  <c r="K17" i="8" s="1"/>
  <c r="L17" i="2"/>
  <c r="L17" i="8" s="1"/>
  <c r="M17" i="2"/>
  <c r="M17" i="8" s="1"/>
  <c r="N17" i="2"/>
  <c r="N17" i="8" s="1"/>
  <c r="O17" i="2"/>
  <c r="O17" i="8" s="1"/>
  <c r="P17" i="2"/>
  <c r="P17" i="8" s="1"/>
  <c r="Q17" i="2"/>
  <c r="Q17" i="8" s="1"/>
  <c r="R17" i="2"/>
  <c r="R17" i="8" s="1"/>
  <c r="S17" i="2"/>
  <c r="S17" i="8" s="1"/>
  <c r="T17" i="2"/>
  <c r="T17" i="8" s="1"/>
  <c r="U17" i="2"/>
  <c r="U17" i="8" s="1"/>
  <c r="V17" i="2"/>
  <c r="V17" i="8" s="1"/>
  <c r="W17" i="2"/>
  <c r="W17" i="8" s="1"/>
  <c r="X17" i="2"/>
  <c r="X17" i="8" s="1"/>
  <c r="Y17" i="2"/>
  <c r="Y17" i="8" s="1"/>
  <c r="Z17" i="2"/>
  <c r="Z17" i="8" s="1"/>
  <c r="AA17" i="2"/>
  <c r="AA17" i="8" s="1"/>
  <c r="AB17" i="2"/>
  <c r="AB17" i="8" s="1"/>
  <c r="AC17" i="2"/>
  <c r="AC17" i="8" s="1"/>
  <c r="AD17" i="2"/>
  <c r="AD17" i="8" s="1"/>
  <c r="AE17" i="2"/>
  <c r="AE17" i="8" s="1"/>
  <c r="AF17" i="2"/>
  <c r="AF17" i="8" s="1"/>
  <c r="AG17" i="2"/>
  <c r="AG17" i="8" s="1"/>
  <c r="AH17" i="2"/>
  <c r="AH17" i="8" s="1"/>
  <c r="AI17" i="2"/>
  <c r="AI17" i="8" s="1"/>
  <c r="AJ17" i="2"/>
  <c r="AJ17" i="8" s="1"/>
  <c r="AK17" i="2"/>
  <c r="AK17" i="8" s="1"/>
  <c r="AL17" i="2"/>
  <c r="AL17" i="8" s="1"/>
  <c r="AM17" i="2"/>
  <c r="AV17" i="8" s="1"/>
  <c r="AN17" i="2"/>
  <c r="AW17" i="8" s="1"/>
  <c r="AO17" i="2"/>
  <c r="AX17" i="8" s="1"/>
  <c r="AP17" i="2"/>
  <c r="AY17" i="8" s="1"/>
  <c r="AQ17" i="2"/>
  <c r="AZ17" i="8" s="1"/>
  <c r="AR17" i="2"/>
  <c r="BA17" i="8" s="1"/>
  <c r="AS17" i="2"/>
  <c r="BB17" i="8" s="1"/>
  <c r="D18" i="2"/>
  <c r="D18" i="8" s="1"/>
  <c r="E18" i="2"/>
  <c r="E18" i="8" s="1"/>
  <c r="F18" i="2"/>
  <c r="F18" i="8" s="1"/>
  <c r="G18" i="2"/>
  <c r="G18" i="8" s="1"/>
  <c r="H18" i="2"/>
  <c r="H18" i="8" s="1"/>
  <c r="I18" i="2"/>
  <c r="I18" i="8" s="1"/>
  <c r="J18" i="2"/>
  <c r="J18" i="8" s="1"/>
  <c r="K18" i="2"/>
  <c r="K18" i="8" s="1"/>
  <c r="L18" i="2"/>
  <c r="L18" i="8" s="1"/>
  <c r="M18" i="2"/>
  <c r="M18" i="8" s="1"/>
  <c r="N18" i="2"/>
  <c r="N18" i="8" s="1"/>
  <c r="O18" i="2"/>
  <c r="O18" i="8" s="1"/>
  <c r="P18" i="2"/>
  <c r="P18" i="8" s="1"/>
  <c r="Q18" i="2"/>
  <c r="Q18" i="8" s="1"/>
  <c r="R18" i="2"/>
  <c r="R18" i="8" s="1"/>
  <c r="S18" i="2"/>
  <c r="S18" i="8" s="1"/>
  <c r="T18" i="2"/>
  <c r="T18" i="8" s="1"/>
  <c r="U18" i="2"/>
  <c r="U18" i="8" s="1"/>
  <c r="V18" i="2"/>
  <c r="V18" i="8" s="1"/>
  <c r="W18" i="2"/>
  <c r="W18" i="8" s="1"/>
  <c r="X18" i="2"/>
  <c r="X18" i="8" s="1"/>
  <c r="Y18" i="2"/>
  <c r="Y18" i="8" s="1"/>
  <c r="Z18" i="2"/>
  <c r="Z18" i="8" s="1"/>
  <c r="AA18" i="2"/>
  <c r="AA18" i="8" s="1"/>
  <c r="AB18" i="2"/>
  <c r="AB18" i="8" s="1"/>
  <c r="AC18" i="2"/>
  <c r="AC18" i="8" s="1"/>
  <c r="AD18" i="2"/>
  <c r="AD18" i="8" s="1"/>
  <c r="AE18" i="2"/>
  <c r="AE18" i="8" s="1"/>
  <c r="AF18" i="2"/>
  <c r="AF18" i="8" s="1"/>
  <c r="AG18" i="2"/>
  <c r="AG18" i="8" s="1"/>
  <c r="AH18" i="2"/>
  <c r="AH18" i="8" s="1"/>
  <c r="AI18" i="2"/>
  <c r="AI18" i="8" s="1"/>
  <c r="AJ18" i="2"/>
  <c r="AJ18" i="8" s="1"/>
  <c r="AK18" i="2"/>
  <c r="AK18" i="8" s="1"/>
  <c r="AL18" i="2"/>
  <c r="AL18" i="8" s="1"/>
  <c r="AM18" i="2"/>
  <c r="AV18" i="8" s="1"/>
  <c r="AN18" i="2"/>
  <c r="AW18" i="8" s="1"/>
  <c r="AO18" i="2"/>
  <c r="AX18" i="8" s="1"/>
  <c r="AP18" i="2"/>
  <c r="AY18" i="8" s="1"/>
  <c r="AQ18" i="2"/>
  <c r="AZ18" i="8" s="1"/>
  <c r="AR18" i="2"/>
  <c r="BA18" i="8" s="1"/>
  <c r="AS18" i="2"/>
  <c r="BB18" i="8" s="1"/>
  <c r="D19" i="2"/>
  <c r="D19" i="8" s="1"/>
  <c r="E19" i="2"/>
  <c r="E19" i="8" s="1"/>
  <c r="F19" i="2"/>
  <c r="F19" i="8" s="1"/>
  <c r="G19" i="2"/>
  <c r="G19" i="8" s="1"/>
  <c r="H19" i="2"/>
  <c r="H19" i="8" s="1"/>
  <c r="I19" i="2"/>
  <c r="I19" i="8" s="1"/>
  <c r="J19" i="2"/>
  <c r="J19" i="8" s="1"/>
  <c r="K19" i="2"/>
  <c r="K19" i="8" s="1"/>
  <c r="L19" i="2"/>
  <c r="L19" i="8" s="1"/>
  <c r="M19" i="2"/>
  <c r="M19" i="8" s="1"/>
  <c r="N19" i="2"/>
  <c r="N19" i="8" s="1"/>
  <c r="O19" i="2"/>
  <c r="O19" i="8" s="1"/>
  <c r="P19" i="2"/>
  <c r="P19" i="8" s="1"/>
  <c r="Q19" i="2"/>
  <c r="Q19" i="8" s="1"/>
  <c r="R19" i="2"/>
  <c r="R19" i="8" s="1"/>
  <c r="S19" i="2"/>
  <c r="S19" i="8" s="1"/>
  <c r="T19" i="2"/>
  <c r="T19" i="8" s="1"/>
  <c r="U19" i="2"/>
  <c r="U19" i="8" s="1"/>
  <c r="V19" i="2"/>
  <c r="V19" i="8" s="1"/>
  <c r="W19" i="2"/>
  <c r="W19" i="8" s="1"/>
  <c r="X19" i="2"/>
  <c r="X19" i="8" s="1"/>
  <c r="Y19" i="2"/>
  <c r="Y19" i="8" s="1"/>
  <c r="Z19" i="2"/>
  <c r="Z19" i="8" s="1"/>
  <c r="AA19" i="2"/>
  <c r="AA19" i="8" s="1"/>
  <c r="AB19" i="2"/>
  <c r="AB19" i="8" s="1"/>
  <c r="AC19" i="2"/>
  <c r="AC19" i="8" s="1"/>
  <c r="AD19" i="2"/>
  <c r="AD19" i="8" s="1"/>
  <c r="AE19" i="2"/>
  <c r="AE19" i="8" s="1"/>
  <c r="AF19" i="2"/>
  <c r="AF19" i="8" s="1"/>
  <c r="AG19" i="2"/>
  <c r="AG19" i="8" s="1"/>
  <c r="AH19" i="2"/>
  <c r="AH19" i="8" s="1"/>
  <c r="AI19" i="2"/>
  <c r="AI19" i="8" s="1"/>
  <c r="AJ19" i="2"/>
  <c r="AJ19" i="8" s="1"/>
  <c r="AK19" i="2"/>
  <c r="AK19" i="8" s="1"/>
  <c r="AL19" i="2"/>
  <c r="AL19" i="8" s="1"/>
  <c r="AM19" i="2"/>
  <c r="AV19" i="8" s="1"/>
  <c r="AN19" i="2"/>
  <c r="AW19" i="8" s="1"/>
  <c r="AO19" i="2"/>
  <c r="AX19" i="8" s="1"/>
  <c r="AP19" i="2"/>
  <c r="AY19" i="8" s="1"/>
  <c r="AQ19" i="2"/>
  <c r="AZ19" i="8" s="1"/>
  <c r="AR19" i="2"/>
  <c r="BA19" i="8" s="1"/>
  <c r="AS19" i="2"/>
  <c r="BB19" i="8" s="1"/>
  <c r="D20" i="2"/>
  <c r="D20" i="8" s="1"/>
  <c r="E20" i="2"/>
  <c r="E20" i="8" s="1"/>
  <c r="F20" i="2"/>
  <c r="F20" i="8" s="1"/>
  <c r="G20" i="2"/>
  <c r="G20" i="8" s="1"/>
  <c r="H20" i="2"/>
  <c r="H20" i="8" s="1"/>
  <c r="I20" i="2"/>
  <c r="I20" i="8" s="1"/>
  <c r="J20" i="2"/>
  <c r="J20" i="8" s="1"/>
  <c r="K20" i="2"/>
  <c r="K20" i="8" s="1"/>
  <c r="L20" i="2"/>
  <c r="L20" i="8" s="1"/>
  <c r="M20" i="2"/>
  <c r="M20" i="8" s="1"/>
  <c r="N20" i="2"/>
  <c r="N20" i="8" s="1"/>
  <c r="O20" i="2"/>
  <c r="O20" i="8" s="1"/>
  <c r="P20" i="2"/>
  <c r="P20" i="8" s="1"/>
  <c r="Q20" i="2"/>
  <c r="Q20" i="8" s="1"/>
  <c r="R20" i="2"/>
  <c r="R20" i="8" s="1"/>
  <c r="S20" i="2"/>
  <c r="S20" i="8" s="1"/>
  <c r="T20" i="2"/>
  <c r="T20" i="8" s="1"/>
  <c r="U20" i="2"/>
  <c r="U20" i="8" s="1"/>
  <c r="V20" i="2"/>
  <c r="V20" i="8" s="1"/>
  <c r="W20" i="2"/>
  <c r="W20" i="8" s="1"/>
  <c r="X20" i="2"/>
  <c r="X20" i="8" s="1"/>
  <c r="Y20" i="2"/>
  <c r="Y20" i="8" s="1"/>
  <c r="Z20" i="2"/>
  <c r="Z20" i="8" s="1"/>
  <c r="AA20" i="2"/>
  <c r="AA20" i="8" s="1"/>
  <c r="AB20" i="2"/>
  <c r="AB20" i="8" s="1"/>
  <c r="AC20" i="2"/>
  <c r="AC20" i="8" s="1"/>
  <c r="AD20" i="2"/>
  <c r="AD20" i="8" s="1"/>
  <c r="AE20" i="2"/>
  <c r="AE20" i="8" s="1"/>
  <c r="AF20" i="2"/>
  <c r="AF20" i="8" s="1"/>
  <c r="AG20" i="2"/>
  <c r="AG20" i="8" s="1"/>
  <c r="AH20" i="2"/>
  <c r="AH20" i="8" s="1"/>
  <c r="AI20" i="2"/>
  <c r="AI20" i="8" s="1"/>
  <c r="AJ20" i="2"/>
  <c r="AJ20" i="8" s="1"/>
  <c r="AK20" i="2"/>
  <c r="AK20" i="8" s="1"/>
  <c r="AL20" i="2"/>
  <c r="AL20" i="8" s="1"/>
  <c r="AM20" i="2"/>
  <c r="AV20" i="8" s="1"/>
  <c r="AN20" i="2"/>
  <c r="AW20" i="8" s="1"/>
  <c r="AO20" i="2"/>
  <c r="AX20" i="8" s="1"/>
  <c r="AP20" i="2"/>
  <c r="AY20" i="8" s="1"/>
  <c r="AQ20" i="2"/>
  <c r="AZ20" i="8" s="1"/>
  <c r="AR20" i="2"/>
  <c r="BA20" i="8" s="1"/>
  <c r="AS20" i="2"/>
  <c r="BB20" i="8" s="1"/>
  <c r="D21" i="2"/>
  <c r="D21" i="8" s="1"/>
  <c r="E21" i="2"/>
  <c r="E21" i="8" s="1"/>
  <c r="F21" i="2"/>
  <c r="F21" i="8" s="1"/>
  <c r="G21" i="2"/>
  <c r="G21" i="8" s="1"/>
  <c r="H21" i="2"/>
  <c r="H21" i="8" s="1"/>
  <c r="I21" i="2"/>
  <c r="I21" i="8" s="1"/>
  <c r="J21" i="2"/>
  <c r="J21" i="8" s="1"/>
  <c r="K21" i="2"/>
  <c r="K21" i="8" s="1"/>
  <c r="L21" i="2"/>
  <c r="L21" i="8" s="1"/>
  <c r="M21" i="2"/>
  <c r="M21" i="8" s="1"/>
  <c r="N21" i="2"/>
  <c r="N21" i="8" s="1"/>
  <c r="O21" i="2"/>
  <c r="O21" i="8" s="1"/>
  <c r="P21" i="2"/>
  <c r="P21" i="8" s="1"/>
  <c r="Q21" i="2"/>
  <c r="Q21" i="8" s="1"/>
  <c r="R21" i="2"/>
  <c r="R21" i="8" s="1"/>
  <c r="S21" i="2"/>
  <c r="S21" i="8" s="1"/>
  <c r="T21" i="2"/>
  <c r="T21" i="8" s="1"/>
  <c r="U21" i="2"/>
  <c r="U21" i="8" s="1"/>
  <c r="V21" i="2"/>
  <c r="V21" i="8" s="1"/>
  <c r="W21" i="2"/>
  <c r="W21" i="8" s="1"/>
  <c r="X21" i="2"/>
  <c r="X21" i="8" s="1"/>
  <c r="Y21" i="2"/>
  <c r="Y21" i="8" s="1"/>
  <c r="Z21" i="2"/>
  <c r="Z21" i="8" s="1"/>
  <c r="AA21" i="2"/>
  <c r="AA21" i="8" s="1"/>
  <c r="AB21" i="2"/>
  <c r="AB21" i="8" s="1"/>
  <c r="AC21" i="2"/>
  <c r="AC21" i="8" s="1"/>
  <c r="AD21" i="2"/>
  <c r="AD21" i="8" s="1"/>
  <c r="AE21" i="2"/>
  <c r="AE21" i="8" s="1"/>
  <c r="AF21" i="2"/>
  <c r="AF21" i="8" s="1"/>
  <c r="AG21" i="2"/>
  <c r="AG21" i="8" s="1"/>
  <c r="AH21" i="2"/>
  <c r="AH21" i="8" s="1"/>
  <c r="AI21" i="2"/>
  <c r="AI21" i="8" s="1"/>
  <c r="AJ21" i="2"/>
  <c r="AJ21" i="8" s="1"/>
  <c r="AK21" i="2"/>
  <c r="AK21" i="8" s="1"/>
  <c r="AL21" i="2"/>
  <c r="AL21" i="8" s="1"/>
  <c r="AM21" i="2"/>
  <c r="AV21" i="8" s="1"/>
  <c r="AN21" i="2"/>
  <c r="AW21" i="8" s="1"/>
  <c r="AO21" i="2"/>
  <c r="AX21" i="8" s="1"/>
  <c r="AP21" i="2"/>
  <c r="AY21" i="8" s="1"/>
  <c r="AQ21" i="2"/>
  <c r="AZ21" i="8" s="1"/>
  <c r="AR21" i="2"/>
  <c r="BA21" i="8" s="1"/>
  <c r="AS21" i="2"/>
  <c r="BB21" i="8" s="1"/>
  <c r="D22" i="2"/>
  <c r="D22" i="8" s="1"/>
  <c r="E22" i="2"/>
  <c r="E22" i="8" s="1"/>
  <c r="F22" i="2"/>
  <c r="F22" i="8" s="1"/>
  <c r="G22" i="2"/>
  <c r="G22" i="8" s="1"/>
  <c r="H22" i="2"/>
  <c r="H22" i="8" s="1"/>
  <c r="I22" i="2"/>
  <c r="I22" i="8" s="1"/>
  <c r="J22" i="2"/>
  <c r="J22" i="8" s="1"/>
  <c r="K22" i="2"/>
  <c r="K22" i="8" s="1"/>
  <c r="L22" i="2"/>
  <c r="L22" i="8" s="1"/>
  <c r="M22" i="2"/>
  <c r="M22" i="8" s="1"/>
  <c r="N22" i="2"/>
  <c r="N22" i="8" s="1"/>
  <c r="O22" i="2"/>
  <c r="O22" i="8" s="1"/>
  <c r="P22" i="2"/>
  <c r="P22" i="8" s="1"/>
  <c r="Q22" i="2"/>
  <c r="Q22" i="8" s="1"/>
  <c r="R22" i="2"/>
  <c r="R22" i="8" s="1"/>
  <c r="S22" i="2"/>
  <c r="S22" i="8" s="1"/>
  <c r="T22" i="2"/>
  <c r="T22" i="8" s="1"/>
  <c r="U22" i="2"/>
  <c r="U22" i="8" s="1"/>
  <c r="V22" i="2"/>
  <c r="V22" i="8" s="1"/>
  <c r="W22" i="2"/>
  <c r="W22" i="8" s="1"/>
  <c r="X22" i="2"/>
  <c r="X22" i="8" s="1"/>
  <c r="Y22" i="2"/>
  <c r="Y22" i="8" s="1"/>
  <c r="Z22" i="2"/>
  <c r="Z22" i="8" s="1"/>
  <c r="AA22" i="2"/>
  <c r="AA22" i="8" s="1"/>
  <c r="AB22" i="2"/>
  <c r="AB22" i="8" s="1"/>
  <c r="AC22" i="2"/>
  <c r="AC22" i="8" s="1"/>
  <c r="AD22" i="2"/>
  <c r="AD22" i="8" s="1"/>
  <c r="AE22" i="2"/>
  <c r="AE22" i="8" s="1"/>
  <c r="AF22" i="2"/>
  <c r="AF22" i="8" s="1"/>
  <c r="AG22" i="2"/>
  <c r="AG22" i="8" s="1"/>
  <c r="AH22" i="2"/>
  <c r="AH22" i="8" s="1"/>
  <c r="AI22" i="2"/>
  <c r="AI22" i="8" s="1"/>
  <c r="AJ22" i="2"/>
  <c r="AJ22" i="8" s="1"/>
  <c r="AK22" i="2"/>
  <c r="AK22" i="8" s="1"/>
  <c r="AL22" i="2"/>
  <c r="AL22" i="8" s="1"/>
  <c r="AM22" i="2"/>
  <c r="AV22" i="8" s="1"/>
  <c r="AN22" i="2"/>
  <c r="AW22" i="8" s="1"/>
  <c r="AO22" i="2"/>
  <c r="AX22" i="8" s="1"/>
  <c r="AP22" i="2"/>
  <c r="AY22" i="8" s="1"/>
  <c r="AQ22" i="2"/>
  <c r="AZ22" i="8" s="1"/>
  <c r="AR22" i="2"/>
  <c r="BA22" i="8" s="1"/>
  <c r="AS22" i="2"/>
  <c r="BB22" i="8" s="1"/>
  <c r="D23" i="2"/>
  <c r="D23" i="8" s="1"/>
  <c r="E23" i="2"/>
  <c r="E23" i="8" s="1"/>
  <c r="F23" i="2"/>
  <c r="F23" i="8" s="1"/>
  <c r="G23" i="2"/>
  <c r="G23" i="8" s="1"/>
  <c r="H23" i="2"/>
  <c r="H23" i="8" s="1"/>
  <c r="I23" i="2"/>
  <c r="I23" i="8" s="1"/>
  <c r="J23" i="2"/>
  <c r="J23" i="8" s="1"/>
  <c r="K23" i="2"/>
  <c r="K23" i="8" s="1"/>
  <c r="L23" i="2"/>
  <c r="L23" i="8" s="1"/>
  <c r="M23" i="2"/>
  <c r="M23" i="8" s="1"/>
  <c r="N23" i="2"/>
  <c r="N23" i="8" s="1"/>
  <c r="O23" i="2"/>
  <c r="O23" i="8" s="1"/>
  <c r="P23" i="2"/>
  <c r="P23" i="8" s="1"/>
  <c r="Q23" i="2"/>
  <c r="Q23" i="8" s="1"/>
  <c r="R23" i="2"/>
  <c r="R23" i="8" s="1"/>
  <c r="S23" i="2"/>
  <c r="S23" i="8" s="1"/>
  <c r="T23" i="2"/>
  <c r="T23" i="8" s="1"/>
  <c r="U23" i="2"/>
  <c r="U23" i="8" s="1"/>
  <c r="V23" i="2"/>
  <c r="V23" i="8" s="1"/>
  <c r="W23" i="2"/>
  <c r="W23" i="8" s="1"/>
  <c r="X23" i="2"/>
  <c r="X23" i="8" s="1"/>
  <c r="Y23" i="2"/>
  <c r="Y23" i="8" s="1"/>
  <c r="Z23" i="2"/>
  <c r="Z23" i="8" s="1"/>
  <c r="AA23" i="2"/>
  <c r="AA23" i="8" s="1"/>
  <c r="AB23" i="2"/>
  <c r="AB23" i="8" s="1"/>
  <c r="AC23" i="2"/>
  <c r="AC23" i="8" s="1"/>
  <c r="AD23" i="2"/>
  <c r="AD23" i="8" s="1"/>
  <c r="AE23" i="2"/>
  <c r="AE23" i="8" s="1"/>
  <c r="AF23" i="2"/>
  <c r="AF23" i="8" s="1"/>
  <c r="AG23" i="2"/>
  <c r="AG23" i="8" s="1"/>
  <c r="AH23" i="2"/>
  <c r="AH23" i="8" s="1"/>
  <c r="AI23" i="2"/>
  <c r="AI23" i="8" s="1"/>
  <c r="AJ23" i="2"/>
  <c r="AJ23" i="8" s="1"/>
  <c r="AK23" i="2"/>
  <c r="AK23" i="8" s="1"/>
  <c r="AL23" i="2"/>
  <c r="AL23" i="8" s="1"/>
  <c r="AM23" i="2"/>
  <c r="AV23" i="8" s="1"/>
  <c r="AN23" i="2"/>
  <c r="AW23" i="8" s="1"/>
  <c r="AO23" i="2"/>
  <c r="AX23" i="8" s="1"/>
  <c r="AP23" i="2"/>
  <c r="AY23" i="8" s="1"/>
  <c r="AQ23" i="2"/>
  <c r="AZ23" i="8" s="1"/>
  <c r="AR23" i="2"/>
  <c r="BA23" i="8" s="1"/>
  <c r="AS23" i="2"/>
  <c r="BB23" i="8" s="1"/>
  <c r="D24" i="2"/>
  <c r="D24" i="8" s="1"/>
  <c r="E24" i="2"/>
  <c r="E24" i="8" s="1"/>
  <c r="F24" i="2"/>
  <c r="F24" i="8" s="1"/>
  <c r="G24" i="2"/>
  <c r="G24" i="8" s="1"/>
  <c r="H24" i="2"/>
  <c r="H24" i="8" s="1"/>
  <c r="I24" i="2"/>
  <c r="I24" i="8" s="1"/>
  <c r="J24" i="2"/>
  <c r="J24" i="8" s="1"/>
  <c r="K24" i="2"/>
  <c r="K24" i="8" s="1"/>
  <c r="L24" i="2"/>
  <c r="L24" i="8" s="1"/>
  <c r="M24" i="2"/>
  <c r="M24" i="8" s="1"/>
  <c r="N24" i="2"/>
  <c r="N24" i="8" s="1"/>
  <c r="O24" i="2"/>
  <c r="O24" i="8" s="1"/>
  <c r="P24" i="2"/>
  <c r="P24" i="8" s="1"/>
  <c r="Q24" i="2"/>
  <c r="Q24" i="8" s="1"/>
  <c r="R24" i="2"/>
  <c r="R24" i="8" s="1"/>
  <c r="S24" i="2"/>
  <c r="S24" i="8" s="1"/>
  <c r="T24" i="2"/>
  <c r="T24" i="8" s="1"/>
  <c r="U24" i="2"/>
  <c r="U24" i="8" s="1"/>
  <c r="V24" i="2"/>
  <c r="V24" i="8" s="1"/>
  <c r="W24" i="2"/>
  <c r="W24" i="8" s="1"/>
  <c r="X24" i="2"/>
  <c r="X24" i="8" s="1"/>
  <c r="Y24" i="2"/>
  <c r="Y24" i="8" s="1"/>
  <c r="Z24" i="2"/>
  <c r="Z24" i="8" s="1"/>
  <c r="AA24" i="2"/>
  <c r="AA24" i="8" s="1"/>
  <c r="AB24" i="2"/>
  <c r="AB24" i="8" s="1"/>
  <c r="AC24" i="2"/>
  <c r="AC24" i="8" s="1"/>
  <c r="AD24" i="2"/>
  <c r="AD24" i="8" s="1"/>
  <c r="AE24" i="2"/>
  <c r="AE24" i="8" s="1"/>
  <c r="AF24" i="2"/>
  <c r="AF24" i="8" s="1"/>
  <c r="AG24" i="2"/>
  <c r="AG24" i="8" s="1"/>
  <c r="AH24" i="2"/>
  <c r="AH24" i="8" s="1"/>
  <c r="AI24" i="2"/>
  <c r="AI24" i="8" s="1"/>
  <c r="AJ24" i="2"/>
  <c r="AJ24" i="8" s="1"/>
  <c r="AK24" i="2"/>
  <c r="AK24" i="8" s="1"/>
  <c r="AL24" i="2"/>
  <c r="AL24" i="8" s="1"/>
  <c r="AM24" i="2"/>
  <c r="AV24" i="8" s="1"/>
  <c r="AN24" i="2"/>
  <c r="AW24" i="8" s="1"/>
  <c r="AO24" i="2"/>
  <c r="AX24" i="8" s="1"/>
  <c r="AP24" i="2"/>
  <c r="AY24" i="8" s="1"/>
  <c r="AQ24" i="2"/>
  <c r="AZ24" i="8" s="1"/>
  <c r="AR24" i="2"/>
  <c r="BA24" i="8" s="1"/>
  <c r="AS24" i="2"/>
  <c r="BB24" i="8" s="1"/>
  <c r="D25" i="2"/>
  <c r="D25" i="8" s="1"/>
  <c r="E25" i="2"/>
  <c r="E25" i="8" s="1"/>
  <c r="F25" i="2"/>
  <c r="F25" i="8" s="1"/>
  <c r="G25" i="2"/>
  <c r="G25" i="8" s="1"/>
  <c r="H25" i="2"/>
  <c r="H25" i="8" s="1"/>
  <c r="I25" i="2"/>
  <c r="I25" i="8" s="1"/>
  <c r="J25" i="2"/>
  <c r="J25" i="8" s="1"/>
  <c r="K25" i="2"/>
  <c r="K25" i="8" s="1"/>
  <c r="L25" i="2"/>
  <c r="L25" i="8" s="1"/>
  <c r="M25" i="2"/>
  <c r="M25" i="8" s="1"/>
  <c r="N25" i="2"/>
  <c r="N25" i="8" s="1"/>
  <c r="O25" i="2"/>
  <c r="O25" i="8" s="1"/>
  <c r="P25" i="2"/>
  <c r="P25" i="8" s="1"/>
  <c r="Q25" i="2"/>
  <c r="Q25" i="8" s="1"/>
  <c r="R25" i="2"/>
  <c r="R25" i="8" s="1"/>
  <c r="S25" i="2"/>
  <c r="S25" i="8" s="1"/>
  <c r="T25" i="2"/>
  <c r="T25" i="8" s="1"/>
  <c r="U25" i="2"/>
  <c r="U25" i="8" s="1"/>
  <c r="V25" i="2"/>
  <c r="V25" i="8" s="1"/>
  <c r="W25" i="2"/>
  <c r="W25" i="8" s="1"/>
  <c r="X25" i="2"/>
  <c r="X25" i="8" s="1"/>
  <c r="Y25" i="2"/>
  <c r="Y25" i="8" s="1"/>
  <c r="Z25" i="2"/>
  <c r="Z25" i="8" s="1"/>
  <c r="AA25" i="2"/>
  <c r="AA25" i="8" s="1"/>
  <c r="AB25" i="2"/>
  <c r="AB25" i="8" s="1"/>
  <c r="AC25" i="2"/>
  <c r="AC25" i="8" s="1"/>
  <c r="AD25" i="2"/>
  <c r="AD25" i="8" s="1"/>
  <c r="AE25" i="2"/>
  <c r="AE25" i="8" s="1"/>
  <c r="AF25" i="2"/>
  <c r="AF25" i="8" s="1"/>
  <c r="AG25" i="2"/>
  <c r="AG25" i="8" s="1"/>
  <c r="AH25" i="2"/>
  <c r="AH25" i="8" s="1"/>
  <c r="AI25" i="2"/>
  <c r="AI25" i="8" s="1"/>
  <c r="AJ25" i="2"/>
  <c r="AJ25" i="8" s="1"/>
  <c r="AK25" i="2"/>
  <c r="AK25" i="8" s="1"/>
  <c r="AL25" i="2"/>
  <c r="AL25" i="8" s="1"/>
  <c r="AM25" i="2"/>
  <c r="AV25" i="8" s="1"/>
  <c r="AN25" i="2"/>
  <c r="AW25" i="8" s="1"/>
  <c r="AO25" i="2"/>
  <c r="AX25" i="8" s="1"/>
  <c r="AP25" i="2"/>
  <c r="AY25" i="8" s="1"/>
  <c r="AQ25" i="2"/>
  <c r="AZ25" i="8" s="1"/>
  <c r="AR25" i="2"/>
  <c r="BA25" i="8" s="1"/>
  <c r="AS25" i="2"/>
  <c r="BB25" i="8" s="1"/>
  <c r="D26" i="2"/>
  <c r="D26" i="8" s="1"/>
  <c r="E26" i="2"/>
  <c r="E26" i="8" s="1"/>
  <c r="F26" i="2"/>
  <c r="F26" i="8" s="1"/>
  <c r="G26" i="2"/>
  <c r="G26" i="8" s="1"/>
  <c r="H26" i="2"/>
  <c r="H26" i="8" s="1"/>
  <c r="I26" i="2"/>
  <c r="I26" i="8" s="1"/>
  <c r="J26" i="2"/>
  <c r="J26" i="8" s="1"/>
  <c r="K26" i="2"/>
  <c r="K26" i="8" s="1"/>
  <c r="L26" i="2"/>
  <c r="L26" i="8" s="1"/>
  <c r="M26" i="2"/>
  <c r="M26" i="8" s="1"/>
  <c r="N26" i="2"/>
  <c r="N26" i="8" s="1"/>
  <c r="O26" i="2"/>
  <c r="O26" i="8" s="1"/>
  <c r="P26" i="2"/>
  <c r="P26" i="8" s="1"/>
  <c r="Q26" i="2"/>
  <c r="Q26" i="8" s="1"/>
  <c r="R26" i="2"/>
  <c r="R26" i="8" s="1"/>
  <c r="S26" i="2"/>
  <c r="S26" i="8" s="1"/>
  <c r="T26" i="2"/>
  <c r="T26" i="8" s="1"/>
  <c r="U26" i="2"/>
  <c r="U26" i="8" s="1"/>
  <c r="V26" i="2"/>
  <c r="V26" i="8" s="1"/>
  <c r="W26" i="2"/>
  <c r="W26" i="8" s="1"/>
  <c r="X26" i="2"/>
  <c r="X26" i="8" s="1"/>
  <c r="Y26" i="2"/>
  <c r="Y26" i="8" s="1"/>
  <c r="Z26" i="2"/>
  <c r="Z26" i="8" s="1"/>
  <c r="AA26" i="2"/>
  <c r="AA26" i="8" s="1"/>
  <c r="AB26" i="2"/>
  <c r="AB26" i="8" s="1"/>
  <c r="AC26" i="2"/>
  <c r="AC26" i="8" s="1"/>
  <c r="AD26" i="2"/>
  <c r="AD26" i="8" s="1"/>
  <c r="AE26" i="2"/>
  <c r="AE26" i="8" s="1"/>
  <c r="AF26" i="2"/>
  <c r="AF26" i="8" s="1"/>
  <c r="AG26" i="2"/>
  <c r="AG26" i="8" s="1"/>
  <c r="AH26" i="2"/>
  <c r="AH26" i="8" s="1"/>
  <c r="AI26" i="2"/>
  <c r="AI26" i="8" s="1"/>
  <c r="AJ26" i="2"/>
  <c r="AJ26" i="8" s="1"/>
  <c r="AK26" i="2"/>
  <c r="AK26" i="8" s="1"/>
  <c r="AL26" i="2"/>
  <c r="AL26" i="8" s="1"/>
  <c r="AM26" i="2"/>
  <c r="AV26" i="8" s="1"/>
  <c r="AN26" i="2"/>
  <c r="AW26" i="8" s="1"/>
  <c r="AO26" i="2"/>
  <c r="AX26" i="8" s="1"/>
  <c r="AP26" i="2"/>
  <c r="AY26" i="8" s="1"/>
  <c r="AQ26" i="2"/>
  <c r="AZ26" i="8" s="1"/>
  <c r="AR26" i="2"/>
  <c r="BA26" i="8" s="1"/>
  <c r="AS26" i="2"/>
  <c r="BB26" i="8" s="1"/>
  <c r="D27" i="2"/>
  <c r="D27" i="8" s="1"/>
  <c r="E27" i="2"/>
  <c r="E27" i="8" s="1"/>
  <c r="F27" i="2"/>
  <c r="F27" i="8" s="1"/>
  <c r="G27" i="2"/>
  <c r="G27" i="8" s="1"/>
  <c r="H27" i="2"/>
  <c r="H27" i="8" s="1"/>
  <c r="I27" i="2"/>
  <c r="I27" i="8" s="1"/>
  <c r="J27" i="2"/>
  <c r="J27" i="8" s="1"/>
  <c r="K27" i="2"/>
  <c r="K27" i="8" s="1"/>
  <c r="L27" i="2"/>
  <c r="L27" i="8" s="1"/>
  <c r="M27" i="2"/>
  <c r="M27" i="8" s="1"/>
  <c r="N27" i="2"/>
  <c r="N27" i="8" s="1"/>
  <c r="O27" i="2"/>
  <c r="O27" i="8" s="1"/>
  <c r="P27" i="2"/>
  <c r="P27" i="8" s="1"/>
  <c r="Q27" i="2"/>
  <c r="Q27" i="8" s="1"/>
  <c r="R27" i="2"/>
  <c r="R27" i="8" s="1"/>
  <c r="S27" i="2"/>
  <c r="S27" i="8" s="1"/>
  <c r="T27" i="2"/>
  <c r="T27" i="8" s="1"/>
  <c r="U27" i="2"/>
  <c r="U27" i="8" s="1"/>
  <c r="V27" i="2"/>
  <c r="V27" i="8" s="1"/>
  <c r="W27" i="2"/>
  <c r="W27" i="8" s="1"/>
  <c r="X27" i="2"/>
  <c r="X27" i="8" s="1"/>
  <c r="Y27" i="2"/>
  <c r="Y27" i="8" s="1"/>
  <c r="Z27" i="2"/>
  <c r="Z27" i="8" s="1"/>
  <c r="AA27" i="2"/>
  <c r="AA27" i="8" s="1"/>
  <c r="AB27" i="2"/>
  <c r="AB27" i="8" s="1"/>
  <c r="AC27" i="2"/>
  <c r="AC27" i="8" s="1"/>
  <c r="AD27" i="2"/>
  <c r="AD27" i="8" s="1"/>
  <c r="AE27" i="2"/>
  <c r="AE27" i="8" s="1"/>
  <c r="AF27" i="2"/>
  <c r="AF27" i="8" s="1"/>
  <c r="AG27" i="2"/>
  <c r="AG27" i="8" s="1"/>
  <c r="AH27" i="2"/>
  <c r="AH27" i="8" s="1"/>
  <c r="AI27" i="2"/>
  <c r="AI27" i="8" s="1"/>
  <c r="AJ27" i="2"/>
  <c r="AJ27" i="8" s="1"/>
  <c r="AK27" i="2"/>
  <c r="AK27" i="8" s="1"/>
  <c r="AL27" i="2"/>
  <c r="AL27" i="8" s="1"/>
  <c r="AM27" i="2"/>
  <c r="AV27" i="8" s="1"/>
  <c r="AN27" i="2"/>
  <c r="AW27" i="8" s="1"/>
  <c r="AO27" i="2"/>
  <c r="AX27" i="8" s="1"/>
  <c r="AP27" i="2"/>
  <c r="AY27" i="8" s="1"/>
  <c r="AQ27" i="2"/>
  <c r="AZ27" i="8" s="1"/>
  <c r="AR27" i="2"/>
  <c r="BA27" i="8" s="1"/>
  <c r="AS27" i="2"/>
  <c r="BB27" i="8" s="1"/>
  <c r="D28" i="2"/>
  <c r="D28" i="8" s="1"/>
  <c r="E28" i="2"/>
  <c r="E28" i="8" s="1"/>
  <c r="F28" i="2"/>
  <c r="F28" i="8" s="1"/>
  <c r="G28" i="2"/>
  <c r="G28" i="8" s="1"/>
  <c r="H28" i="2"/>
  <c r="H28" i="8" s="1"/>
  <c r="I28" i="2"/>
  <c r="I28" i="8" s="1"/>
  <c r="J28" i="2"/>
  <c r="J28" i="8" s="1"/>
  <c r="K28" i="2"/>
  <c r="K28" i="8" s="1"/>
  <c r="L28" i="2"/>
  <c r="L28" i="8" s="1"/>
  <c r="M28" i="2"/>
  <c r="M28" i="8" s="1"/>
  <c r="N28" i="2"/>
  <c r="N28" i="8" s="1"/>
  <c r="O28" i="2"/>
  <c r="O28" i="8" s="1"/>
  <c r="P28" i="2"/>
  <c r="P28" i="8" s="1"/>
  <c r="Q28" i="2"/>
  <c r="Q28" i="8" s="1"/>
  <c r="R28" i="2"/>
  <c r="R28" i="8" s="1"/>
  <c r="S28" i="2"/>
  <c r="S28" i="8" s="1"/>
  <c r="T28" i="2"/>
  <c r="T28" i="8" s="1"/>
  <c r="U28" i="2"/>
  <c r="U28" i="8" s="1"/>
  <c r="V28" i="2"/>
  <c r="V28" i="8" s="1"/>
  <c r="W28" i="2"/>
  <c r="W28" i="8" s="1"/>
  <c r="X28" i="2"/>
  <c r="X28" i="8" s="1"/>
  <c r="Y28" i="2"/>
  <c r="Y28" i="8" s="1"/>
  <c r="Z28" i="2"/>
  <c r="Z28" i="8" s="1"/>
  <c r="AA28" i="2"/>
  <c r="AA28" i="8" s="1"/>
  <c r="AB28" i="2"/>
  <c r="AB28" i="8" s="1"/>
  <c r="AC28" i="2"/>
  <c r="AC28" i="8" s="1"/>
  <c r="AD28" i="2"/>
  <c r="AD28" i="8" s="1"/>
  <c r="AE28" i="2"/>
  <c r="AE28" i="8" s="1"/>
  <c r="AF28" i="2"/>
  <c r="AF28" i="8" s="1"/>
  <c r="AG28" i="2"/>
  <c r="AG28" i="8" s="1"/>
  <c r="AH28" i="2"/>
  <c r="AH28" i="8" s="1"/>
  <c r="AI28" i="2"/>
  <c r="AI28" i="8" s="1"/>
  <c r="AJ28" i="2"/>
  <c r="AJ28" i="8" s="1"/>
  <c r="AK28" i="2"/>
  <c r="AK28" i="8" s="1"/>
  <c r="AL28" i="2"/>
  <c r="AL28" i="8" s="1"/>
  <c r="AM28" i="2"/>
  <c r="AV28" i="8" s="1"/>
  <c r="AN28" i="2"/>
  <c r="AW28" i="8" s="1"/>
  <c r="AO28" i="2"/>
  <c r="AX28" i="8" s="1"/>
  <c r="AP28" i="2"/>
  <c r="AY28" i="8" s="1"/>
  <c r="AQ28" i="2"/>
  <c r="AZ28" i="8" s="1"/>
  <c r="AR28" i="2"/>
  <c r="BA28" i="8" s="1"/>
  <c r="AS28" i="2"/>
  <c r="BB28" i="8" s="1"/>
  <c r="D29" i="2"/>
  <c r="D29" i="8" s="1"/>
  <c r="E29" i="2"/>
  <c r="E29" i="8" s="1"/>
  <c r="F29" i="2"/>
  <c r="F29" i="8" s="1"/>
  <c r="G29" i="2"/>
  <c r="G29" i="8" s="1"/>
  <c r="H29" i="2"/>
  <c r="H29" i="8" s="1"/>
  <c r="I29" i="2"/>
  <c r="I29" i="8" s="1"/>
  <c r="J29" i="2"/>
  <c r="J29" i="8" s="1"/>
  <c r="K29" i="2"/>
  <c r="K29" i="8" s="1"/>
  <c r="L29" i="2"/>
  <c r="L29" i="8" s="1"/>
  <c r="M29" i="2"/>
  <c r="M29" i="8" s="1"/>
  <c r="N29" i="2"/>
  <c r="N29" i="8" s="1"/>
  <c r="O29" i="2"/>
  <c r="O29" i="8" s="1"/>
  <c r="P29" i="2"/>
  <c r="P29" i="8" s="1"/>
  <c r="Q29" i="2"/>
  <c r="Q29" i="8" s="1"/>
  <c r="R29" i="2"/>
  <c r="R29" i="8" s="1"/>
  <c r="S29" i="2"/>
  <c r="S29" i="8" s="1"/>
  <c r="T29" i="2"/>
  <c r="T29" i="8" s="1"/>
  <c r="U29" i="2"/>
  <c r="U29" i="8" s="1"/>
  <c r="V29" i="2"/>
  <c r="V29" i="8" s="1"/>
  <c r="W29" i="2"/>
  <c r="W29" i="8" s="1"/>
  <c r="X29" i="2"/>
  <c r="X29" i="8" s="1"/>
  <c r="Y29" i="2"/>
  <c r="Y29" i="8" s="1"/>
  <c r="Z29" i="2"/>
  <c r="Z29" i="8" s="1"/>
  <c r="AA29" i="2"/>
  <c r="AA29" i="8" s="1"/>
  <c r="AB29" i="2"/>
  <c r="AB29" i="8" s="1"/>
  <c r="AC29" i="2"/>
  <c r="AC29" i="8" s="1"/>
  <c r="AD29" i="2"/>
  <c r="AD29" i="8" s="1"/>
  <c r="AE29" i="2"/>
  <c r="AE29" i="8" s="1"/>
  <c r="AF29" i="2"/>
  <c r="AF29" i="8" s="1"/>
  <c r="AG29" i="2"/>
  <c r="AG29" i="8" s="1"/>
  <c r="AH29" i="2"/>
  <c r="AH29" i="8" s="1"/>
  <c r="AI29" i="2"/>
  <c r="AI29" i="8" s="1"/>
  <c r="AJ29" i="2"/>
  <c r="AJ29" i="8" s="1"/>
  <c r="AK29" i="2"/>
  <c r="AK29" i="8" s="1"/>
  <c r="AL29" i="2"/>
  <c r="AL29" i="8" s="1"/>
  <c r="AM29" i="2"/>
  <c r="AV29" i="8" s="1"/>
  <c r="AN29" i="2"/>
  <c r="AW29" i="8" s="1"/>
  <c r="AO29" i="2"/>
  <c r="AX29" i="8" s="1"/>
  <c r="AP29" i="2"/>
  <c r="AY29" i="8" s="1"/>
  <c r="AQ29" i="2"/>
  <c r="AZ29" i="8" s="1"/>
  <c r="AR29" i="2"/>
  <c r="BA29" i="8" s="1"/>
  <c r="AS29" i="2"/>
  <c r="BB29" i="8" s="1"/>
  <c r="D30" i="2"/>
  <c r="D30" i="8" s="1"/>
  <c r="E30" i="2"/>
  <c r="E30" i="8" s="1"/>
  <c r="F30" i="2"/>
  <c r="F30" i="8" s="1"/>
  <c r="G30" i="2"/>
  <c r="G30" i="8" s="1"/>
  <c r="H30" i="2"/>
  <c r="H30" i="8" s="1"/>
  <c r="I30" i="2"/>
  <c r="I30" i="8" s="1"/>
  <c r="J30" i="2"/>
  <c r="J30" i="8" s="1"/>
  <c r="K30" i="2"/>
  <c r="K30" i="8" s="1"/>
  <c r="L30" i="2"/>
  <c r="L30" i="8" s="1"/>
  <c r="M30" i="2"/>
  <c r="M30" i="8" s="1"/>
  <c r="N30" i="2"/>
  <c r="N30" i="8" s="1"/>
  <c r="O30" i="2"/>
  <c r="O30" i="8" s="1"/>
  <c r="P30" i="2"/>
  <c r="P30" i="8" s="1"/>
  <c r="Q30" i="2"/>
  <c r="Q30" i="8" s="1"/>
  <c r="R30" i="2"/>
  <c r="R30" i="8" s="1"/>
  <c r="S30" i="2"/>
  <c r="S30" i="8" s="1"/>
  <c r="T30" i="2"/>
  <c r="T30" i="8" s="1"/>
  <c r="U30" i="2"/>
  <c r="U30" i="8" s="1"/>
  <c r="V30" i="2"/>
  <c r="V30" i="8" s="1"/>
  <c r="W30" i="2"/>
  <c r="W30" i="8" s="1"/>
  <c r="X30" i="2"/>
  <c r="X30" i="8" s="1"/>
  <c r="Y30" i="2"/>
  <c r="Y30" i="8" s="1"/>
  <c r="Z30" i="2"/>
  <c r="Z30" i="8" s="1"/>
  <c r="AA30" i="2"/>
  <c r="AA30" i="8" s="1"/>
  <c r="AB30" i="2"/>
  <c r="AB30" i="8" s="1"/>
  <c r="AC30" i="2"/>
  <c r="AC30" i="8" s="1"/>
  <c r="AD30" i="2"/>
  <c r="AD30" i="8" s="1"/>
  <c r="AE30" i="2"/>
  <c r="AE30" i="8" s="1"/>
  <c r="AF30" i="2"/>
  <c r="AF30" i="8" s="1"/>
  <c r="AG30" i="2"/>
  <c r="AG30" i="8" s="1"/>
  <c r="AH30" i="2"/>
  <c r="AH30" i="8" s="1"/>
  <c r="AI30" i="2"/>
  <c r="AI30" i="8" s="1"/>
  <c r="AJ30" i="2"/>
  <c r="AJ30" i="8" s="1"/>
  <c r="AK30" i="2"/>
  <c r="AK30" i="8" s="1"/>
  <c r="AL30" i="2"/>
  <c r="AL30" i="8" s="1"/>
  <c r="AM30" i="2"/>
  <c r="AV30" i="8" s="1"/>
  <c r="AN30" i="2"/>
  <c r="AW30" i="8" s="1"/>
  <c r="AO30" i="2"/>
  <c r="AX30" i="8" s="1"/>
  <c r="AP30" i="2"/>
  <c r="AY30" i="8" s="1"/>
  <c r="AQ30" i="2"/>
  <c r="AZ30" i="8" s="1"/>
  <c r="AR30" i="2"/>
  <c r="BA30" i="8" s="1"/>
  <c r="AS30" i="2"/>
  <c r="BB30" i="8" s="1"/>
  <c r="D31" i="2"/>
  <c r="D31" i="8" s="1"/>
  <c r="E31" i="2"/>
  <c r="E31" i="8" s="1"/>
  <c r="F31" i="2"/>
  <c r="F31" i="8" s="1"/>
  <c r="G31" i="2"/>
  <c r="G31" i="8" s="1"/>
  <c r="H31" i="2"/>
  <c r="H31" i="8" s="1"/>
  <c r="I31" i="2"/>
  <c r="I31" i="8" s="1"/>
  <c r="J31" i="2"/>
  <c r="J31" i="8" s="1"/>
  <c r="K31" i="2"/>
  <c r="K31" i="8" s="1"/>
  <c r="L31" i="2"/>
  <c r="L31" i="8" s="1"/>
  <c r="M31" i="2"/>
  <c r="M31" i="8" s="1"/>
  <c r="N31" i="2"/>
  <c r="N31" i="8" s="1"/>
  <c r="O31" i="2"/>
  <c r="O31" i="8" s="1"/>
  <c r="P31" i="2"/>
  <c r="P31" i="8" s="1"/>
  <c r="Q31" i="2"/>
  <c r="Q31" i="8" s="1"/>
  <c r="R31" i="2"/>
  <c r="R31" i="8" s="1"/>
  <c r="S31" i="2"/>
  <c r="S31" i="8" s="1"/>
  <c r="T31" i="2"/>
  <c r="T31" i="8" s="1"/>
  <c r="U31" i="2"/>
  <c r="U31" i="8" s="1"/>
  <c r="V31" i="2"/>
  <c r="V31" i="8" s="1"/>
  <c r="W31" i="2"/>
  <c r="W31" i="8" s="1"/>
  <c r="X31" i="2"/>
  <c r="X31" i="8" s="1"/>
  <c r="Y31" i="2"/>
  <c r="Y31" i="8" s="1"/>
  <c r="Z31" i="2"/>
  <c r="Z31" i="8" s="1"/>
  <c r="AA31" i="2"/>
  <c r="AA31" i="8" s="1"/>
  <c r="AB31" i="2"/>
  <c r="AB31" i="8" s="1"/>
  <c r="AC31" i="2"/>
  <c r="AC31" i="8" s="1"/>
  <c r="AD31" i="2"/>
  <c r="AD31" i="8" s="1"/>
  <c r="AE31" i="2"/>
  <c r="AE31" i="8" s="1"/>
  <c r="AF31" i="2"/>
  <c r="AF31" i="8" s="1"/>
  <c r="AG31" i="2"/>
  <c r="AG31" i="8" s="1"/>
  <c r="AH31" i="2"/>
  <c r="AH31" i="8" s="1"/>
  <c r="AI31" i="2"/>
  <c r="AI31" i="8" s="1"/>
  <c r="AJ31" i="2"/>
  <c r="AJ31" i="8" s="1"/>
  <c r="AK31" i="2"/>
  <c r="AK31" i="8" s="1"/>
  <c r="AL31" i="2"/>
  <c r="AL31" i="8" s="1"/>
  <c r="AM31" i="2"/>
  <c r="AV31" i="8" s="1"/>
  <c r="AN31" i="2"/>
  <c r="AW31" i="8" s="1"/>
  <c r="AO31" i="2"/>
  <c r="AX31" i="8" s="1"/>
  <c r="AP31" i="2"/>
  <c r="AY31" i="8" s="1"/>
  <c r="AQ31" i="2"/>
  <c r="AZ31" i="8" s="1"/>
  <c r="AR31" i="2"/>
  <c r="BA31" i="8" s="1"/>
  <c r="AS31" i="2"/>
  <c r="BB31" i="8" s="1"/>
  <c r="D32" i="2"/>
  <c r="D32" i="8" s="1"/>
  <c r="E32" i="2"/>
  <c r="E32" i="8" s="1"/>
  <c r="F32" i="2"/>
  <c r="F32" i="8" s="1"/>
  <c r="G32" i="2"/>
  <c r="G32" i="8" s="1"/>
  <c r="H32" i="2"/>
  <c r="H32" i="8" s="1"/>
  <c r="I32" i="2"/>
  <c r="I32" i="8" s="1"/>
  <c r="J32" i="2"/>
  <c r="J32" i="8" s="1"/>
  <c r="K32" i="2"/>
  <c r="K32" i="8" s="1"/>
  <c r="L32" i="2"/>
  <c r="L32" i="8" s="1"/>
  <c r="M32" i="2"/>
  <c r="M32" i="8" s="1"/>
  <c r="N32" i="2"/>
  <c r="N32" i="8" s="1"/>
  <c r="O32" i="2"/>
  <c r="O32" i="8" s="1"/>
  <c r="P32" i="2"/>
  <c r="P32" i="8" s="1"/>
  <c r="Q32" i="2"/>
  <c r="Q32" i="8" s="1"/>
  <c r="R32" i="2"/>
  <c r="R32" i="8" s="1"/>
  <c r="S32" i="2"/>
  <c r="S32" i="8" s="1"/>
  <c r="T32" i="2"/>
  <c r="T32" i="8" s="1"/>
  <c r="U32" i="2"/>
  <c r="U32" i="8" s="1"/>
  <c r="V32" i="2"/>
  <c r="V32" i="8" s="1"/>
  <c r="W32" i="2"/>
  <c r="W32" i="8" s="1"/>
  <c r="X32" i="2"/>
  <c r="X32" i="8" s="1"/>
  <c r="Y32" i="2"/>
  <c r="Y32" i="8" s="1"/>
  <c r="Z32" i="2"/>
  <c r="Z32" i="8" s="1"/>
  <c r="AA32" i="2"/>
  <c r="AA32" i="8" s="1"/>
  <c r="AB32" i="2"/>
  <c r="AB32" i="8" s="1"/>
  <c r="AC32" i="2"/>
  <c r="AC32" i="8" s="1"/>
  <c r="AD32" i="2"/>
  <c r="AD32" i="8" s="1"/>
  <c r="AE32" i="2"/>
  <c r="AE32" i="8" s="1"/>
  <c r="AF32" i="2"/>
  <c r="AF32" i="8" s="1"/>
  <c r="AG32" i="2"/>
  <c r="AG32" i="8" s="1"/>
  <c r="AH32" i="2"/>
  <c r="AH32" i="8" s="1"/>
  <c r="AI32" i="2"/>
  <c r="AI32" i="8" s="1"/>
  <c r="AJ32" i="2"/>
  <c r="AJ32" i="8" s="1"/>
  <c r="AK32" i="2"/>
  <c r="AK32" i="8" s="1"/>
  <c r="AL32" i="2"/>
  <c r="AL32" i="8" s="1"/>
  <c r="AM32" i="2"/>
  <c r="AV32" i="8" s="1"/>
  <c r="AN32" i="2"/>
  <c r="AW32" i="8" s="1"/>
  <c r="AO32" i="2"/>
  <c r="AX32" i="8" s="1"/>
  <c r="AP32" i="2"/>
  <c r="AY32" i="8" s="1"/>
  <c r="AQ32" i="2"/>
  <c r="AZ32" i="8" s="1"/>
  <c r="AR32" i="2"/>
  <c r="BA32" i="8" s="1"/>
  <c r="AS32" i="2"/>
  <c r="BB32" i="8" s="1"/>
  <c r="D33" i="2"/>
  <c r="D33" i="8" s="1"/>
  <c r="E33" i="2"/>
  <c r="E33" i="8" s="1"/>
  <c r="F33" i="2"/>
  <c r="F33" i="8" s="1"/>
  <c r="G33" i="2"/>
  <c r="G33" i="8" s="1"/>
  <c r="H33" i="2"/>
  <c r="H33" i="8" s="1"/>
  <c r="I33" i="2"/>
  <c r="I33" i="8" s="1"/>
  <c r="J33" i="2"/>
  <c r="J33" i="8" s="1"/>
  <c r="K33" i="2"/>
  <c r="K33" i="8" s="1"/>
  <c r="L33" i="2"/>
  <c r="L33" i="8" s="1"/>
  <c r="M33" i="2"/>
  <c r="M33" i="8" s="1"/>
  <c r="N33" i="2"/>
  <c r="N33" i="8" s="1"/>
  <c r="O33" i="2"/>
  <c r="O33" i="8" s="1"/>
  <c r="P33" i="2"/>
  <c r="P33" i="8" s="1"/>
  <c r="Q33" i="2"/>
  <c r="Q33" i="8" s="1"/>
  <c r="R33" i="2"/>
  <c r="R33" i="8" s="1"/>
  <c r="S33" i="2"/>
  <c r="S33" i="8" s="1"/>
  <c r="T33" i="2"/>
  <c r="T33" i="8" s="1"/>
  <c r="U33" i="2"/>
  <c r="U33" i="8" s="1"/>
  <c r="V33" i="2"/>
  <c r="V33" i="8" s="1"/>
  <c r="W33" i="2"/>
  <c r="W33" i="8" s="1"/>
  <c r="X33" i="2"/>
  <c r="X33" i="8" s="1"/>
  <c r="Y33" i="2"/>
  <c r="Y33" i="8" s="1"/>
  <c r="Z33" i="2"/>
  <c r="Z33" i="8" s="1"/>
  <c r="AA33" i="2"/>
  <c r="AA33" i="8" s="1"/>
  <c r="AB33" i="2"/>
  <c r="AB33" i="8" s="1"/>
  <c r="AC33" i="2"/>
  <c r="AC33" i="8" s="1"/>
  <c r="AD33" i="2"/>
  <c r="AD33" i="8" s="1"/>
  <c r="AE33" i="2"/>
  <c r="AE33" i="8" s="1"/>
  <c r="AF33" i="2"/>
  <c r="AF33" i="8" s="1"/>
  <c r="AG33" i="2"/>
  <c r="AG33" i="8" s="1"/>
  <c r="AH33" i="2"/>
  <c r="AH33" i="8" s="1"/>
  <c r="AI33" i="2"/>
  <c r="AI33" i="8" s="1"/>
  <c r="AJ33" i="2"/>
  <c r="AJ33" i="8" s="1"/>
  <c r="AK33" i="2"/>
  <c r="AK33" i="8" s="1"/>
  <c r="AL33" i="2"/>
  <c r="AL33" i="8" s="1"/>
  <c r="AM33" i="2"/>
  <c r="AV33" i="8" s="1"/>
  <c r="AN33" i="2"/>
  <c r="AW33" i="8" s="1"/>
  <c r="AO33" i="2"/>
  <c r="AX33" i="8" s="1"/>
  <c r="AP33" i="2"/>
  <c r="AY33" i="8" s="1"/>
  <c r="AQ33" i="2"/>
  <c r="AZ33" i="8" s="1"/>
  <c r="AR33" i="2"/>
  <c r="BA33" i="8" s="1"/>
  <c r="AS33" i="2"/>
  <c r="BB33" i="8" s="1"/>
  <c r="D34" i="2"/>
  <c r="D34" i="8" s="1"/>
  <c r="E34" i="2"/>
  <c r="E34" i="8" s="1"/>
  <c r="F34" i="2"/>
  <c r="F34" i="8" s="1"/>
  <c r="G34" i="2"/>
  <c r="G34" i="8" s="1"/>
  <c r="H34" i="2"/>
  <c r="H34" i="8" s="1"/>
  <c r="I34" i="2"/>
  <c r="I34" i="8" s="1"/>
  <c r="J34" i="2"/>
  <c r="J34" i="8" s="1"/>
  <c r="K34" i="2"/>
  <c r="K34" i="8" s="1"/>
  <c r="L34" i="2"/>
  <c r="L34" i="8" s="1"/>
  <c r="M34" i="2"/>
  <c r="M34" i="8" s="1"/>
  <c r="N34" i="2"/>
  <c r="N34" i="8" s="1"/>
  <c r="O34" i="2"/>
  <c r="O34" i="8" s="1"/>
  <c r="P34" i="2"/>
  <c r="P34" i="8" s="1"/>
  <c r="Q34" i="2"/>
  <c r="Q34" i="8" s="1"/>
  <c r="R34" i="2"/>
  <c r="R34" i="8" s="1"/>
  <c r="S34" i="2"/>
  <c r="S34" i="8" s="1"/>
  <c r="T34" i="2"/>
  <c r="T34" i="8" s="1"/>
  <c r="U34" i="2"/>
  <c r="U34" i="8" s="1"/>
  <c r="V34" i="2"/>
  <c r="V34" i="8" s="1"/>
  <c r="W34" i="2"/>
  <c r="W34" i="8" s="1"/>
  <c r="X34" i="2"/>
  <c r="X34" i="8" s="1"/>
  <c r="Y34" i="2"/>
  <c r="Y34" i="8" s="1"/>
  <c r="Z34" i="2"/>
  <c r="Z34" i="8" s="1"/>
  <c r="AA34" i="2"/>
  <c r="AA34" i="8" s="1"/>
  <c r="AB34" i="2"/>
  <c r="AB34" i="8" s="1"/>
  <c r="AC34" i="2"/>
  <c r="AC34" i="8" s="1"/>
  <c r="AD34" i="2"/>
  <c r="AD34" i="8" s="1"/>
  <c r="AE34" i="2"/>
  <c r="AE34" i="8" s="1"/>
  <c r="AF34" i="2"/>
  <c r="AF34" i="8" s="1"/>
  <c r="AG34" i="2"/>
  <c r="AG34" i="8" s="1"/>
  <c r="AH34" i="2"/>
  <c r="AH34" i="8" s="1"/>
  <c r="AI34" i="2"/>
  <c r="AI34" i="8" s="1"/>
  <c r="AJ34" i="2"/>
  <c r="AJ34" i="8" s="1"/>
  <c r="AK34" i="2"/>
  <c r="AK34" i="8" s="1"/>
  <c r="AL34" i="2"/>
  <c r="AL34" i="8" s="1"/>
  <c r="AM34" i="2"/>
  <c r="AV34" i="8" s="1"/>
  <c r="AN34" i="2"/>
  <c r="AW34" i="8" s="1"/>
  <c r="AO34" i="2"/>
  <c r="AX34" i="8" s="1"/>
  <c r="AP34" i="2"/>
  <c r="AY34" i="8" s="1"/>
  <c r="AQ34" i="2"/>
  <c r="AZ34" i="8" s="1"/>
  <c r="AR34" i="2"/>
  <c r="BA34" i="8" s="1"/>
  <c r="AS34" i="2"/>
  <c r="BB34" i="8" s="1"/>
  <c r="D35" i="2"/>
  <c r="D35" i="8" s="1"/>
  <c r="E35" i="2"/>
  <c r="E35" i="8" s="1"/>
  <c r="F35" i="2"/>
  <c r="F35" i="8" s="1"/>
  <c r="G35" i="2"/>
  <c r="G35" i="8" s="1"/>
  <c r="H35" i="2"/>
  <c r="H35" i="8" s="1"/>
  <c r="I35" i="2"/>
  <c r="I35" i="8" s="1"/>
  <c r="J35" i="2"/>
  <c r="J35" i="8" s="1"/>
  <c r="K35" i="2"/>
  <c r="K35" i="8" s="1"/>
  <c r="L35" i="2"/>
  <c r="L35" i="8" s="1"/>
  <c r="M35" i="2"/>
  <c r="M35" i="8" s="1"/>
  <c r="N35" i="2"/>
  <c r="N35" i="8" s="1"/>
  <c r="O35" i="2"/>
  <c r="O35" i="8" s="1"/>
  <c r="P35" i="2"/>
  <c r="P35" i="8" s="1"/>
  <c r="Q35" i="2"/>
  <c r="Q35" i="8" s="1"/>
  <c r="R35" i="2"/>
  <c r="R35" i="8" s="1"/>
  <c r="S35" i="2"/>
  <c r="S35" i="8" s="1"/>
  <c r="T35" i="2"/>
  <c r="T35" i="8" s="1"/>
  <c r="U35" i="2"/>
  <c r="U35" i="8" s="1"/>
  <c r="V35" i="2"/>
  <c r="V35" i="8" s="1"/>
  <c r="W35" i="2"/>
  <c r="W35" i="8" s="1"/>
  <c r="X35" i="2"/>
  <c r="X35" i="8" s="1"/>
  <c r="Y35" i="2"/>
  <c r="Y35" i="8" s="1"/>
  <c r="Z35" i="2"/>
  <c r="Z35" i="8" s="1"/>
  <c r="AA35" i="2"/>
  <c r="AA35" i="8" s="1"/>
  <c r="AB35" i="2"/>
  <c r="AB35" i="8" s="1"/>
  <c r="AC35" i="2"/>
  <c r="AC35" i="8" s="1"/>
  <c r="AD35" i="2"/>
  <c r="AD35" i="8" s="1"/>
  <c r="AE35" i="2"/>
  <c r="AE35" i="8" s="1"/>
  <c r="AF35" i="2"/>
  <c r="AF35" i="8" s="1"/>
  <c r="AG35" i="2"/>
  <c r="AG35" i="8" s="1"/>
  <c r="AH35" i="2"/>
  <c r="AH35" i="8" s="1"/>
  <c r="AI35" i="2"/>
  <c r="AI35" i="8" s="1"/>
  <c r="AJ35" i="2"/>
  <c r="AJ35" i="8" s="1"/>
  <c r="AK35" i="2"/>
  <c r="AK35" i="8" s="1"/>
  <c r="AL35" i="2"/>
  <c r="AL35" i="8" s="1"/>
  <c r="AM35" i="2"/>
  <c r="AV35" i="8" s="1"/>
  <c r="AN35" i="2"/>
  <c r="AW35" i="8" s="1"/>
  <c r="AO35" i="2"/>
  <c r="AX35" i="8" s="1"/>
  <c r="AP35" i="2"/>
  <c r="AY35" i="8" s="1"/>
  <c r="AQ35" i="2"/>
  <c r="AZ35" i="8" s="1"/>
  <c r="AR35" i="2"/>
  <c r="BA35" i="8" s="1"/>
  <c r="AS35" i="2"/>
  <c r="BB35" i="8" s="1"/>
  <c r="D36" i="2"/>
  <c r="D36" i="8" s="1"/>
  <c r="E36" i="2"/>
  <c r="E36" i="8" s="1"/>
  <c r="F36" i="2"/>
  <c r="F36" i="8" s="1"/>
  <c r="G36" i="2"/>
  <c r="G36" i="8" s="1"/>
  <c r="H36" i="2"/>
  <c r="H36" i="8" s="1"/>
  <c r="I36" i="2"/>
  <c r="I36" i="8" s="1"/>
  <c r="J36" i="2"/>
  <c r="J36" i="8" s="1"/>
  <c r="K36" i="2"/>
  <c r="K36" i="8" s="1"/>
  <c r="L36" i="2"/>
  <c r="L36" i="8" s="1"/>
  <c r="M36" i="2"/>
  <c r="M36" i="8" s="1"/>
  <c r="N36" i="2"/>
  <c r="N36" i="8" s="1"/>
  <c r="O36" i="2"/>
  <c r="O36" i="8" s="1"/>
  <c r="P36" i="2"/>
  <c r="P36" i="8" s="1"/>
  <c r="Q36" i="2"/>
  <c r="Q36" i="8" s="1"/>
  <c r="R36" i="2"/>
  <c r="R36" i="8" s="1"/>
  <c r="S36" i="2"/>
  <c r="S36" i="8" s="1"/>
  <c r="T36" i="2"/>
  <c r="T36" i="8" s="1"/>
  <c r="U36" i="2"/>
  <c r="U36" i="8" s="1"/>
  <c r="V36" i="2"/>
  <c r="V36" i="8" s="1"/>
  <c r="W36" i="2"/>
  <c r="W36" i="8" s="1"/>
  <c r="X36" i="2"/>
  <c r="X36" i="8" s="1"/>
  <c r="Y36" i="2"/>
  <c r="Y36" i="8" s="1"/>
  <c r="Z36" i="2"/>
  <c r="Z36" i="8" s="1"/>
  <c r="AA36" i="2"/>
  <c r="AA36" i="8" s="1"/>
  <c r="AB36" i="2"/>
  <c r="AB36" i="8" s="1"/>
  <c r="AC36" i="2"/>
  <c r="AC36" i="8" s="1"/>
  <c r="AD36" i="2"/>
  <c r="AD36" i="8" s="1"/>
  <c r="AE36" i="2"/>
  <c r="AE36" i="8" s="1"/>
  <c r="AF36" i="2"/>
  <c r="AF36" i="8" s="1"/>
  <c r="AG36" i="2"/>
  <c r="AG36" i="8" s="1"/>
  <c r="AH36" i="2"/>
  <c r="AH36" i="8" s="1"/>
  <c r="AI36" i="2"/>
  <c r="AI36" i="8" s="1"/>
  <c r="AJ36" i="2"/>
  <c r="AJ36" i="8" s="1"/>
  <c r="AK36" i="2"/>
  <c r="AK36" i="8" s="1"/>
  <c r="AL36" i="2"/>
  <c r="AL36" i="8" s="1"/>
  <c r="AM36" i="2"/>
  <c r="AV36" i="8" s="1"/>
  <c r="AN36" i="2"/>
  <c r="AW36" i="8" s="1"/>
  <c r="AO36" i="2"/>
  <c r="AX36" i="8" s="1"/>
  <c r="AP36" i="2"/>
  <c r="AY36" i="8" s="1"/>
  <c r="AQ36" i="2"/>
  <c r="AZ36" i="8" s="1"/>
  <c r="AR36" i="2"/>
  <c r="BA36" i="8" s="1"/>
  <c r="AS36" i="2"/>
  <c r="BB36" i="8" s="1"/>
  <c r="D37" i="2"/>
  <c r="D37" i="8" s="1"/>
  <c r="E37" i="2"/>
  <c r="E37" i="8" s="1"/>
  <c r="F37" i="2"/>
  <c r="F37" i="8" s="1"/>
  <c r="G37" i="2"/>
  <c r="G37" i="8" s="1"/>
  <c r="H37" i="2"/>
  <c r="H37" i="8" s="1"/>
  <c r="I37" i="2"/>
  <c r="I37" i="8" s="1"/>
  <c r="J37" i="2"/>
  <c r="J37" i="8" s="1"/>
  <c r="K37" i="2"/>
  <c r="K37" i="8" s="1"/>
  <c r="L37" i="2"/>
  <c r="L37" i="8" s="1"/>
  <c r="M37" i="2"/>
  <c r="M37" i="8" s="1"/>
  <c r="N37" i="2"/>
  <c r="N37" i="8" s="1"/>
  <c r="O37" i="2"/>
  <c r="O37" i="8" s="1"/>
  <c r="P37" i="2"/>
  <c r="P37" i="8" s="1"/>
  <c r="Q37" i="2"/>
  <c r="Q37" i="8" s="1"/>
  <c r="R37" i="2"/>
  <c r="R37" i="8" s="1"/>
  <c r="S37" i="2"/>
  <c r="S37" i="8" s="1"/>
  <c r="T37" i="2"/>
  <c r="T37" i="8" s="1"/>
  <c r="U37" i="2"/>
  <c r="U37" i="8" s="1"/>
  <c r="V37" i="2"/>
  <c r="V37" i="8" s="1"/>
  <c r="W37" i="2"/>
  <c r="W37" i="8" s="1"/>
  <c r="X37" i="2"/>
  <c r="X37" i="8" s="1"/>
  <c r="Y37" i="2"/>
  <c r="Y37" i="8" s="1"/>
  <c r="Z37" i="2"/>
  <c r="Z37" i="8" s="1"/>
  <c r="AA37" i="2"/>
  <c r="AA37" i="8" s="1"/>
  <c r="AB37" i="2"/>
  <c r="AB37" i="8" s="1"/>
  <c r="AC37" i="2"/>
  <c r="AC37" i="8" s="1"/>
  <c r="AD37" i="2"/>
  <c r="AD37" i="8" s="1"/>
  <c r="AE37" i="2"/>
  <c r="AE37" i="8" s="1"/>
  <c r="AF37" i="2"/>
  <c r="AF37" i="8" s="1"/>
  <c r="AG37" i="2"/>
  <c r="AG37" i="8" s="1"/>
  <c r="AH37" i="2"/>
  <c r="AH37" i="8" s="1"/>
  <c r="AI37" i="2"/>
  <c r="AI37" i="8" s="1"/>
  <c r="AJ37" i="2"/>
  <c r="AJ37" i="8" s="1"/>
  <c r="AK37" i="2"/>
  <c r="AK37" i="8" s="1"/>
  <c r="AL37" i="2"/>
  <c r="AL37" i="8" s="1"/>
  <c r="AM37" i="2"/>
  <c r="AV37" i="8" s="1"/>
  <c r="AN37" i="2"/>
  <c r="AW37" i="8" s="1"/>
  <c r="AO37" i="2"/>
  <c r="AX37" i="8" s="1"/>
  <c r="AP37" i="2"/>
  <c r="AY37" i="8" s="1"/>
  <c r="AQ37" i="2"/>
  <c r="AZ37" i="8" s="1"/>
  <c r="AR37" i="2"/>
  <c r="BA37" i="8" s="1"/>
  <c r="AS37" i="2"/>
  <c r="BB37" i="8" s="1"/>
  <c r="D38" i="2"/>
  <c r="D38" i="8" s="1"/>
  <c r="E38" i="2"/>
  <c r="E38" i="8" s="1"/>
  <c r="F38" i="2"/>
  <c r="F38" i="8" s="1"/>
  <c r="G38" i="2"/>
  <c r="G38" i="8" s="1"/>
  <c r="H38" i="2"/>
  <c r="H38" i="8" s="1"/>
  <c r="I38" i="2"/>
  <c r="I38" i="8" s="1"/>
  <c r="J38" i="2"/>
  <c r="J38" i="8" s="1"/>
  <c r="K38" i="2"/>
  <c r="K38" i="8" s="1"/>
  <c r="L38" i="2"/>
  <c r="L38" i="8" s="1"/>
  <c r="M38" i="2"/>
  <c r="M38" i="8" s="1"/>
  <c r="N38" i="2"/>
  <c r="N38" i="8" s="1"/>
  <c r="O38" i="2"/>
  <c r="O38" i="8" s="1"/>
  <c r="P38" i="2"/>
  <c r="P38" i="8" s="1"/>
  <c r="Q38" i="2"/>
  <c r="Q38" i="8" s="1"/>
  <c r="R38" i="2"/>
  <c r="R38" i="8" s="1"/>
  <c r="S38" i="2"/>
  <c r="S38" i="8" s="1"/>
  <c r="T38" i="2"/>
  <c r="T38" i="8" s="1"/>
  <c r="U38" i="2"/>
  <c r="U38" i="8" s="1"/>
  <c r="V38" i="2"/>
  <c r="V38" i="8" s="1"/>
  <c r="W38" i="2"/>
  <c r="W38" i="8" s="1"/>
  <c r="X38" i="2"/>
  <c r="X38" i="8" s="1"/>
  <c r="Y38" i="2"/>
  <c r="Y38" i="8" s="1"/>
  <c r="Z38" i="2"/>
  <c r="Z38" i="8" s="1"/>
  <c r="AA38" i="2"/>
  <c r="AA38" i="8" s="1"/>
  <c r="AB38" i="2"/>
  <c r="AB38" i="8" s="1"/>
  <c r="AC38" i="2"/>
  <c r="AC38" i="8" s="1"/>
  <c r="AD38" i="2"/>
  <c r="AD38" i="8" s="1"/>
  <c r="AE38" i="2"/>
  <c r="AE38" i="8" s="1"/>
  <c r="AF38" i="2"/>
  <c r="AF38" i="8" s="1"/>
  <c r="AG38" i="2"/>
  <c r="AG38" i="8" s="1"/>
  <c r="AH38" i="2"/>
  <c r="AH38" i="8" s="1"/>
  <c r="AI38" i="2"/>
  <c r="AI38" i="8" s="1"/>
  <c r="AJ38" i="2"/>
  <c r="AJ38" i="8" s="1"/>
  <c r="AK38" i="2"/>
  <c r="AK38" i="8" s="1"/>
  <c r="AL38" i="2"/>
  <c r="AL38" i="8" s="1"/>
  <c r="AM38" i="2"/>
  <c r="AV38" i="8" s="1"/>
  <c r="AN38" i="2"/>
  <c r="AW38" i="8" s="1"/>
  <c r="AO38" i="2"/>
  <c r="AX38" i="8" s="1"/>
  <c r="AP38" i="2"/>
  <c r="AY38" i="8" s="1"/>
  <c r="AQ38" i="2"/>
  <c r="AZ38" i="8" s="1"/>
  <c r="AR38" i="2"/>
  <c r="BA38" i="8" s="1"/>
  <c r="AS38" i="2"/>
  <c r="BB38" i="8" s="1"/>
  <c r="D39" i="2"/>
  <c r="D39" i="8" s="1"/>
  <c r="E39" i="2"/>
  <c r="E39" i="8" s="1"/>
  <c r="F39" i="2"/>
  <c r="F39" i="8" s="1"/>
  <c r="G39" i="2"/>
  <c r="G39" i="8" s="1"/>
  <c r="H39" i="2"/>
  <c r="H39" i="8" s="1"/>
  <c r="I39" i="2"/>
  <c r="I39" i="8" s="1"/>
  <c r="J39" i="2"/>
  <c r="J39" i="8" s="1"/>
  <c r="K39" i="2"/>
  <c r="K39" i="8" s="1"/>
  <c r="L39" i="2"/>
  <c r="L39" i="8" s="1"/>
  <c r="M39" i="2"/>
  <c r="M39" i="8" s="1"/>
  <c r="N39" i="2"/>
  <c r="N39" i="8" s="1"/>
  <c r="O39" i="2"/>
  <c r="O39" i="8" s="1"/>
  <c r="P39" i="2"/>
  <c r="P39" i="8" s="1"/>
  <c r="Q39" i="2"/>
  <c r="Q39" i="8" s="1"/>
  <c r="R39" i="2"/>
  <c r="R39" i="8" s="1"/>
  <c r="S39" i="2"/>
  <c r="S39" i="8" s="1"/>
  <c r="T39" i="2"/>
  <c r="T39" i="8" s="1"/>
  <c r="U39" i="2"/>
  <c r="U39" i="8" s="1"/>
  <c r="V39" i="2"/>
  <c r="V39" i="8" s="1"/>
  <c r="W39" i="2"/>
  <c r="W39" i="8" s="1"/>
  <c r="X39" i="2"/>
  <c r="X39" i="8" s="1"/>
  <c r="Y39" i="2"/>
  <c r="Y39" i="8" s="1"/>
  <c r="Z39" i="2"/>
  <c r="Z39" i="8" s="1"/>
  <c r="AA39" i="2"/>
  <c r="AA39" i="8" s="1"/>
  <c r="AB39" i="2"/>
  <c r="AB39" i="8" s="1"/>
  <c r="AC39" i="2"/>
  <c r="AC39" i="8" s="1"/>
  <c r="AD39" i="2"/>
  <c r="AD39" i="8" s="1"/>
  <c r="AE39" i="2"/>
  <c r="AE39" i="8" s="1"/>
  <c r="AF39" i="2"/>
  <c r="AF39" i="8" s="1"/>
  <c r="AG39" i="2"/>
  <c r="AG39" i="8" s="1"/>
  <c r="AH39" i="2"/>
  <c r="AH39" i="8" s="1"/>
  <c r="AI39" i="2"/>
  <c r="AI39" i="8" s="1"/>
  <c r="AJ39" i="2"/>
  <c r="AJ39" i="8" s="1"/>
  <c r="AK39" i="2"/>
  <c r="AK39" i="8" s="1"/>
  <c r="AL39" i="2"/>
  <c r="AL39" i="8" s="1"/>
  <c r="AM39" i="2"/>
  <c r="AV39" i="8" s="1"/>
  <c r="AN39" i="2"/>
  <c r="AW39" i="8" s="1"/>
  <c r="AO39" i="2"/>
  <c r="AX39" i="8" s="1"/>
  <c r="AP39" i="2"/>
  <c r="AY39" i="8" s="1"/>
  <c r="AQ39" i="2"/>
  <c r="AZ39" i="8" s="1"/>
  <c r="AR39" i="2"/>
  <c r="BA39" i="8" s="1"/>
  <c r="AS39" i="2"/>
  <c r="BB39" i="8" s="1"/>
  <c r="D40" i="2"/>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V40" i="8" s="1"/>
  <c r="AN40" i="2"/>
  <c r="AW40" i="8" s="1"/>
  <c r="AO40" i="2"/>
  <c r="AX40" i="8" s="1"/>
  <c r="AP40" i="2"/>
  <c r="AY40" i="8" s="1"/>
  <c r="AQ40" i="2"/>
  <c r="AZ40" i="8" s="1"/>
  <c r="AR40" i="2"/>
  <c r="BA40" i="8" s="1"/>
  <c r="AS40" i="2"/>
  <c r="BB40" i="8" s="1"/>
  <c r="D41"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V41" i="8" s="1"/>
  <c r="AN41" i="2"/>
  <c r="AW41" i="8" s="1"/>
  <c r="AO41" i="2"/>
  <c r="AX41" i="8" s="1"/>
  <c r="AP41" i="2"/>
  <c r="AY41" i="8" s="1"/>
  <c r="AQ41" i="2"/>
  <c r="AZ41" i="8" s="1"/>
  <c r="AR41" i="2"/>
  <c r="BA41" i="8" s="1"/>
  <c r="AS41" i="2"/>
  <c r="BB41" i="8" s="1"/>
  <c r="D42" i="2"/>
  <c r="E42" i="2"/>
  <c r="F42"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V42" i="8" s="1"/>
  <c r="AN42" i="2"/>
  <c r="AW42" i="8" s="1"/>
  <c r="AO42" i="2"/>
  <c r="AX42" i="8" s="1"/>
  <c r="AP42" i="2"/>
  <c r="AY42" i="8" s="1"/>
  <c r="AQ42" i="2"/>
  <c r="AZ42" i="8" s="1"/>
  <c r="AR42" i="2"/>
  <c r="BA42" i="8" s="1"/>
  <c r="AS42" i="2"/>
  <c r="BB42" i="8" s="1"/>
  <c r="D43" i="2"/>
  <c r="E43" i="2"/>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V43" i="8" s="1"/>
  <c r="AN43" i="2"/>
  <c r="AW43" i="8" s="1"/>
  <c r="AO43" i="2"/>
  <c r="AX43" i="8" s="1"/>
  <c r="AP43" i="2"/>
  <c r="AY43" i="8" s="1"/>
  <c r="AQ43" i="2"/>
  <c r="AZ43" i="8" s="1"/>
  <c r="AR43" i="2"/>
  <c r="BA43" i="8" s="1"/>
  <c r="AS43" i="2"/>
  <c r="BB43" i="8" s="1"/>
  <c r="D44" i="2"/>
  <c r="E44" i="2"/>
  <c r="F44" i="2"/>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V44" i="8" s="1"/>
  <c r="AN44" i="2"/>
  <c r="AW44" i="8" s="1"/>
  <c r="AO44" i="2"/>
  <c r="AX44" i="8" s="1"/>
  <c r="AP44" i="2"/>
  <c r="AY44" i="8" s="1"/>
  <c r="AQ44" i="2"/>
  <c r="AZ44" i="8" s="1"/>
  <c r="AR44" i="2"/>
  <c r="BA44" i="8" s="1"/>
  <c r="AS44" i="2"/>
  <c r="BB44" i="8" s="1"/>
  <c r="D45" i="2"/>
  <c r="E45" i="2"/>
  <c r="F45" i="2"/>
  <c r="G45"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AM45" i="2"/>
  <c r="AV45" i="8" s="1"/>
  <c r="AN45" i="2"/>
  <c r="AW45" i="8" s="1"/>
  <c r="AO45" i="2"/>
  <c r="AX45" i="8" s="1"/>
  <c r="AP45" i="2"/>
  <c r="AY45" i="8" s="1"/>
  <c r="AQ45" i="2"/>
  <c r="AZ45" i="8" s="1"/>
  <c r="AR45" i="2"/>
  <c r="BA45" i="8" s="1"/>
  <c r="AS45" i="2"/>
  <c r="BB45" i="8" s="1"/>
  <c r="D46" i="2"/>
  <c r="E46"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V46" i="8" s="1"/>
  <c r="AN46" i="2"/>
  <c r="AW46" i="8" s="1"/>
  <c r="AO46" i="2"/>
  <c r="AX46" i="8" s="1"/>
  <c r="AP46" i="2"/>
  <c r="AY46" i="8" s="1"/>
  <c r="AQ46" i="2"/>
  <c r="AZ46" i="8" s="1"/>
  <c r="AR46" i="2"/>
  <c r="BA46" i="8" s="1"/>
  <c r="AS46" i="2"/>
  <c r="BB46" i="8" s="1"/>
  <c r="D47" i="2"/>
  <c r="E47"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V47" i="8" s="1"/>
  <c r="AN47" i="2"/>
  <c r="AW47" i="8" s="1"/>
  <c r="AO47" i="2"/>
  <c r="AX47" i="8" s="1"/>
  <c r="AP47" i="2"/>
  <c r="AY47" i="8" s="1"/>
  <c r="AQ47" i="2"/>
  <c r="AZ47" i="8" s="1"/>
  <c r="AR47" i="2"/>
  <c r="BA47" i="8" s="1"/>
  <c r="AS47" i="2"/>
  <c r="BB47" i="8" s="1"/>
  <c r="D48" i="2"/>
  <c r="E48"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V48" i="8" s="1"/>
  <c r="AN48" i="2"/>
  <c r="AW48" i="8" s="1"/>
  <c r="AO48" i="2"/>
  <c r="AX48" i="8" s="1"/>
  <c r="AP48" i="2"/>
  <c r="AY48" i="8" s="1"/>
  <c r="AQ48" i="2"/>
  <c r="AZ48" i="8" s="1"/>
  <c r="AR48" i="2"/>
  <c r="BA48" i="8" s="1"/>
  <c r="AS48" i="2"/>
  <c r="BB48" i="8" s="1"/>
  <c r="D49" i="2"/>
  <c r="E49"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D50" i="2"/>
  <c r="E50" i="2"/>
  <c r="F50" i="2"/>
  <c r="G50" i="2"/>
  <c r="H50" i="2"/>
  <c r="I50" i="2"/>
  <c r="J50"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D51" i="2"/>
  <c r="E51" i="2"/>
  <c r="F51" i="2"/>
  <c r="G51"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D52" i="2"/>
  <c r="E52" i="2"/>
  <c r="F52" i="2"/>
  <c r="G52" i="2"/>
  <c r="H52" i="2"/>
  <c r="I52" i="2"/>
  <c r="J52"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D53" i="2"/>
  <c r="E53" i="2"/>
  <c r="F53" i="2"/>
  <c r="G53" i="2"/>
  <c r="H53" i="2"/>
  <c r="I53" i="2"/>
  <c r="J53"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D54" i="2"/>
  <c r="E54" i="2"/>
  <c r="F54" i="2"/>
  <c r="G54" i="2"/>
  <c r="H54" i="2"/>
  <c r="I54" i="2"/>
  <c r="J54"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D55" i="2"/>
  <c r="E55" i="2"/>
  <c r="F55" i="2"/>
  <c r="G55" i="2"/>
  <c r="H55" i="2"/>
  <c r="I55" i="2"/>
  <c r="J55"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D56" i="2"/>
  <c r="E56" i="2"/>
  <c r="F56" i="2"/>
  <c r="G56" i="2"/>
  <c r="H56" i="2"/>
  <c r="I56" i="2"/>
  <c r="J56" i="2"/>
  <c r="K56" i="2"/>
  <c r="L56" i="2"/>
  <c r="M56" i="2"/>
  <c r="N56" i="2"/>
  <c r="O56" i="2"/>
  <c r="P56" i="2"/>
  <c r="Q56" i="2"/>
  <c r="R56" i="2"/>
  <c r="S56"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D57" i="2"/>
  <c r="E57" i="2"/>
  <c r="F57" i="2"/>
  <c r="G57" i="2"/>
  <c r="H57" i="2"/>
  <c r="I57" i="2"/>
  <c r="J57" i="2"/>
  <c r="K57" i="2"/>
  <c r="L57" i="2"/>
  <c r="M57" i="2"/>
  <c r="N57" i="2"/>
  <c r="O57" i="2"/>
  <c r="P57" i="2"/>
  <c r="Q57" i="2"/>
  <c r="R57" i="2"/>
  <c r="S57"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D58" i="2"/>
  <c r="E58" i="2"/>
  <c r="F58" i="2"/>
  <c r="G58" i="2"/>
  <c r="H58" i="2"/>
  <c r="I58" i="2"/>
  <c r="J58" i="2"/>
  <c r="K58" i="2"/>
  <c r="L58" i="2"/>
  <c r="M58" i="2"/>
  <c r="N58" i="2"/>
  <c r="O58" i="2"/>
  <c r="P58" i="2"/>
  <c r="Q58" i="2"/>
  <c r="R58" i="2"/>
  <c r="S58"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D59" i="2"/>
  <c r="E59" i="2"/>
  <c r="F59" i="2"/>
  <c r="G59" i="2"/>
  <c r="H59" i="2"/>
  <c r="I59" i="2"/>
  <c r="J59" i="2"/>
  <c r="K59" i="2"/>
  <c r="L59" i="2"/>
  <c r="M59" i="2"/>
  <c r="N59" i="2"/>
  <c r="O59" i="2"/>
  <c r="P59" i="2"/>
  <c r="Q59" i="2"/>
  <c r="R59" i="2"/>
  <c r="S59"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D60" i="2"/>
  <c r="E60" i="2"/>
  <c r="F60" i="2"/>
  <c r="G60" i="2"/>
  <c r="H60" i="2"/>
  <c r="I60" i="2"/>
  <c r="J60" i="2"/>
  <c r="K60" i="2"/>
  <c r="L60" i="2"/>
  <c r="M60" i="2"/>
  <c r="N60" i="2"/>
  <c r="O60" i="2"/>
  <c r="P60"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D61" i="2"/>
  <c r="E61" i="2"/>
  <c r="F61" i="2"/>
  <c r="G61" i="2"/>
  <c r="H61"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D62" i="2"/>
  <c r="E62" i="2"/>
  <c r="F62" i="2"/>
  <c r="G62"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D63" i="2"/>
  <c r="E63" i="2"/>
  <c r="F63"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D64" i="2"/>
  <c r="E64" i="2"/>
  <c r="F64" i="2"/>
  <c r="G64" i="2"/>
  <c r="H64" i="2"/>
  <c r="I64" i="2"/>
  <c r="J64" i="2"/>
  <c r="K64" i="2"/>
  <c r="L64" i="2"/>
  <c r="M64" i="2"/>
  <c r="N64" i="2"/>
  <c r="O64" i="2"/>
  <c r="P64" i="2"/>
  <c r="Q64" i="2"/>
  <c r="R64" i="2"/>
  <c r="S64"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D65" i="2"/>
  <c r="E65" i="2"/>
  <c r="F65" i="2"/>
  <c r="G65" i="2"/>
  <c r="H65" i="2"/>
  <c r="I65" i="2"/>
  <c r="J65" i="2"/>
  <c r="K65" i="2"/>
  <c r="L65" i="2"/>
  <c r="M65" i="2"/>
  <c r="N65" i="2"/>
  <c r="O65" i="2"/>
  <c r="P65" i="2"/>
  <c r="Q65" i="2"/>
  <c r="R65" i="2"/>
  <c r="S65"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D66" i="2"/>
  <c r="E66" i="2"/>
  <c r="F66" i="2"/>
  <c r="G66" i="2"/>
  <c r="H66" i="2"/>
  <c r="I66" i="2"/>
  <c r="J66" i="2"/>
  <c r="K66" i="2"/>
  <c r="L66" i="2"/>
  <c r="M66" i="2"/>
  <c r="N66" i="2"/>
  <c r="O66" i="2"/>
  <c r="P66" i="2"/>
  <c r="Q66" i="2"/>
  <c r="R66" i="2"/>
  <c r="S66"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D67" i="2"/>
  <c r="E67" i="2"/>
  <c r="F67" i="2"/>
  <c r="G67" i="2"/>
  <c r="H67" i="2"/>
  <c r="I67" i="2"/>
  <c r="J67" i="2"/>
  <c r="K67" i="2"/>
  <c r="L67" i="2"/>
  <c r="M67" i="2"/>
  <c r="N67" i="2"/>
  <c r="O67" i="2"/>
  <c r="P67" i="2"/>
  <c r="Q67" i="2"/>
  <c r="R67" i="2"/>
  <c r="S67"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D68" i="2"/>
  <c r="E68" i="2"/>
  <c r="F68" i="2"/>
  <c r="G68" i="2"/>
  <c r="H68" i="2"/>
  <c r="I68" i="2"/>
  <c r="J68" i="2"/>
  <c r="K68" i="2"/>
  <c r="L68" i="2"/>
  <c r="M68" i="2"/>
  <c r="N68" i="2"/>
  <c r="O68" i="2"/>
  <c r="P68" i="2"/>
  <c r="Q68" i="2"/>
  <c r="R68" i="2"/>
  <c r="S68"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D69" i="2"/>
  <c r="E69" i="2"/>
  <c r="F69" i="2"/>
  <c r="G69" i="2"/>
  <c r="H69" i="2"/>
  <c r="I69" i="2"/>
  <c r="J69" i="2"/>
  <c r="K69" i="2"/>
  <c r="L69" i="2"/>
  <c r="M69" i="2"/>
  <c r="N69" i="2"/>
  <c r="O69" i="2"/>
  <c r="P69" i="2"/>
  <c r="Q69" i="2"/>
  <c r="R69" i="2"/>
  <c r="S69"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D70" i="2"/>
  <c r="E70" i="2"/>
  <c r="F70" i="2"/>
  <c r="G70" i="2"/>
  <c r="H70" i="2"/>
  <c r="I70" i="2"/>
  <c r="J70" i="2"/>
  <c r="K70" i="2"/>
  <c r="L70" i="2"/>
  <c r="M70" i="2"/>
  <c r="N70" i="2"/>
  <c r="O70" i="2"/>
  <c r="P70" i="2"/>
  <c r="Q70" i="2"/>
  <c r="R70" i="2"/>
  <c r="S70"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D71" i="2"/>
  <c r="E71" i="2"/>
  <c r="F71" i="2"/>
  <c r="G71" i="2"/>
  <c r="H71" i="2"/>
  <c r="I71" i="2"/>
  <c r="J71" i="2"/>
  <c r="K71" i="2"/>
  <c r="L71" i="2"/>
  <c r="M71" i="2"/>
  <c r="N71" i="2"/>
  <c r="O71" i="2"/>
  <c r="P71" i="2"/>
  <c r="Q71" i="2"/>
  <c r="R71" i="2"/>
  <c r="S71"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D72" i="2"/>
  <c r="E72" i="2"/>
  <c r="F72" i="2"/>
  <c r="G72" i="2"/>
  <c r="H72" i="2"/>
  <c r="I72" i="2"/>
  <c r="J72" i="2"/>
  <c r="K72" i="2"/>
  <c r="L72" i="2"/>
  <c r="M72" i="2"/>
  <c r="N72" i="2"/>
  <c r="O72" i="2"/>
  <c r="P72" i="2"/>
  <c r="Q72" i="2"/>
  <c r="R72" i="2"/>
  <c r="S72" i="2"/>
  <c r="T72" i="2"/>
  <c r="U72" i="2"/>
  <c r="V72" i="2"/>
  <c r="W72" i="2"/>
  <c r="X72" i="2"/>
  <c r="Y72" i="2"/>
  <c r="Z72" i="2"/>
  <c r="AA72" i="2"/>
  <c r="AB72" i="2"/>
  <c r="AC72" i="2"/>
  <c r="AD72" i="2"/>
  <c r="AE72" i="2"/>
  <c r="AF72" i="2"/>
  <c r="AG72" i="2"/>
  <c r="AH72" i="2"/>
  <c r="AI72" i="2"/>
  <c r="AJ72" i="2"/>
  <c r="AK72" i="2"/>
  <c r="AL72" i="2"/>
  <c r="AM72" i="2"/>
  <c r="AN72" i="2"/>
  <c r="AO72" i="2"/>
  <c r="AP72" i="2"/>
  <c r="AQ72" i="2"/>
  <c r="AR72" i="2"/>
  <c r="AS72" i="2"/>
  <c r="D73" i="2"/>
  <c r="E73" i="2"/>
  <c r="F73" i="2"/>
  <c r="G73" i="2"/>
  <c r="H73" i="2"/>
  <c r="I73" i="2"/>
  <c r="J73" i="2"/>
  <c r="K73" i="2"/>
  <c r="L73" i="2"/>
  <c r="M73" i="2"/>
  <c r="N73" i="2"/>
  <c r="O73" i="2"/>
  <c r="P73" i="2"/>
  <c r="Q73" i="2"/>
  <c r="R73" i="2"/>
  <c r="S73" i="2"/>
  <c r="T73" i="2"/>
  <c r="U73" i="2"/>
  <c r="V73" i="2"/>
  <c r="W73" i="2"/>
  <c r="X73" i="2"/>
  <c r="Y73" i="2"/>
  <c r="Z73" i="2"/>
  <c r="AA73" i="2"/>
  <c r="AB73" i="2"/>
  <c r="AC73" i="2"/>
  <c r="AD73" i="2"/>
  <c r="AE73" i="2"/>
  <c r="AF73" i="2"/>
  <c r="AG73" i="2"/>
  <c r="AH73" i="2"/>
  <c r="AI73" i="2"/>
  <c r="AJ73" i="2"/>
  <c r="AK73" i="2"/>
  <c r="AL73" i="2"/>
  <c r="AM73" i="2"/>
  <c r="AN73" i="2"/>
  <c r="AO73" i="2"/>
  <c r="AP73" i="2"/>
  <c r="AQ73" i="2"/>
  <c r="AR73" i="2"/>
  <c r="AS73" i="2"/>
  <c r="D74" i="2"/>
  <c r="E74" i="2"/>
  <c r="F74" i="2"/>
  <c r="G74" i="2"/>
  <c r="H74" i="2"/>
  <c r="I74" i="2"/>
  <c r="J74" i="2"/>
  <c r="K74" i="2"/>
  <c r="L74" i="2"/>
  <c r="M74" i="2"/>
  <c r="N74" i="2"/>
  <c r="O74" i="2"/>
  <c r="P74" i="2"/>
  <c r="Q74" i="2"/>
  <c r="R74" i="2"/>
  <c r="S74" i="2"/>
  <c r="T74" i="2"/>
  <c r="U74" i="2"/>
  <c r="V74" i="2"/>
  <c r="W74" i="2"/>
  <c r="X74" i="2"/>
  <c r="Y74" i="2"/>
  <c r="Z74" i="2"/>
  <c r="AA74" i="2"/>
  <c r="AB74" i="2"/>
  <c r="AC74" i="2"/>
  <c r="AD74" i="2"/>
  <c r="AE74" i="2"/>
  <c r="AF74" i="2"/>
  <c r="AG74" i="2"/>
  <c r="AH74" i="2"/>
  <c r="AI74" i="2"/>
  <c r="AJ74" i="2"/>
  <c r="AK74" i="2"/>
  <c r="AL74" i="2"/>
  <c r="AM74" i="2"/>
  <c r="AN74" i="2"/>
  <c r="AO74" i="2"/>
  <c r="AP74" i="2"/>
  <c r="AQ74" i="2"/>
  <c r="AR74" i="2"/>
  <c r="AS74" i="2"/>
  <c r="D75" i="2"/>
  <c r="E75" i="2"/>
  <c r="F75" i="2"/>
  <c r="G75" i="2"/>
  <c r="H75" i="2"/>
  <c r="I75" i="2"/>
  <c r="J75" i="2"/>
  <c r="K75" i="2"/>
  <c r="L75" i="2"/>
  <c r="M75" i="2"/>
  <c r="N75" i="2"/>
  <c r="O75" i="2"/>
  <c r="P75" i="2"/>
  <c r="Q75" i="2"/>
  <c r="R75" i="2"/>
  <c r="S75" i="2"/>
  <c r="T75" i="2"/>
  <c r="U75" i="2"/>
  <c r="V75" i="2"/>
  <c r="W75" i="2"/>
  <c r="X75" i="2"/>
  <c r="Y75" i="2"/>
  <c r="Z75" i="2"/>
  <c r="AA75" i="2"/>
  <c r="AB75" i="2"/>
  <c r="AC75" i="2"/>
  <c r="AD75" i="2"/>
  <c r="AE75" i="2"/>
  <c r="AF75" i="2"/>
  <c r="AG75" i="2"/>
  <c r="AH75" i="2"/>
  <c r="AI75" i="2"/>
  <c r="AJ75" i="2"/>
  <c r="AK75" i="2"/>
  <c r="AL75" i="2"/>
  <c r="AM75" i="2"/>
  <c r="AN75" i="2"/>
  <c r="AO75" i="2"/>
  <c r="AP75" i="2"/>
  <c r="AQ75" i="2"/>
  <c r="AR75" i="2"/>
  <c r="AS75" i="2"/>
  <c r="D76" i="2"/>
  <c r="D41" i="8" s="1"/>
  <c r="E76" i="2"/>
  <c r="E41" i="8" s="1"/>
  <c r="F76" i="2"/>
  <c r="F41" i="8" s="1"/>
  <c r="G76" i="2"/>
  <c r="G41" i="8" s="1"/>
  <c r="H76" i="2"/>
  <c r="H41" i="8" s="1"/>
  <c r="I76" i="2"/>
  <c r="I41" i="8" s="1"/>
  <c r="J76" i="2"/>
  <c r="J41" i="8" s="1"/>
  <c r="K76" i="2"/>
  <c r="K41" i="8" s="1"/>
  <c r="L76" i="2"/>
  <c r="L41" i="8" s="1"/>
  <c r="M76" i="2"/>
  <c r="M41" i="8" s="1"/>
  <c r="N76" i="2"/>
  <c r="N41" i="8" s="1"/>
  <c r="O76" i="2"/>
  <c r="O41" i="8" s="1"/>
  <c r="P76" i="2"/>
  <c r="P41" i="8" s="1"/>
  <c r="Q76" i="2"/>
  <c r="Q41" i="8" s="1"/>
  <c r="R76" i="2"/>
  <c r="R41" i="8" s="1"/>
  <c r="S76" i="2"/>
  <c r="S41" i="8" s="1"/>
  <c r="T76" i="2"/>
  <c r="T41" i="8" s="1"/>
  <c r="U76" i="2"/>
  <c r="U41" i="8" s="1"/>
  <c r="V76" i="2"/>
  <c r="V41" i="8" s="1"/>
  <c r="W76" i="2"/>
  <c r="W41" i="8" s="1"/>
  <c r="X76" i="2"/>
  <c r="X41" i="8" s="1"/>
  <c r="Y76" i="2"/>
  <c r="Y41" i="8" s="1"/>
  <c r="Z76" i="2"/>
  <c r="Z41" i="8" s="1"/>
  <c r="AA76" i="2"/>
  <c r="AA41" i="8" s="1"/>
  <c r="AB76" i="2"/>
  <c r="AB41" i="8" s="1"/>
  <c r="AC76" i="2"/>
  <c r="AC41" i="8" s="1"/>
  <c r="AD76" i="2"/>
  <c r="AD41" i="8" s="1"/>
  <c r="AE76" i="2"/>
  <c r="AE41" i="8" s="1"/>
  <c r="AF76" i="2"/>
  <c r="AF41" i="8" s="1"/>
  <c r="AG76" i="2"/>
  <c r="AG41" i="8" s="1"/>
  <c r="AH76" i="2"/>
  <c r="AH41" i="8" s="1"/>
  <c r="AI76" i="2"/>
  <c r="AI41" i="8" s="1"/>
  <c r="AJ76" i="2"/>
  <c r="AJ41" i="8" s="1"/>
  <c r="AK76" i="2"/>
  <c r="AK41" i="8" s="1"/>
  <c r="AL76" i="2"/>
  <c r="AL41" i="8" s="1"/>
  <c r="AM76" i="2"/>
  <c r="AN76" i="2"/>
  <c r="AO76" i="2"/>
  <c r="AP76" i="2"/>
  <c r="AQ76" i="2"/>
  <c r="AR76" i="2"/>
  <c r="AS76" i="2"/>
  <c r="D77" i="2"/>
  <c r="D42" i="8" s="1"/>
  <c r="E77" i="2"/>
  <c r="E42" i="8" s="1"/>
  <c r="F77" i="2"/>
  <c r="F42" i="8" s="1"/>
  <c r="G77" i="2"/>
  <c r="G42" i="8" s="1"/>
  <c r="H77" i="2"/>
  <c r="H42" i="8" s="1"/>
  <c r="I77" i="2"/>
  <c r="I42" i="8" s="1"/>
  <c r="J77" i="2"/>
  <c r="J42" i="8" s="1"/>
  <c r="K77" i="2"/>
  <c r="K42" i="8" s="1"/>
  <c r="L77" i="2"/>
  <c r="L42" i="8" s="1"/>
  <c r="M77" i="2"/>
  <c r="M42" i="8" s="1"/>
  <c r="N77" i="2"/>
  <c r="N42" i="8" s="1"/>
  <c r="O77" i="2"/>
  <c r="O42" i="8" s="1"/>
  <c r="P77" i="2"/>
  <c r="P42" i="8" s="1"/>
  <c r="Q77" i="2"/>
  <c r="Q42" i="8" s="1"/>
  <c r="R77" i="2"/>
  <c r="R42" i="8" s="1"/>
  <c r="S77" i="2"/>
  <c r="S42" i="8" s="1"/>
  <c r="T77" i="2"/>
  <c r="T42" i="8" s="1"/>
  <c r="U77" i="2"/>
  <c r="U42" i="8" s="1"/>
  <c r="V77" i="2"/>
  <c r="V42" i="8" s="1"/>
  <c r="W77" i="2"/>
  <c r="W42" i="8" s="1"/>
  <c r="X77" i="2"/>
  <c r="X42" i="8" s="1"/>
  <c r="Y77" i="2"/>
  <c r="Y42" i="8" s="1"/>
  <c r="Z77" i="2"/>
  <c r="Z42" i="8" s="1"/>
  <c r="AA77" i="2"/>
  <c r="AA42" i="8" s="1"/>
  <c r="AB77" i="2"/>
  <c r="AB42" i="8" s="1"/>
  <c r="AC77" i="2"/>
  <c r="AC42" i="8" s="1"/>
  <c r="AD77" i="2"/>
  <c r="AD42" i="8" s="1"/>
  <c r="AE77" i="2"/>
  <c r="AE42" i="8" s="1"/>
  <c r="AF77" i="2"/>
  <c r="AF42" i="8" s="1"/>
  <c r="AG77" i="2"/>
  <c r="AG42" i="8" s="1"/>
  <c r="AH77" i="2"/>
  <c r="AH42" i="8" s="1"/>
  <c r="AI77" i="2"/>
  <c r="AI42" i="8" s="1"/>
  <c r="AJ77" i="2"/>
  <c r="AJ42" i="8" s="1"/>
  <c r="AK77" i="2"/>
  <c r="AK42" i="8" s="1"/>
  <c r="AL77" i="2"/>
  <c r="AL42" i="8" s="1"/>
  <c r="AM77" i="2"/>
  <c r="AN77" i="2"/>
  <c r="AO77" i="2"/>
  <c r="AP77" i="2"/>
  <c r="AQ77" i="2"/>
  <c r="AR77" i="2"/>
  <c r="AS77" i="2"/>
  <c r="D78" i="2"/>
  <c r="D43" i="8" s="1"/>
  <c r="E78" i="2"/>
  <c r="E43" i="8" s="1"/>
  <c r="F78" i="2"/>
  <c r="F43" i="8" s="1"/>
  <c r="G78" i="2"/>
  <c r="G43" i="8" s="1"/>
  <c r="H78" i="2"/>
  <c r="H43" i="8" s="1"/>
  <c r="I78" i="2"/>
  <c r="I43" i="8" s="1"/>
  <c r="J78" i="2"/>
  <c r="J43" i="8" s="1"/>
  <c r="K78" i="2"/>
  <c r="K43" i="8" s="1"/>
  <c r="L78" i="2"/>
  <c r="L43" i="8" s="1"/>
  <c r="M78" i="2"/>
  <c r="M43" i="8" s="1"/>
  <c r="N78" i="2"/>
  <c r="N43" i="8" s="1"/>
  <c r="O78" i="2"/>
  <c r="O43" i="8" s="1"/>
  <c r="P78" i="2"/>
  <c r="P43" i="8" s="1"/>
  <c r="Q78" i="2"/>
  <c r="Q43" i="8" s="1"/>
  <c r="R78" i="2"/>
  <c r="R43" i="8" s="1"/>
  <c r="S78" i="2"/>
  <c r="S43" i="8" s="1"/>
  <c r="T78" i="2"/>
  <c r="T43" i="8" s="1"/>
  <c r="U78" i="2"/>
  <c r="U43" i="8" s="1"/>
  <c r="V78" i="2"/>
  <c r="V43" i="8" s="1"/>
  <c r="W78" i="2"/>
  <c r="W43" i="8" s="1"/>
  <c r="X78" i="2"/>
  <c r="X43" i="8" s="1"/>
  <c r="Y78" i="2"/>
  <c r="Y43" i="8" s="1"/>
  <c r="Z78" i="2"/>
  <c r="Z43" i="8" s="1"/>
  <c r="AA78" i="2"/>
  <c r="AA43" i="8" s="1"/>
  <c r="AB78" i="2"/>
  <c r="AB43" i="8" s="1"/>
  <c r="AC78" i="2"/>
  <c r="AC43" i="8" s="1"/>
  <c r="AD78" i="2"/>
  <c r="AD43" i="8" s="1"/>
  <c r="AE78" i="2"/>
  <c r="AE43" i="8" s="1"/>
  <c r="AF78" i="2"/>
  <c r="AF43" i="8" s="1"/>
  <c r="AG78" i="2"/>
  <c r="AG43" i="8" s="1"/>
  <c r="AH78" i="2"/>
  <c r="AH43" i="8" s="1"/>
  <c r="AI78" i="2"/>
  <c r="AI43" i="8" s="1"/>
  <c r="AJ78" i="2"/>
  <c r="AJ43" i="8" s="1"/>
  <c r="AK78" i="2"/>
  <c r="AK43" i="8" s="1"/>
  <c r="AL78" i="2"/>
  <c r="AL43" i="8" s="1"/>
  <c r="AM78" i="2"/>
  <c r="AN78" i="2"/>
  <c r="AO78" i="2"/>
  <c r="AP78" i="2"/>
  <c r="AQ78" i="2"/>
  <c r="AR78" i="2"/>
  <c r="AS78" i="2"/>
  <c r="D79" i="2"/>
  <c r="D44" i="8" s="1"/>
  <c r="E79" i="2"/>
  <c r="E44" i="8" s="1"/>
  <c r="F79" i="2"/>
  <c r="F44" i="8" s="1"/>
  <c r="G79" i="2"/>
  <c r="G44" i="8" s="1"/>
  <c r="H79" i="2"/>
  <c r="H44" i="8" s="1"/>
  <c r="I79" i="2"/>
  <c r="I44" i="8" s="1"/>
  <c r="J79" i="2"/>
  <c r="J44" i="8" s="1"/>
  <c r="K79" i="2"/>
  <c r="K44" i="8" s="1"/>
  <c r="L79" i="2"/>
  <c r="L44" i="8" s="1"/>
  <c r="M79" i="2"/>
  <c r="M44" i="8" s="1"/>
  <c r="N79" i="2"/>
  <c r="N44" i="8" s="1"/>
  <c r="O79" i="2"/>
  <c r="O44" i="8" s="1"/>
  <c r="P79" i="2"/>
  <c r="P44" i="8" s="1"/>
  <c r="Q79" i="2"/>
  <c r="Q44" i="8" s="1"/>
  <c r="R79" i="2"/>
  <c r="R44" i="8" s="1"/>
  <c r="S79" i="2"/>
  <c r="S44" i="8" s="1"/>
  <c r="T79" i="2"/>
  <c r="T44" i="8" s="1"/>
  <c r="U79" i="2"/>
  <c r="U44" i="8" s="1"/>
  <c r="V79" i="2"/>
  <c r="V44" i="8" s="1"/>
  <c r="W79" i="2"/>
  <c r="W44" i="8" s="1"/>
  <c r="X79" i="2"/>
  <c r="X44" i="8" s="1"/>
  <c r="Y79" i="2"/>
  <c r="Y44" i="8" s="1"/>
  <c r="Z79" i="2"/>
  <c r="Z44" i="8" s="1"/>
  <c r="AA79" i="2"/>
  <c r="AA44" i="8" s="1"/>
  <c r="AB79" i="2"/>
  <c r="AB44" i="8" s="1"/>
  <c r="AC79" i="2"/>
  <c r="AC44" i="8" s="1"/>
  <c r="AD79" i="2"/>
  <c r="AD44" i="8" s="1"/>
  <c r="AE79" i="2"/>
  <c r="AE44" i="8" s="1"/>
  <c r="AF79" i="2"/>
  <c r="AF44" i="8" s="1"/>
  <c r="AG79" i="2"/>
  <c r="AG44" i="8" s="1"/>
  <c r="AH79" i="2"/>
  <c r="AH44" i="8" s="1"/>
  <c r="AI79" i="2"/>
  <c r="AI44" i="8" s="1"/>
  <c r="AJ79" i="2"/>
  <c r="AJ44" i="8" s="1"/>
  <c r="AK79" i="2"/>
  <c r="AK44" i="8" s="1"/>
  <c r="AL79" i="2"/>
  <c r="AL44" i="8" s="1"/>
  <c r="AM79" i="2"/>
  <c r="AN79" i="2"/>
  <c r="AO79" i="2"/>
  <c r="AP79" i="2"/>
  <c r="AQ79" i="2"/>
  <c r="AR79" i="2"/>
  <c r="AS79" i="2"/>
  <c r="D80" i="2"/>
  <c r="D45" i="8" s="1"/>
  <c r="E80" i="2"/>
  <c r="E45" i="8" s="1"/>
  <c r="F80" i="2"/>
  <c r="F45" i="8" s="1"/>
  <c r="G80" i="2"/>
  <c r="G45" i="8" s="1"/>
  <c r="H80" i="2"/>
  <c r="H45" i="8" s="1"/>
  <c r="I80" i="2"/>
  <c r="I45" i="8" s="1"/>
  <c r="J80" i="2"/>
  <c r="J45" i="8" s="1"/>
  <c r="K80" i="2"/>
  <c r="K45" i="8" s="1"/>
  <c r="L80" i="2"/>
  <c r="L45" i="8" s="1"/>
  <c r="M80" i="2"/>
  <c r="M45" i="8" s="1"/>
  <c r="N80" i="2"/>
  <c r="N45" i="8" s="1"/>
  <c r="O80" i="2"/>
  <c r="O45" i="8" s="1"/>
  <c r="P80" i="2"/>
  <c r="P45" i="8" s="1"/>
  <c r="Q80" i="2"/>
  <c r="Q45" i="8" s="1"/>
  <c r="R80" i="2"/>
  <c r="R45" i="8" s="1"/>
  <c r="S80" i="2"/>
  <c r="S45" i="8" s="1"/>
  <c r="T80" i="2"/>
  <c r="T45" i="8" s="1"/>
  <c r="U80" i="2"/>
  <c r="U45" i="8" s="1"/>
  <c r="V80" i="2"/>
  <c r="V45" i="8" s="1"/>
  <c r="W80" i="2"/>
  <c r="W45" i="8" s="1"/>
  <c r="X80" i="2"/>
  <c r="X45" i="8" s="1"/>
  <c r="Y80" i="2"/>
  <c r="Y45" i="8" s="1"/>
  <c r="Z80" i="2"/>
  <c r="Z45" i="8" s="1"/>
  <c r="AA80" i="2"/>
  <c r="AA45" i="8" s="1"/>
  <c r="AB80" i="2"/>
  <c r="AB45" i="8" s="1"/>
  <c r="AC80" i="2"/>
  <c r="AC45" i="8" s="1"/>
  <c r="AD80" i="2"/>
  <c r="AD45" i="8" s="1"/>
  <c r="AE80" i="2"/>
  <c r="AE45" i="8" s="1"/>
  <c r="AF80" i="2"/>
  <c r="AF45" i="8" s="1"/>
  <c r="AG80" i="2"/>
  <c r="AG45" i="8" s="1"/>
  <c r="AH80" i="2"/>
  <c r="AH45" i="8" s="1"/>
  <c r="AI80" i="2"/>
  <c r="AI45" i="8" s="1"/>
  <c r="AJ80" i="2"/>
  <c r="AJ45" i="8" s="1"/>
  <c r="AK80" i="2"/>
  <c r="AK45" i="8" s="1"/>
  <c r="AL80" i="2"/>
  <c r="AL45" i="8" s="1"/>
  <c r="AM80" i="2"/>
  <c r="AN80" i="2"/>
  <c r="AO80" i="2"/>
  <c r="AP80" i="2"/>
  <c r="AQ80" i="2"/>
  <c r="AR80" i="2"/>
  <c r="AS80" i="2"/>
  <c r="D81" i="2"/>
  <c r="D46" i="8" s="1"/>
  <c r="E81" i="2"/>
  <c r="E46" i="8" s="1"/>
  <c r="F81" i="2"/>
  <c r="F46" i="8" s="1"/>
  <c r="G81" i="2"/>
  <c r="G46" i="8" s="1"/>
  <c r="H81" i="2"/>
  <c r="H46" i="8" s="1"/>
  <c r="I81" i="2"/>
  <c r="I46" i="8" s="1"/>
  <c r="J81" i="2"/>
  <c r="J46" i="8" s="1"/>
  <c r="K81" i="2"/>
  <c r="K46" i="8" s="1"/>
  <c r="L81" i="2"/>
  <c r="L46" i="8" s="1"/>
  <c r="M81" i="2"/>
  <c r="M46" i="8" s="1"/>
  <c r="N81" i="2"/>
  <c r="N46" i="8" s="1"/>
  <c r="O81" i="2"/>
  <c r="O46" i="8" s="1"/>
  <c r="P81" i="2"/>
  <c r="P46" i="8" s="1"/>
  <c r="Q81" i="2"/>
  <c r="Q46" i="8" s="1"/>
  <c r="R81" i="2"/>
  <c r="R46" i="8" s="1"/>
  <c r="S81" i="2"/>
  <c r="S46" i="8" s="1"/>
  <c r="T81" i="2"/>
  <c r="T46" i="8" s="1"/>
  <c r="U81" i="2"/>
  <c r="U46" i="8" s="1"/>
  <c r="V81" i="2"/>
  <c r="V46" i="8" s="1"/>
  <c r="W81" i="2"/>
  <c r="W46" i="8" s="1"/>
  <c r="X81" i="2"/>
  <c r="X46" i="8" s="1"/>
  <c r="Y81" i="2"/>
  <c r="Y46" i="8" s="1"/>
  <c r="Z81" i="2"/>
  <c r="Z46" i="8" s="1"/>
  <c r="AA81" i="2"/>
  <c r="AA46" i="8" s="1"/>
  <c r="AB81" i="2"/>
  <c r="AB46" i="8" s="1"/>
  <c r="AC81" i="2"/>
  <c r="AC46" i="8" s="1"/>
  <c r="AD81" i="2"/>
  <c r="AD46" i="8" s="1"/>
  <c r="AE81" i="2"/>
  <c r="AE46" i="8" s="1"/>
  <c r="AF81" i="2"/>
  <c r="AF46" i="8" s="1"/>
  <c r="AG81" i="2"/>
  <c r="AG46" i="8" s="1"/>
  <c r="AH81" i="2"/>
  <c r="AH46" i="8" s="1"/>
  <c r="AI81" i="2"/>
  <c r="AI46" i="8" s="1"/>
  <c r="AJ81" i="2"/>
  <c r="AJ46" i="8" s="1"/>
  <c r="AK81" i="2"/>
  <c r="AK46" i="8" s="1"/>
  <c r="AL81" i="2"/>
  <c r="AL46" i="8" s="1"/>
  <c r="AM81" i="2"/>
  <c r="AN81" i="2"/>
  <c r="AO81" i="2"/>
  <c r="AP81" i="2"/>
  <c r="AQ81" i="2"/>
  <c r="AR81" i="2"/>
  <c r="AS81" i="2"/>
  <c r="D82" i="2"/>
  <c r="D47" i="8" s="1"/>
  <c r="E82" i="2"/>
  <c r="E47" i="8" s="1"/>
  <c r="F82" i="2"/>
  <c r="F47" i="8" s="1"/>
  <c r="G82" i="2"/>
  <c r="G47" i="8" s="1"/>
  <c r="H82" i="2"/>
  <c r="H47" i="8" s="1"/>
  <c r="I82" i="2"/>
  <c r="I47" i="8" s="1"/>
  <c r="J82" i="2"/>
  <c r="J47" i="8" s="1"/>
  <c r="K82" i="2"/>
  <c r="K47" i="8" s="1"/>
  <c r="L82" i="2"/>
  <c r="L47" i="8" s="1"/>
  <c r="M82" i="2"/>
  <c r="M47" i="8" s="1"/>
  <c r="N82" i="2"/>
  <c r="N47" i="8" s="1"/>
  <c r="O82" i="2"/>
  <c r="O47" i="8" s="1"/>
  <c r="P82" i="2"/>
  <c r="P47" i="8" s="1"/>
  <c r="Q82" i="2"/>
  <c r="Q47" i="8" s="1"/>
  <c r="R82" i="2"/>
  <c r="R47" i="8" s="1"/>
  <c r="S82" i="2"/>
  <c r="S47" i="8" s="1"/>
  <c r="T82" i="2"/>
  <c r="T47" i="8" s="1"/>
  <c r="U82" i="2"/>
  <c r="U47" i="8" s="1"/>
  <c r="V82" i="2"/>
  <c r="V47" i="8" s="1"/>
  <c r="W82" i="2"/>
  <c r="W47" i="8" s="1"/>
  <c r="X82" i="2"/>
  <c r="X47" i="8" s="1"/>
  <c r="Y82" i="2"/>
  <c r="Y47" i="8" s="1"/>
  <c r="Z82" i="2"/>
  <c r="Z47" i="8" s="1"/>
  <c r="AA82" i="2"/>
  <c r="AA47" i="8" s="1"/>
  <c r="AB82" i="2"/>
  <c r="AB47" i="8" s="1"/>
  <c r="AC82" i="2"/>
  <c r="AC47" i="8" s="1"/>
  <c r="AD82" i="2"/>
  <c r="AD47" i="8" s="1"/>
  <c r="AE82" i="2"/>
  <c r="AE47" i="8" s="1"/>
  <c r="AF82" i="2"/>
  <c r="AF47" i="8" s="1"/>
  <c r="AG82" i="2"/>
  <c r="AG47" i="8" s="1"/>
  <c r="AH82" i="2"/>
  <c r="AH47" i="8" s="1"/>
  <c r="AI82" i="2"/>
  <c r="AI47" i="8" s="1"/>
  <c r="AJ82" i="2"/>
  <c r="AJ47" i="8" s="1"/>
  <c r="AK82" i="2"/>
  <c r="AK47" i="8" s="1"/>
  <c r="AL82" i="2"/>
  <c r="AL47" i="8" s="1"/>
  <c r="AM82" i="2"/>
  <c r="AN82" i="2"/>
  <c r="AO82" i="2"/>
  <c r="AP82" i="2"/>
  <c r="AQ82" i="2"/>
  <c r="AR82" i="2"/>
  <c r="AS82" i="2"/>
  <c r="D83" i="2"/>
  <c r="D48" i="8" s="1"/>
  <c r="E83" i="2"/>
  <c r="E48" i="8" s="1"/>
  <c r="F83" i="2"/>
  <c r="F48" i="8" s="1"/>
  <c r="G83" i="2"/>
  <c r="G48" i="8" s="1"/>
  <c r="H83" i="2"/>
  <c r="H48" i="8" s="1"/>
  <c r="I83" i="2"/>
  <c r="I48" i="8" s="1"/>
  <c r="J83" i="2"/>
  <c r="J48" i="8" s="1"/>
  <c r="K83" i="2"/>
  <c r="K48" i="8" s="1"/>
  <c r="L83" i="2"/>
  <c r="L48" i="8" s="1"/>
  <c r="M83" i="2"/>
  <c r="M48" i="8" s="1"/>
  <c r="N83" i="2"/>
  <c r="N48" i="8" s="1"/>
  <c r="O83" i="2"/>
  <c r="O48" i="8" s="1"/>
  <c r="P83" i="2"/>
  <c r="P48" i="8" s="1"/>
  <c r="Q83" i="2"/>
  <c r="Q48" i="8" s="1"/>
  <c r="R83" i="2"/>
  <c r="R48" i="8" s="1"/>
  <c r="S83" i="2"/>
  <c r="S48" i="8" s="1"/>
  <c r="T83" i="2"/>
  <c r="T48" i="8" s="1"/>
  <c r="U83" i="2"/>
  <c r="U48" i="8" s="1"/>
  <c r="V83" i="2"/>
  <c r="V48" i="8" s="1"/>
  <c r="W83" i="2"/>
  <c r="W48" i="8" s="1"/>
  <c r="X83" i="2"/>
  <c r="X48" i="8" s="1"/>
  <c r="Y83" i="2"/>
  <c r="Y48" i="8" s="1"/>
  <c r="Z83" i="2"/>
  <c r="Z48" i="8" s="1"/>
  <c r="AA83" i="2"/>
  <c r="AA48" i="8" s="1"/>
  <c r="AB83" i="2"/>
  <c r="AB48" i="8" s="1"/>
  <c r="AC83" i="2"/>
  <c r="AC48" i="8" s="1"/>
  <c r="AD83" i="2"/>
  <c r="AD48" i="8" s="1"/>
  <c r="AE83" i="2"/>
  <c r="AE48" i="8" s="1"/>
  <c r="AF83" i="2"/>
  <c r="AF48" i="8" s="1"/>
  <c r="AG83" i="2"/>
  <c r="AG48" i="8" s="1"/>
  <c r="AH83" i="2"/>
  <c r="AH48" i="8" s="1"/>
  <c r="AI83" i="2"/>
  <c r="AI48" i="8" s="1"/>
  <c r="AJ83" i="2"/>
  <c r="AJ48" i="8" s="1"/>
  <c r="AK83" i="2"/>
  <c r="AK48" i="8" s="1"/>
  <c r="AL83" i="2"/>
  <c r="AL48" i="8" s="1"/>
  <c r="AM83" i="2"/>
  <c r="AN83" i="2"/>
  <c r="AO83" i="2"/>
  <c r="AP83" i="2"/>
  <c r="AQ83" i="2"/>
  <c r="AR83" i="2"/>
  <c r="AS83" i="2"/>
  <c r="E5" i="2"/>
  <c r="E5" i="8" s="1"/>
  <c r="F5" i="2"/>
  <c r="F5" i="8" s="1"/>
  <c r="G5" i="2"/>
  <c r="G5" i="8" s="1"/>
  <c r="H5" i="2"/>
  <c r="H5" i="8" s="1"/>
  <c r="I5" i="2"/>
  <c r="I5" i="8" s="1"/>
  <c r="J5" i="2"/>
  <c r="J5" i="8" s="1"/>
  <c r="K5" i="2"/>
  <c r="K5" i="8" s="1"/>
  <c r="L5" i="2"/>
  <c r="L5" i="8" s="1"/>
  <c r="M5" i="2"/>
  <c r="M5" i="8" s="1"/>
  <c r="N5" i="2"/>
  <c r="N5" i="8" s="1"/>
  <c r="O5" i="2"/>
  <c r="O5" i="8" s="1"/>
  <c r="P5" i="2"/>
  <c r="P5" i="8" s="1"/>
  <c r="Q5" i="2"/>
  <c r="Q5" i="8" s="1"/>
  <c r="R5" i="2"/>
  <c r="R5" i="8" s="1"/>
  <c r="S5" i="2"/>
  <c r="S5" i="8" s="1"/>
  <c r="T5" i="2"/>
  <c r="T5" i="8" s="1"/>
  <c r="U5" i="2"/>
  <c r="U5" i="8" s="1"/>
  <c r="V5" i="2"/>
  <c r="V5" i="8" s="1"/>
  <c r="W5" i="2"/>
  <c r="W5" i="8" s="1"/>
  <c r="X5" i="2"/>
  <c r="X5" i="8" s="1"/>
  <c r="Y5" i="2"/>
  <c r="Y5" i="8" s="1"/>
  <c r="Z5" i="2"/>
  <c r="Z5" i="8" s="1"/>
  <c r="AA5" i="2"/>
  <c r="AA5" i="8" s="1"/>
  <c r="AB5" i="2"/>
  <c r="AB5" i="8" s="1"/>
  <c r="AC5" i="2"/>
  <c r="AC5" i="8" s="1"/>
  <c r="AD5" i="2"/>
  <c r="AD5" i="8" s="1"/>
  <c r="AE5" i="2"/>
  <c r="AE5" i="8" s="1"/>
  <c r="AF5" i="2"/>
  <c r="AF5" i="8" s="1"/>
  <c r="AG5" i="2"/>
  <c r="AG5" i="8" s="1"/>
  <c r="AH5" i="2"/>
  <c r="AH5" i="8" s="1"/>
  <c r="AI5" i="2"/>
  <c r="AI5" i="8" s="1"/>
  <c r="AJ5" i="2"/>
  <c r="AJ5" i="8" s="1"/>
  <c r="AK5" i="2"/>
  <c r="AK5" i="8" s="1"/>
  <c r="AL5" i="2"/>
  <c r="AL5" i="8" s="1"/>
  <c r="AM5" i="2"/>
  <c r="AV5" i="8" s="1"/>
  <c r="AN5" i="2"/>
  <c r="AW5" i="8" s="1"/>
  <c r="AO5" i="2"/>
  <c r="AX5" i="8" s="1"/>
  <c r="AP5" i="2"/>
  <c r="AY5" i="8" s="1"/>
  <c r="AQ5" i="2"/>
  <c r="AZ5" i="8" s="1"/>
  <c r="AR5" i="2"/>
  <c r="BA5" i="8" s="1"/>
  <c r="AS5" i="2"/>
  <c r="BB5" i="8" s="1"/>
  <c r="D5" i="2"/>
  <c r="D5" i="8" s="1"/>
  <c r="Q21" i="10"/>
  <c r="R21" i="10"/>
  <c r="S21" i="10"/>
  <c r="T21" i="10"/>
  <c r="U21" i="10"/>
  <c r="V21" i="10"/>
  <c r="K34" i="10"/>
  <c r="H23" i="10" s="1"/>
  <c r="K29" i="10"/>
  <c r="E23" i="10" s="1"/>
  <c r="K27" i="10"/>
  <c r="C23" i="10" s="1"/>
  <c r="K28" i="10"/>
  <c r="K30" i="10"/>
  <c r="K31" i="10"/>
  <c r="K32" i="10"/>
  <c r="F23" i="10" s="1"/>
  <c r="K33" i="10"/>
  <c r="G23" i="10" s="1"/>
  <c r="K35" i="10"/>
  <c r="I23" i="10" s="1"/>
  <c r="K36" i="10"/>
  <c r="K37" i="10"/>
  <c r="K38" i="10"/>
  <c r="K39" i="10"/>
  <c r="K40" i="10"/>
  <c r="K41" i="10"/>
  <c r="K42" i="10"/>
  <c r="K43" i="10"/>
  <c r="K26" i="10"/>
  <c r="J23" i="10" s="1"/>
  <c r="W67" i="37" l="1"/>
  <c r="V76" i="37"/>
  <c r="W76" i="37" s="1"/>
  <c r="I24" i="39"/>
  <c r="G24" i="39"/>
  <c r="D24" i="39"/>
  <c r="H24" i="39"/>
  <c r="C24" i="39"/>
  <c r="J24" i="39"/>
  <c r="K24" i="38"/>
  <c r="E24" i="38"/>
  <c r="P40" i="37"/>
  <c r="Q40" i="37" s="1"/>
  <c r="P41" i="37"/>
  <c r="Q41" i="37" s="1"/>
  <c r="E23" i="37"/>
  <c r="H23" i="37"/>
  <c r="U23" i="37"/>
  <c r="T23" i="37"/>
  <c r="X18" i="37"/>
  <c r="J23" i="37"/>
  <c r="S23" i="37"/>
  <c r="X20" i="37"/>
  <c r="X19" i="37"/>
  <c r="I23" i="37"/>
  <c r="R23" i="37"/>
  <c r="G23" i="37"/>
  <c r="F23" i="37"/>
  <c r="C23" i="37"/>
  <c r="P46" i="37"/>
  <c r="C34" i="37"/>
  <c r="C33" i="37"/>
  <c r="G23" i="32"/>
  <c r="F23" i="32"/>
  <c r="J23" i="32"/>
  <c r="E23" i="32"/>
  <c r="C23" i="32"/>
  <c r="I23" i="32"/>
  <c r="H23" i="32"/>
  <c r="Q23" i="31"/>
  <c r="Q23" i="32"/>
  <c r="T23" i="31"/>
  <c r="T23" i="32"/>
  <c r="S23" i="31"/>
  <c r="S23" i="32"/>
  <c r="W18" i="31"/>
  <c r="W18" i="32"/>
  <c r="R23" i="31"/>
  <c r="R23" i="32"/>
  <c r="W20" i="31"/>
  <c r="W20" i="32"/>
  <c r="W19" i="31"/>
  <c r="W19" i="32"/>
  <c r="H23" i="30"/>
  <c r="H23" i="31"/>
  <c r="F23" i="30"/>
  <c r="F23" i="31"/>
  <c r="C23" i="30"/>
  <c r="C23" i="31"/>
  <c r="I23" i="30"/>
  <c r="I23" i="31"/>
  <c r="G23" i="30"/>
  <c r="G23" i="31"/>
  <c r="J23" i="30"/>
  <c r="J23" i="31"/>
  <c r="E23" i="30"/>
  <c r="E23" i="31"/>
  <c r="Q23" i="29"/>
  <c r="Q23" i="30"/>
  <c r="S23" i="29"/>
  <c r="S23" i="30"/>
  <c r="W18" i="29"/>
  <c r="W18" i="30"/>
  <c r="T23" i="29"/>
  <c r="T23" i="30"/>
  <c r="R23" i="29"/>
  <c r="R23" i="30"/>
  <c r="W20" i="29"/>
  <c r="W20" i="30"/>
  <c r="W19" i="29"/>
  <c r="W19" i="30"/>
  <c r="W9" i="10"/>
  <c r="H23" i="29"/>
  <c r="W11" i="10"/>
  <c r="J23" i="29"/>
  <c r="W6" i="10"/>
  <c r="E23" i="29"/>
  <c r="W10" i="10"/>
  <c r="I23" i="29"/>
  <c r="W8" i="10"/>
  <c r="G23" i="29"/>
  <c r="W7" i="10"/>
  <c r="F23" i="29"/>
  <c r="W4" i="10"/>
  <c r="C23" i="29"/>
  <c r="K23" i="10"/>
  <c r="N23" i="10"/>
  <c r="M23" i="10"/>
  <c r="D23" i="10"/>
  <c r="L23" i="10"/>
  <c r="O23" i="10"/>
  <c r="E40"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D40" i="8"/>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5" i="5"/>
  <c r="E24" i="39" l="1"/>
  <c r="K24" i="39"/>
  <c r="Q41" i="39"/>
  <c r="P35" i="39"/>
  <c r="P34" i="39"/>
  <c r="C27" i="38"/>
  <c r="X6" i="37"/>
  <c r="O23" i="37"/>
  <c r="N23" i="37"/>
  <c r="D23" i="37"/>
  <c r="M23" i="37"/>
  <c r="X4" i="37"/>
  <c r="X8" i="37"/>
  <c r="X9" i="37"/>
  <c r="L23" i="37"/>
  <c r="K23" i="37"/>
  <c r="X7" i="37"/>
  <c r="X10" i="37"/>
  <c r="X11" i="37"/>
  <c r="M23" i="32"/>
  <c r="O23" i="32"/>
  <c r="L23" i="32"/>
  <c r="K23" i="32"/>
  <c r="N23" i="32"/>
  <c r="D23" i="32"/>
  <c r="W8" i="31"/>
  <c r="W8" i="32"/>
  <c r="W9" i="31"/>
  <c r="W9" i="32"/>
  <c r="W4" i="31"/>
  <c r="W4" i="32"/>
  <c r="W6" i="31"/>
  <c r="W6" i="32"/>
  <c r="W7" i="31"/>
  <c r="W7" i="32"/>
  <c r="W10" i="31"/>
  <c r="W10" i="32"/>
  <c r="W11" i="31"/>
  <c r="W11" i="32"/>
  <c r="O23" i="30"/>
  <c r="O23" i="31"/>
  <c r="L23" i="30"/>
  <c r="L23" i="31"/>
  <c r="K23" i="30"/>
  <c r="K23" i="31"/>
  <c r="D23" i="30"/>
  <c r="D23" i="31"/>
  <c r="N23" i="30"/>
  <c r="N23" i="31"/>
  <c r="M23" i="30"/>
  <c r="M23" i="31"/>
  <c r="W4" i="29"/>
  <c r="W4" i="30"/>
  <c r="W8" i="29"/>
  <c r="W8" i="30"/>
  <c r="W6" i="29"/>
  <c r="W6" i="30"/>
  <c r="W9" i="29"/>
  <c r="W9" i="30"/>
  <c r="W7" i="29"/>
  <c r="W7" i="30"/>
  <c r="W10" i="29"/>
  <c r="W10" i="30"/>
  <c r="W11" i="29"/>
  <c r="W11" i="30"/>
  <c r="W14" i="10"/>
  <c r="M23" i="29"/>
  <c r="W5" i="10"/>
  <c r="D23" i="29"/>
  <c r="W16" i="10"/>
  <c r="O23" i="29"/>
  <c r="W15" i="10"/>
  <c r="N23" i="29"/>
  <c r="W13" i="10"/>
  <c r="L23" i="29"/>
  <c r="W12" i="10"/>
  <c r="K23" i="29"/>
  <c r="D5" i="7" a="1"/>
  <c r="I17" i="7" s="1"/>
  <c r="C27" i="39" l="1"/>
  <c r="C28" i="39"/>
  <c r="X16" i="37"/>
  <c r="X13" i="37"/>
  <c r="X12" i="37"/>
  <c r="X15" i="37"/>
  <c r="X5" i="37"/>
  <c r="X14" i="37"/>
  <c r="W12" i="31"/>
  <c r="W12" i="32"/>
  <c r="W15" i="31"/>
  <c r="W15" i="32"/>
  <c r="W5" i="31"/>
  <c r="W5" i="32"/>
  <c r="W13" i="31"/>
  <c r="W13" i="32"/>
  <c r="W16" i="31"/>
  <c r="W16" i="32"/>
  <c r="W14" i="31"/>
  <c r="W14" i="32"/>
  <c r="W13" i="29"/>
  <c r="W13" i="30"/>
  <c r="W16" i="29"/>
  <c r="W16" i="30"/>
  <c r="W14" i="29"/>
  <c r="W14" i="30"/>
  <c r="W12" i="29"/>
  <c r="W12" i="30"/>
  <c r="W15" i="29"/>
  <c r="W15" i="30"/>
  <c r="W5" i="29"/>
  <c r="W5" i="30"/>
  <c r="AM19" i="7"/>
  <c r="AR25" i="7"/>
  <c r="R32" i="7"/>
  <c r="AZ30" i="7"/>
  <c r="S29" i="7"/>
  <c r="I27" i="7"/>
  <c r="U19" i="7"/>
  <c r="Y29" i="7"/>
  <c r="F14" i="7"/>
  <c r="S20" i="7"/>
  <c r="U13" i="7"/>
  <c r="AC17" i="7"/>
  <c r="AZ20" i="7"/>
  <c r="X24" i="7"/>
  <c r="Y26" i="7"/>
  <c r="M30" i="7"/>
  <c r="D33" i="7"/>
  <c r="AC31" i="7"/>
  <c r="AJ30" i="7"/>
  <c r="AQ29" i="7"/>
  <c r="BB28" i="7"/>
  <c r="AS27" i="7"/>
  <c r="AF26" i="7"/>
  <c r="I23" i="7"/>
  <c r="AQ17" i="7"/>
  <c r="AY31" i="7"/>
  <c r="T28" i="7"/>
  <c r="AV22" i="7"/>
  <c r="N5" i="7"/>
  <c r="AO18" i="7"/>
  <c r="V9" i="7"/>
  <c r="R12" i="7"/>
  <c r="G10" i="7"/>
  <c r="AY28" i="7"/>
  <c r="S13" i="7"/>
  <c r="BA13" i="7"/>
  <c r="J18" i="7"/>
  <c r="Q21" i="7"/>
  <c r="AN24" i="7"/>
  <c r="F27" i="7"/>
  <c r="AC30" i="7"/>
  <c r="L33" i="7"/>
  <c r="U31" i="7"/>
  <c r="AF30" i="7"/>
  <c r="AM29" i="7"/>
  <c r="AT28" i="7"/>
  <c r="AO27" i="7"/>
  <c r="AY25" i="7"/>
  <c r="AU21" i="7"/>
  <c r="F16" i="7"/>
  <c r="G31" i="7"/>
  <c r="S27" i="7"/>
  <c r="AD20" i="7"/>
  <c r="R23" i="7"/>
  <c r="X17" i="7"/>
  <c r="AO24" i="7"/>
  <c r="AU9" i="7"/>
  <c r="P16" i="7"/>
  <c r="K23" i="7"/>
  <c r="AZ33" i="7"/>
  <c r="H30" i="7"/>
  <c r="V28" i="7"/>
  <c r="V24" i="7"/>
  <c r="AK8" i="7"/>
  <c r="AV24" i="7"/>
  <c r="I20" i="7"/>
  <c r="AF7" i="7"/>
  <c r="AY15" i="7"/>
  <c r="W19" i="7"/>
  <c r="AD22" i="7"/>
  <c r="AJ25" i="7"/>
  <c r="AI28" i="7"/>
  <c r="AV31" i="7"/>
  <c r="AR33" i="7"/>
  <c r="E31" i="7"/>
  <c r="P30" i="7"/>
  <c r="W29" i="7"/>
  <c r="Z28" i="7"/>
  <c r="M27" i="7"/>
  <c r="S25" i="7"/>
  <c r="AH20" i="7"/>
  <c r="Q13" i="7"/>
  <c r="R30" i="7"/>
  <c r="J26" i="7"/>
  <c r="AM17" i="7"/>
  <c r="AV21" i="7"/>
  <c r="AT15" i="7"/>
  <c r="L23" i="7"/>
  <c r="E11" i="7"/>
  <c r="AB26" i="7"/>
  <c r="O25" i="7"/>
  <c r="AM21" i="7"/>
  <c r="AA17" i="7"/>
  <c r="AZ12" i="7"/>
  <c r="BB30" i="7"/>
  <c r="U29" i="7"/>
  <c r="F26" i="7"/>
  <c r="X22" i="7"/>
  <c r="Y13" i="7"/>
  <c r="J23" i="7"/>
  <c r="AK18" i="7"/>
  <c r="AP15" i="7"/>
  <c r="Y8" i="7"/>
  <c r="AC24" i="7"/>
  <c r="H23" i="7"/>
  <c r="AU18" i="7"/>
  <c r="AA10" i="7"/>
  <c r="AH8" i="7"/>
  <c r="F5" i="7"/>
  <c r="T11" i="7"/>
  <c r="AH14" i="7"/>
  <c r="AV16" i="7"/>
  <c r="Z18" i="7"/>
  <c r="D20" i="7"/>
  <c r="AW21" i="7"/>
  <c r="AA23" i="7"/>
  <c r="AZ24" i="7"/>
  <c r="I26" i="7"/>
  <c r="V27" i="7"/>
  <c r="P29" i="7"/>
  <c r="J31" i="7"/>
  <c r="AA32" i="7"/>
  <c r="T33" i="7"/>
  <c r="AK31" i="7"/>
  <c r="Q31" i="7"/>
  <c r="AV30" i="7"/>
  <c r="X30" i="7"/>
  <c r="D30" i="7"/>
  <c r="AI29" i="7"/>
  <c r="K29" i="7"/>
  <c r="AP28" i="7"/>
  <c r="J28" i="7"/>
  <c r="AC27" i="7"/>
  <c r="AV26" i="7"/>
  <c r="P26" i="7"/>
  <c r="AI25" i="7"/>
  <c r="AY24" i="7"/>
  <c r="AO23" i="7"/>
  <c r="AB22" i="7"/>
  <c r="O21" i="7"/>
  <c r="BA19" i="7"/>
  <c r="AF18" i="7"/>
  <c r="AT16" i="7"/>
  <c r="I15" i="7"/>
  <c r="AM11" i="7"/>
  <c r="T32" i="7"/>
  <c r="AE31" i="7"/>
  <c r="AL30" i="7"/>
  <c r="AS29" i="7"/>
  <c r="AZ28" i="7"/>
  <c r="AQ27" i="7"/>
  <c r="AL26" i="7"/>
  <c r="AG25" i="7"/>
  <c r="BA23" i="7"/>
  <c r="AI21" i="7"/>
  <c r="Y19" i="7"/>
  <c r="R16" i="7"/>
  <c r="O10" i="7"/>
  <c r="G24" i="7"/>
  <c r="AC22" i="7"/>
  <c r="H21" i="7"/>
  <c r="AH19" i="7"/>
  <c r="I18" i="7"/>
  <c r="AE16" i="7"/>
  <c r="E15" i="7"/>
  <c r="AW11" i="7"/>
  <c r="AX5" i="7"/>
  <c r="E24" i="7"/>
  <c r="AA22" i="7"/>
  <c r="AK16" i="7"/>
  <c r="AV13" i="7"/>
  <c r="AJ15" i="7"/>
  <c r="AX7" i="7"/>
  <c r="AU25" i="7"/>
  <c r="N24" i="7"/>
  <c r="AZ22" i="7"/>
  <c r="Z20" i="7"/>
  <c r="M19" i="7"/>
  <c r="AW15" i="7"/>
  <c r="X7" i="7"/>
  <c r="AU31" i="7"/>
  <c r="J30" i="7"/>
  <c r="P28" i="7"/>
  <c r="G27" i="7"/>
  <c r="AP24" i="7"/>
  <c r="V20" i="7"/>
  <c r="O17" i="7"/>
  <c r="AI24" i="7"/>
  <c r="AF21" i="7"/>
  <c r="O20" i="7"/>
  <c r="H17" i="7"/>
  <c r="BB12" i="7"/>
  <c r="AG9" i="7"/>
  <c r="S6" i="7"/>
  <c r="H12" i="7"/>
  <c r="AG15" i="7"/>
  <c r="M17" i="7"/>
  <c r="AP18" i="7"/>
  <c r="AJ20" i="7"/>
  <c r="N22" i="7"/>
  <c r="AQ23" i="7"/>
  <c r="AB25" i="7"/>
  <c r="Q26" i="7"/>
  <c r="AT27" i="7"/>
  <c r="AV29" i="7"/>
  <c r="AH31" i="7"/>
  <c r="AI32" i="7"/>
  <c r="AJ33" i="7"/>
  <c r="AG31" i="7"/>
  <c r="M31" i="7"/>
  <c r="AN30" i="7"/>
  <c r="T30" i="7"/>
  <c r="AY29" i="7"/>
  <c r="AA29" i="7"/>
  <c r="G29" i="7"/>
  <c r="AL28" i="7"/>
  <c r="F28" i="7"/>
  <c r="Y27" i="7"/>
  <c r="AR26" i="7"/>
  <c r="L26" i="7"/>
  <c r="AE25" i="7"/>
  <c r="AT24" i="7"/>
  <c r="AG23" i="7"/>
  <c r="T22" i="7"/>
  <c r="G21" i="7"/>
  <c r="AS19" i="7"/>
  <c r="X18" i="7"/>
  <c r="AL16" i="7"/>
  <c r="AD14" i="7"/>
  <c r="L11" i="7"/>
  <c r="P32" i="7"/>
  <c r="W31" i="7"/>
  <c r="AH30" i="7"/>
  <c r="AO29" i="7"/>
  <c r="AN28" i="7"/>
  <c r="AM27" i="7"/>
  <c r="AD26" i="7"/>
  <c r="Y25" i="7"/>
  <c r="AK23" i="7"/>
  <c r="AA21" i="7"/>
  <c r="AR18" i="7"/>
  <c r="BA15" i="7"/>
  <c r="BA8" i="7"/>
  <c r="AP23" i="7"/>
  <c r="Y22" i="7"/>
  <c r="AU20" i="7"/>
  <c r="V19" i="7"/>
  <c r="AZ17" i="7"/>
  <c r="AA16" i="7"/>
  <c r="X14" i="7"/>
  <c r="AO11" i="7"/>
  <c r="AH5" i="7"/>
  <c r="AN23" i="7"/>
  <c r="BB21" i="7"/>
  <c r="AM15" i="7"/>
  <c r="P13" i="7"/>
  <c r="AM14" i="7"/>
  <c r="X20" i="7"/>
  <c r="AS8" i="7"/>
  <c r="AN12" i="7"/>
  <c r="K15" i="7"/>
  <c r="AF16" i="7"/>
  <c r="AS17" i="7"/>
  <c r="G19" i="7"/>
  <c r="T20" i="7"/>
  <c r="AG21" i="7"/>
  <c r="AT22" i="7"/>
  <c r="H24" i="7"/>
  <c r="L25" i="7"/>
  <c r="AZ25" i="7"/>
  <c r="AO26" i="7"/>
  <c r="K28" i="7"/>
  <c r="AF29" i="7"/>
  <c r="AS30" i="7"/>
  <c r="G32" i="7"/>
  <c r="AQ32" i="7"/>
  <c r="AB33" i="7"/>
  <c r="AO31" i="7"/>
  <c r="Y31" i="7"/>
  <c r="I31" i="7"/>
  <c r="AR30" i="7"/>
  <c r="AB30" i="7"/>
  <c r="L30" i="7"/>
  <c r="AU29" i="7"/>
  <c r="AE29" i="7"/>
  <c r="O29" i="7"/>
  <c r="AX28" i="7"/>
  <c r="AH28" i="7"/>
  <c r="R28" i="7"/>
  <c r="BA27" i="7"/>
  <c r="AK27" i="7"/>
  <c r="U27" i="7"/>
  <c r="E27" i="7"/>
  <c r="AN26" i="7"/>
  <c r="X26" i="7"/>
  <c r="H26" i="7"/>
  <c r="AQ25" i="7"/>
  <c r="AA25" i="7"/>
  <c r="K25" i="7"/>
  <c r="AL24" i="7"/>
  <c r="F24" i="7"/>
  <c r="Y23" i="7"/>
  <c r="AR22" i="7"/>
  <c r="L22" i="7"/>
  <c r="AE21" i="7"/>
  <c r="AX20" i="7"/>
  <c r="R20" i="7"/>
  <c r="AK19" i="7"/>
  <c r="E19" i="7"/>
  <c r="H18" i="7"/>
  <c r="S17" i="7"/>
  <c r="AD16" i="7"/>
  <c r="AD15" i="7"/>
  <c r="N14" i="7"/>
  <c r="AJ12" i="7"/>
  <c r="AX9" i="7"/>
  <c r="AQ6" i="7"/>
  <c r="L32" i="7"/>
  <c r="AM31" i="7"/>
  <c r="S31" i="7"/>
  <c r="AX30" i="7"/>
  <c r="Z30" i="7"/>
  <c r="F30" i="7"/>
  <c r="AK29" i="7"/>
  <c r="M29" i="7"/>
  <c r="AJ28" i="7"/>
  <c r="H28" i="7"/>
  <c r="AA27" i="7"/>
  <c r="BB26" i="7"/>
  <c r="Z26" i="7"/>
  <c r="AS25" i="7"/>
  <c r="Q25" i="7"/>
  <c r="AH24" i="7"/>
  <c r="U23" i="7"/>
  <c r="P22" i="7"/>
  <c r="K21" i="7"/>
  <c r="AO19" i="7"/>
  <c r="AB18" i="7"/>
  <c r="G17" i="7"/>
  <c r="N15" i="7"/>
  <c r="AB12" i="7"/>
  <c r="U8" i="7"/>
  <c r="W24" i="7"/>
  <c r="AL23" i="7"/>
  <c r="BA22" i="7"/>
  <c r="I22" i="7"/>
  <c r="AB21" i="7"/>
  <c r="AQ20" i="7"/>
  <c r="AX19" i="7"/>
  <c r="N19" i="7"/>
  <c r="AG18" i="7"/>
  <c r="AN17" i="7"/>
  <c r="D17" i="7"/>
  <c r="O16" i="7"/>
  <c r="U15" i="7"/>
  <c r="P14" i="7"/>
  <c r="AL12" i="7"/>
  <c r="AI10" i="7"/>
  <c r="AB7" i="7"/>
  <c r="J25" i="7"/>
  <c r="U24" i="7"/>
  <c r="AF23" i="7"/>
  <c r="AU22" i="7"/>
  <c r="AO20" i="7"/>
  <c r="O18" i="7"/>
  <c r="R15" i="7"/>
  <c r="Z5" i="7"/>
  <c r="S12" i="7"/>
  <c r="BA7" i="7"/>
  <c r="AP13" i="7"/>
  <c r="T8" i="7"/>
  <c r="P24" i="7"/>
  <c r="AD28" i="7"/>
  <c r="N28" i="7"/>
  <c r="AW27" i="7"/>
  <c r="AG27" i="7"/>
  <c r="Q27" i="7"/>
  <c r="AZ26" i="7"/>
  <c r="AJ26" i="7"/>
  <c r="T26" i="7"/>
  <c r="D26" i="7"/>
  <c r="AM25" i="7"/>
  <c r="W25" i="7"/>
  <c r="E25" i="7"/>
  <c r="AD24" i="7"/>
  <c r="AW23" i="7"/>
  <c r="Q23" i="7"/>
  <c r="AJ22" i="7"/>
  <c r="D22" i="7"/>
  <c r="W21" i="7"/>
  <c r="AP20" i="7"/>
  <c r="J20" i="7"/>
  <c r="AC19" i="7"/>
  <c r="AN18" i="7"/>
  <c r="AY17" i="7"/>
  <c r="K17" i="7"/>
  <c r="N16" i="7"/>
  <c r="S15" i="7"/>
  <c r="AW13" i="7"/>
  <c r="D12" i="7"/>
  <c r="R9" i="7"/>
  <c r="K6" i="7"/>
  <c r="D32" i="7"/>
  <c r="AI31" i="7"/>
  <c r="O31" i="7"/>
  <c r="AP30" i="7"/>
  <c r="V30" i="7"/>
  <c r="BA29" i="7"/>
  <c r="AC29" i="7"/>
  <c r="E29" i="7"/>
  <c r="AF28" i="7"/>
  <c r="AY27" i="7"/>
  <c r="W27" i="7"/>
  <c r="AT26" i="7"/>
  <c r="N26" i="7"/>
  <c r="AO25" i="7"/>
  <c r="M25" i="7"/>
  <c r="J24" i="7"/>
  <c r="E23" i="7"/>
  <c r="H22" i="7"/>
  <c r="AT20" i="7"/>
  <c r="AG19" i="7"/>
  <c r="L18" i="7"/>
  <c r="Z16" i="7"/>
  <c r="BB14" i="7"/>
  <c r="L12" i="7"/>
  <c r="AT5" i="7"/>
  <c r="O24" i="7"/>
  <c r="AH23" i="7"/>
  <c r="AO22" i="7"/>
  <c r="E22" i="7"/>
  <c r="P21" i="7"/>
  <c r="AA20" i="7"/>
  <c r="AT19" i="7"/>
  <c r="F19" i="7"/>
  <c r="Q18" i="7"/>
  <c r="AB17" i="7"/>
  <c r="AU16" i="7"/>
  <c r="G16" i="7"/>
  <c r="J15" i="7"/>
  <c r="AQ13" i="7"/>
  <c r="F12" i="7"/>
  <c r="BB9" i="7"/>
  <c r="L7" i="7"/>
  <c r="AS24" i="7"/>
  <c r="I24" i="7"/>
  <c r="AB23" i="7"/>
  <c r="AI22" i="7"/>
  <c r="Y20" i="7"/>
  <c r="AH17" i="7"/>
  <c r="AX12" i="7"/>
  <c r="AS14" i="7"/>
  <c r="BB11" i="7"/>
  <c r="AA5" i="7"/>
  <c r="J13" i="7"/>
  <c r="G7" i="7"/>
  <c r="V5" i="7"/>
  <c r="AH27" i="7"/>
  <c r="AZ9" i="7"/>
  <c r="AD8" i="7"/>
  <c r="W14" i="7"/>
  <c r="H6" i="7"/>
  <c r="I11" i="7"/>
  <c r="AF13" i="7"/>
  <c r="AZ7" i="7"/>
  <c r="AR14" i="7"/>
  <c r="BA16" i="7"/>
  <c r="L19" i="7"/>
  <c r="AL21" i="7"/>
  <c r="AQ22" i="7"/>
  <c r="P23" i="7"/>
  <c r="AV23" i="7"/>
  <c r="Y24" i="7"/>
  <c r="BA24" i="7"/>
  <c r="AU6" i="7"/>
  <c r="AO8" i="7"/>
  <c r="AY10" i="7"/>
  <c r="AD12" i="7"/>
  <c r="AI13" i="7"/>
  <c r="AF14" i="7"/>
  <c r="AE15" i="7"/>
  <c r="K16" i="7"/>
  <c r="AM16" i="7"/>
  <c r="T17" i="7"/>
  <c r="AR17" i="7"/>
  <c r="U18" i="7"/>
  <c r="BA18" i="7"/>
  <c r="AD19" i="7"/>
  <c r="BB19" i="7"/>
  <c r="AI20" i="7"/>
  <c r="L21" i="7"/>
  <c r="AN21" i="7"/>
  <c r="U22" i="7"/>
  <c r="AS22" i="7"/>
  <c r="V23" i="7"/>
  <c r="BB23" i="7"/>
  <c r="AE24" i="7"/>
  <c r="AA6" i="7"/>
  <c r="AB11" i="7"/>
  <c r="AO13" i="7"/>
  <c r="AI15" i="7"/>
  <c r="AX16" i="7"/>
  <c r="AU17" i="7"/>
  <c r="AZ18" i="7"/>
  <c r="N20" i="7"/>
  <c r="BB20" i="7"/>
  <c r="AQ21" i="7"/>
  <c r="AN22" i="7"/>
  <c r="AC23" i="7"/>
  <c r="R24" i="7"/>
  <c r="H25" i="7"/>
  <c r="AC25" i="7"/>
  <c r="AW25" i="7"/>
  <c r="V26" i="7"/>
  <c r="AP26" i="7"/>
  <c r="K27" i="7"/>
  <c r="AI27" i="7"/>
  <c r="D28" i="7"/>
  <c r="X28" i="7"/>
  <c r="AV28" i="7"/>
  <c r="Q29" i="7"/>
  <c r="AG29" i="7"/>
  <c r="AW29" i="7"/>
  <c r="N30" i="7"/>
  <c r="AD30" i="7"/>
  <c r="AT30" i="7"/>
  <c r="K31" i="7"/>
  <c r="AA31" i="7"/>
  <c r="AQ31" i="7"/>
  <c r="H32" i="7"/>
  <c r="AD5" i="7"/>
  <c r="E8" i="7"/>
  <c r="AE10" i="7"/>
  <c r="T12" i="7"/>
  <c r="AG13" i="7"/>
  <c r="AT14" i="7"/>
  <c r="AO15" i="7"/>
  <c r="V16" i="7"/>
  <c r="BB16" i="7"/>
  <c r="AI17" i="7"/>
  <c r="P18" i="7"/>
  <c r="AV18" i="7"/>
  <c r="I29" i="7"/>
  <c r="AR28" i="7"/>
  <c r="AB28" i="7"/>
  <c r="L28" i="7"/>
  <c r="AU27" i="7"/>
  <c r="AE27" i="7"/>
  <c r="O27" i="7"/>
  <c r="AX26" i="7"/>
  <c r="AH26" i="7"/>
  <c r="R26" i="7"/>
  <c r="BA25" i="7"/>
  <c r="AK25" i="7"/>
  <c r="U25" i="7"/>
  <c r="BB24" i="7"/>
  <c r="Z24" i="7"/>
  <c r="AS23" i="7"/>
  <c r="M23" i="7"/>
  <c r="AF22" i="7"/>
  <c r="AY21" i="7"/>
  <c r="S21" i="7"/>
  <c r="AL20" i="7"/>
  <c r="F20" i="7"/>
  <c r="I19" i="7"/>
  <c r="T18" i="7"/>
  <c r="AE17" i="7"/>
  <c r="AH16" i="7"/>
  <c r="AS15" i="7"/>
  <c r="AL14" i="7"/>
  <c r="AR12" i="7"/>
  <c r="AU10" i="7"/>
  <c r="AN7" i="7"/>
  <c r="AM24" i="7"/>
  <c r="S24" i="7"/>
  <c r="AX23" i="7"/>
  <c r="Z23" i="7"/>
  <c r="F23" i="7"/>
  <c r="AK22" i="7"/>
  <c r="M22" i="7"/>
  <c r="AR21" i="7"/>
  <c r="X21" i="7"/>
  <c r="AY20" i="7"/>
  <c r="AE20" i="7"/>
  <c r="K20" i="7"/>
  <c r="AL19" i="7"/>
  <c r="R19" i="7"/>
  <c r="AW18" i="7"/>
  <c r="Y18" i="7"/>
  <c r="E18" i="7"/>
  <c r="AJ17" i="7"/>
  <c r="L17" i="7"/>
  <c r="AQ16" i="7"/>
  <c r="W16" i="7"/>
  <c r="AX15" i="7"/>
  <c r="Z15" i="7"/>
  <c r="AV14" i="7"/>
  <c r="AY13" i="7"/>
  <c r="K13" i="7"/>
  <c r="V12" i="7"/>
  <c r="P11" i="7"/>
  <c r="AL9" i="7"/>
  <c r="I8" i="7"/>
  <c r="O6" i="7"/>
  <c r="F25" i="7"/>
  <c r="AK24" i="7"/>
  <c r="M24" i="7"/>
  <c r="AR23" i="7"/>
  <c r="X23" i="7"/>
  <c r="AY22" i="7"/>
  <c r="AE22" i="7"/>
  <c r="V21" i="7"/>
  <c r="AB19" i="7"/>
  <c r="AX17" i="7"/>
  <c r="U16" i="7"/>
  <c r="AE13" i="7"/>
  <c r="N9" i="7"/>
  <c r="AC14" i="7"/>
  <c r="AI12" i="7"/>
  <c r="AB10" i="7"/>
  <c r="U7" i="7"/>
  <c r="D15" i="7"/>
  <c r="Z13" i="7"/>
  <c r="D6" i="7"/>
  <c r="N11" i="7"/>
  <c r="R29" i="7"/>
  <c r="AJ27" i="7"/>
  <c r="AW19" i="7"/>
  <c r="Q19" i="7"/>
  <c r="AJ18" i="7"/>
  <c r="D18" i="7"/>
  <c r="W17" i="7"/>
  <c r="AP16" i="7"/>
  <c r="J16" i="7"/>
  <c r="Y15" i="7"/>
  <c r="V14" i="7"/>
  <c r="I13" i="7"/>
  <c r="AU11" i="7"/>
  <c r="AH9" i="7"/>
  <c r="H7" i="7"/>
  <c r="AQ24" i="7"/>
  <c r="AA24" i="7"/>
  <c r="K24" i="7"/>
  <c r="AT23" i="7"/>
  <c r="AD23" i="7"/>
  <c r="N23" i="7"/>
  <c r="AW22" i="7"/>
  <c r="AG22" i="7"/>
  <c r="Q22" i="7"/>
  <c r="AZ21" i="7"/>
  <c r="AJ21" i="7"/>
  <c r="T21" i="7"/>
  <c r="D21" i="7"/>
  <c r="AM20" i="7"/>
  <c r="W20" i="7"/>
  <c r="G20" i="7"/>
  <c r="AP19" i="7"/>
  <c r="Z19" i="7"/>
  <c r="J19" i="7"/>
  <c r="AS18" i="7"/>
  <c r="AC18" i="7"/>
  <c r="M18" i="7"/>
  <c r="AV17" i="7"/>
  <c r="AF17" i="7"/>
  <c r="P17" i="7"/>
  <c r="AY16" i="7"/>
  <c r="AI16" i="7"/>
  <c r="S16" i="7"/>
  <c r="BB15" i="7"/>
  <c r="AK15" i="7"/>
  <c r="O15" i="7"/>
  <c r="AN14" i="7"/>
  <c r="H14" i="7"/>
  <c r="AA13" i="7"/>
  <c r="AT12" i="7"/>
  <c r="N12" i="7"/>
  <c r="AF11" i="7"/>
  <c r="S10" i="7"/>
  <c r="F9" i="7"/>
  <c r="AR7" i="7"/>
  <c r="AE6" i="7"/>
  <c r="R5" i="7"/>
  <c r="AW24" i="7"/>
  <c r="AG24" i="7"/>
  <c r="Q24" i="7"/>
  <c r="AZ23" i="7"/>
  <c r="AJ23" i="7"/>
  <c r="T23" i="7"/>
  <c r="D23" i="7"/>
  <c r="AM22" i="7"/>
  <c r="S22" i="7"/>
  <c r="F21" i="7"/>
  <c r="AR19" i="7"/>
  <c r="AE18" i="7"/>
  <c r="R17" i="7"/>
  <c r="E16" i="7"/>
  <c r="L14" i="7"/>
  <c r="AK11" i="7"/>
  <c r="AM6" i="7"/>
  <c r="M14" i="7"/>
  <c r="AY12" i="7"/>
  <c r="AL11" i="7"/>
  <c r="O9" i="7"/>
  <c r="AN6" i="7"/>
  <c r="T15" i="7"/>
  <c r="G14" i="7"/>
  <c r="AG12" i="7"/>
  <c r="AT10" i="7"/>
  <c r="AS5" i="7"/>
  <c r="X5" i="7"/>
  <c r="V15" i="7"/>
  <c r="O33" i="7"/>
  <c r="O22" i="7"/>
  <c r="AX21" i="7"/>
  <c r="AH21" i="7"/>
  <c r="R21" i="7"/>
  <c r="BA20" i="7"/>
  <c r="AK20" i="7"/>
  <c r="U20" i="7"/>
  <c r="E20" i="7"/>
  <c r="AN19" i="7"/>
  <c r="X19" i="7"/>
  <c r="H19" i="7"/>
  <c r="AQ18" i="7"/>
  <c r="AA18" i="7"/>
  <c r="K18" i="7"/>
  <c r="AT17" i="7"/>
  <c r="AD17" i="7"/>
  <c r="N17" i="7"/>
  <c r="AW16" i="7"/>
  <c r="AG16" i="7"/>
  <c r="Q16" i="7"/>
  <c r="AZ15" i="7"/>
  <c r="AH15" i="7"/>
  <c r="M15" i="7"/>
  <c r="AJ14" i="7"/>
  <c r="D14" i="7"/>
  <c r="W13" i="7"/>
  <c r="AP12" i="7"/>
  <c r="J12" i="7"/>
  <c r="X11" i="7"/>
  <c r="K10" i="7"/>
  <c r="AW8" i="7"/>
  <c r="AJ7" i="7"/>
  <c r="W6" i="7"/>
  <c r="J5" i="7"/>
  <c r="AO14" i="7"/>
  <c r="Y14" i="7"/>
  <c r="I14" i="7"/>
  <c r="AR13" i="7"/>
  <c r="AB13" i="7"/>
  <c r="L13" i="7"/>
  <c r="AU12" i="7"/>
  <c r="AE12" i="7"/>
  <c r="O12" i="7"/>
  <c r="AX11" i="7"/>
  <c r="AG11" i="7"/>
  <c r="AZ10" i="7"/>
  <c r="T10" i="7"/>
  <c r="AM9" i="7"/>
  <c r="G9" i="7"/>
  <c r="Z8" i="7"/>
  <c r="AS7" i="7"/>
  <c r="M7" i="7"/>
  <c r="AF6" i="7"/>
  <c r="AY5" i="7"/>
  <c r="S5" i="7"/>
  <c r="AF15" i="7"/>
  <c r="P15" i="7"/>
  <c r="AY14" i="7"/>
  <c r="AI14" i="7"/>
  <c r="S14" i="7"/>
  <c r="BB13" i="7"/>
  <c r="AL13" i="7"/>
  <c r="V13" i="7"/>
  <c r="F13" i="7"/>
  <c r="Q12" i="7"/>
  <c r="X10" i="7"/>
  <c r="AW7" i="7"/>
  <c r="W5" i="7"/>
  <c r="AD10" i="7"/>
  <c r="Q9" i="7"/>
  <c r="D8" i="7"/>
  <c r="AP6" i="7"/>
  <c r="AC5" i="7"/>
  <c r="AW10" i="7"/>
  <c r="AJ9" i="7"/>
  <c r="R7" i="7"/>
  <c r="J9" i="7"/>
  <c r="AE23" i="7"/>
  <c r="D31" i="7"/>
  <c r="AR29" i="7"/>
  <c r="AX18" i="7"/>
  <c r="AW30" i="7"/>
  <c r="P20" i="7"/>
  <c r="V29" i="7"/>
  <c r="AG26" i="7"/>
  <c r="K22" i="7"/>
  <c r="AT21" i="7"/>
  <c r="AD21" i="7"/>
  <c r="N21" i="7"/>
  <c r="AW20" i="7"/>
  <c r="AG20" i="7"/>
  <c r="Q20" i="7"/>
  <c r="AZ19" i="7"/>
  <c r="AJ19" i="7"/>
  <c r="T19" i="7"/>
  <c r="D19" i="7"/>
  <c r="AM18" i="7"/>
  <c r="W18" i="7"/>
  <c r="G18" i="7"/>
  <c r="AP17" i="7"/>
  <c r="Z17" i="7"/>
  <c r="J17" i="7"/>
  <c r="AS16" i="7"/>
  <c r="AC16" i="7"/>
  <c r="M16" i="7"/>
  <c r="AV15" i="7"/>
  <c r="AC15" i="7"/>
  <c r="G15" i="7"/>
  <c r="AB14" i="7"/>
  <c r="AU13" i="7"/>
  <c r="O13" i="7"/>
  <c r="AH12" i="7"/>
  <c r="BA11" i="7"/>
  <c r="H11" i="7"/>
  <c r="AT9" i="7"/>
  <c r="AG8" i="7"/>
  <c r="T7" i="7"/>
  <c r="G6" i="7"/>
  <c r="BA14" i="7"/>
  <c r="AK14" i="7"/>
  <c r="U14" i="7"/>
  <c r="E14" i="7"/>
  <c r="AN13" i="7"/>
  <c r="X13" i="7"/>
  <c r="H13" i="7"/>
  <c r="AQ12" i="7"/>
  <c r="AA12" i="7"/>
  <c r="K12" i="7"/>
  <c r="AT11" i="7"/>
  <c r="Y11" i="7"/>
  <c r="AR10" i="7"/>
  <c r="L10" i="7"/>
  <c r="AE9" i="7"/>
  <c r="AX8" i="7"/>
  <c r="R8" i="7"/>
  <c r="AK7" i="7"/>
  <c r="E7" i="7"/>
  <c r="X6" i="7"/>
  <c r="AQ5" i="7"/>
  <c r="K5" i="7"/>
  <c r="AB15" i="7"/>
  <c r="L15" i="7"/>
  <c r="AU14" i="7"/>
  <c r="AE14" i="7"/>
  <c r="O14" i="7"/>
  <c r="AX13" i="7"/>
  <c r="AH13" i="7"/>
  <c r="R13" i="7"/>
  <c r="BA12" i="7"/>
  <c r="AZ11" i="7"/>
  <c r="AQ9" i="7"/>
  <c r="Q7" i="7"/>
  <c r="AA11" i="7"/>
  <c r="N10" i="7"/>
  <c r="AZ8" i="7"/>
  <c r="AM7" i="7"/>
  <c r="Z6" i="7"/>
  <c r="M5" i="7"/>
  <c r="AG10" i="7"/>
  <c r="L9" i="7"/>
  <c r="AK6" i="7"/>
  <c r="Q15" i="7"/>
  <c r="BB25" i="7"/>
  <c r="S32" i="7"/>
  <c r="AG32" i="7"/>
  <c r="V22" i="7"/>
  <c r="N33" i="7"/>
  <c r="AM23" i="7"/>
  <c r="H31" i="7"/>
  <c r="X29" i="7"/>
  <c r="W22" i="7"/>
  <c r="G22" i="7"/>
  <c r="AP21" i="7"/>
  <c r="Z21" i="7"/>
  <c r="J21" i="7"/>
  <c r="AS20" i="7"/>
  <c r="AC20" i="7"/>
  <c r="M20" i="7"/>
  <c r="AV19" i="7"/>
  <c r="AF19" i="7"/>
  <c r="P19" i="7"/>
  <c r="AY18" i="7"/>
  <c r="AI18" i="7"/>
  <c r="S18" i="7"/>
  <c r="BB17" i="7"/>
  <c r="AL17" i="7"/>
  <c r="V17" i="7"/>
  <c r="F17" i="7"/>
  <c r="AO16" i="7"/>
  <c r="Y16" i="7"/>
  <c r="I16" i="7"/>
  <c r="AR15" i="7"/>
  <c r="W15" i="7"/>
  <c r="AZ14" i="7"/>
  <c r="T14" i="7"/>
  <c r="AM13" i="7"/>
  <c r="G13" i="7"/>
  <c r="Z12" i="7"/>
  <c r="AS11" i="7"/>
  <c r="AQ10" i="7"/>
  <c r="AD9" i="7"/>
  <c r="Q8" i="7"/>
  <c r="D7" i="7"/>
  <c r="AP5" i="7"/>
  <c r="AW14" i="7"/>
  <c r="AG14" i="7"/>
  <c r="Q14" i="7"/>
  <c r="AZ13" i="7"/>
  <c r="AJ13" i="7"/>
  <c r="T13" i="7"/>
  <c r="D13" i="7"/>
  <c r="AM12" i="7"/>
  <c r="W12" i="7"/>
  <c r="G12" i="7"/>
  <c r="AP11" i="7"/>
  <c r="Q11" i="7"/>
  <c r="AJ10" i="7"/>
  <c r="D10" i="7"/>
  <c r="W9" i="7"/>
  <c r="AP8" i="7"/>
  <c r="J8" i="7"/>
  <c r="AC7" i="7"/>
  <c r="AV6" i="7"/>
  <c r="P6" i="7"/>
  <c r="AI5" i="7"/>
  <c r="AN15" i="7"/>
  <c r="X15" i="7"/>
  <c r="H15" i="7"/>
  <c r="AQ14" i="7"/>
  <c r="AA14" i="7"/>
  <c r="K14" i="7"/>
  <c r="AT13" i="7"/>
  <c r="AD13" i="7"/>
  <c r="N13" i="7"/>
  <c r="AW12" i="7"/>
  <c r="AJ11" i="7"/>
  <c r="K9" i="7"/>
  <c r="AJ6" i="7"/>
  <c r="K11" i="7"/>
  <c r="AW9" i="7"/>
  <c r="AJ8" i="7"/>
  <c r="W7" i="7"/>
  <c r="J6" i="7"/>
  <c r="AD11" i="7"/>
  <c r="Q10" i="7"/>
  <c r="AE8" i="7"/>
  <c r="E6" i="7"/>
  <c r="AW17" i="7"/>
  <c r="AF27" i="7"/>
  <c r="M33" i="7"/>
  <c r="AY6" i="7"/>
  <c r="X25" i="7"/>
  <c r="AY11" i="7"/>
  <c r="G26" i="7"/>
  <c r="V32" i="7"/>
  <c r="W32" i="7"/>
  <c r="AS12" i="7"/>
  <c r="AC12" i="7"/>
  <c r="M12" i="7"/>
  <c r="AV11" i="7"/>
  <c r="AC11" i="7"/>
  <c r="AV10" i="7"/>
  <c r="P10" i="7"/>
  <c r="AI9" i="7"/>
  <c r="BB8" i="7"/>
  <c r="V8" i="7"/>
  <c r="AO7" i="7"/>
  <c r="I7" i="7"/>
  <c r="AB6" i="7"/>
  <c r="AU5" i="7"/>
  <c r="O5" i="7"/>
  <c r="W11" i="7"/>
  <c r="G11" i="7"/>
  <c r="AP10" i="7"/>
  <c r="Z10" i="7"/>
  <c r="J10" i="7"/>
  <c r="AS9" i="7"/>
  <c r="AC9" i="7"/>
  <c r="M9" i="7"/>
  <c r="AV8" i="7"/>
  <c r="AF8" i="7"/>
  <c r="P8" i="7"/>
  <c r="AY7" i="7"/>
  <c r="AI7" i="7"/>
  <c r="S7" i="7"/>
  <c r="BB6" i="7"/>
  <c r="AL6" i="7"/>
  <c r="V6" i="7"/>
  <c r="F6" i="7"/>
  <c r="AO5" i="7"/>
  <c r="Y5" i="7"/>
  <c r="I5" i="7"/>
  <c r="Z11" i="7"/>
  <c r="J11" i="7"/>
  <c r="AS10" i="7"/>
  <c r="AC10" i="7"/>
  <c r="M10" i="7"/>
  <c r="AV9" i="7"/>
  <c r="AF9" i="7"/>
  <c r="H9" i="7"/>
  <c r="AA8" i="7"/>
  <c r="AT7" i="7"/>
  <c r="N7" i="7"/>
  <c r="AG6" i="7"/>
  <c r="AZ5" i="7"/>
  <c r="T5" i="7"/>
  <c r="W10" i="7"/>
  <c r="AL15" i="7"/>
  <c r="N18" i="7"/>
  <c r="AN20" i="7"/>
  <c r="AU23" i="7"/>
  <c r="K26" i="7"/>
  <c r="AV27" i="7"/>
  <c r="Z29" i="7"/>
  <c r="L31" i="7"/>
  <c r="AB32" i="7"/>
  <c r="Q33" i="7"/>
  <c r="AK26" i="7"/>
  <c r="Y30" i="7"/>
  <c r="AO32" i="7"/>
  <c r="M8" i="7"/>
  <c r="H16" i="7"/>
  <c r="O19" i="7"/>
  <c r="AL22" i="7"/>
  <c r="AN25" i="7"/>
  <c r="AX27" i="7"/>
  <c r="V31" i="7"/>
  <c r="AD33" i="7"/>
  <c r="AF12" i="7"/>
  <c r="Y17" i="7"/>
  <c r="AV20" i="7"/>
  <c r="D24" i="7"/>
  <c r="O26" i="7"/>
  <c r="AZ27" i="7"/>
  <c r="AD29" i="7"/>
  <c r="P31" i="7"/>
  <c r="AD32" i="7"/>
  <c r="S33" i="7"/>
  <c r="AW26" i="7"/>
  <c r="E30" i="7"/>
  <c r="AE32" i="7"/>
  <c r="AO12" i="7"/>
  <c r="Y12" i="7"/>
  <c r="I12" i="7"/>
  <c r="AR11" i="7"/>
  <c r="U11" i="7"/>
  <c r="AN10" i="7"/>
  <c r="H10" i="7"/>
  <c r="AA9" i="7"/>
  <c r="AT8" i="7"/>
  <c r="N8" i="7"/>
  <c r="AG7" i="7"/>
  <c r="AZ6" i="7"/>
  <c r="T6" i="7"/>
  <c r="AM5" i="7"/>
  <c r="G5" i="7"/>
  <c r="S11" i="7"/>
  <c r="BB10" i="7"/>
  <c r="AL10" i="7"/>
  <c r="V10" i="7"/>
  <c r="F10" i="7"/>
  <c r="AO9" i="7"/>
  <c r="Y9" i="7"/>
  <c r="I9" i="7"/>
  <c r="AR8" i="7"/>
  <c r="AB8" i="7"/>
  <c r="L8" i="7"/>
  <c r="AU7" i="7"/>
  <c r="AE7" i="7"/>
  <c r="O7" i="7"/>
  <c r="AX6" i="7"/>
  <c r="AH6" i="7"/>
  <c r="R6" i="7"/>
  <c r="BA5" i="7"/>
  <c r="AK5" i="7"/>
  <c r="U5" i="7"/>
  <c r="E5" i="7"/>
  <c r="V11" i="7"/>
  <c r="F11" i="7"/>
  <c r="AO10" i="7"/>
  <c r="Y10" i="7"/>
  <c r="I10" i="7"/>
  <c r="AR9" i="7"/>
  <c r="AB9" i="7"/>
  <c r="AU8" i="7"/>
  <c r="O8" i="7"/>
  <c r="AH7" i="7"/>
  <c r="BA6" i="7"/>
  <c r="U6" i="7"/>
  <c r="AN5" i="7"/>
  <c r="H5" i="7"/>
  <c r="AV12" i="7"/>
  <c r="AJ16" i="7"/>
  <c r="K19" i="7"/>
  <c r="BA21" i="7"/>
  <c r="D25" i="7"/>
  <c r="AQ26" i="7"/>
  <c r="AC28" i="7"/>
  <c r="G30" i="7"/>
  <c r="AR31" i="7"/>
  <c r="AR32" i="7"/>
  <c r="AG33" i="7"/>
  <c r="O28" i="7"/>
  <c r="AD31" i="7"/>
  <c r="R33" i="7"/>
  <c r="X12" i="7"/>
  <c r="U17" i="7"/>
  <c r="AB20" i="7"/>
  <c r="AY23" i="7"/>
  <c r="U26" i="7"/>
  <c r="D29" i="7"/>
  <c r="U32" i="7"/>
  <c r="BB5" i="7"/>
  <c r="F15" i="7"/>
  <c r="AL18" i="7"/>
  <c r="J22" i="7"/>
  <c r="I25" i="7"/>
  <c r="AU26" i="7"/>
  <c r="AG28" i="7"/>
  <c r="K30" i="7"/>
  <c r="AT31" i="7"/>
  <c r="AT32" i="7"/>
  <c r="AI33" i="7"/>
  <c r="BB27" i="7"/>
  <c r="R31" i="7"/>
  <c r="H33" i="7"/>
  <c r="AK12" i="7"/>
  <c r="U12" i="7"/>
  <c r="E12" i="7"/>
  <c r="AN11" i="7"/>
  <c r="M11" i="7"/>
  <c r="AF10" i="7"/>
  <c r="AY9" i="7"/>
  <c r="S9" i="7"/>
  <c r="AL8" i="7"/>
  <c r="F8" i="7"/>
  <c r="Y7" i="7"/>
  <c r="AR6" i="7"/>
  <c r="L6" i="7"/>
  <c r="AE5" i="7"/>
  <c r="AE11" i="7"/>
  <c r="O11" i="7"/>
  <c r="AX10" i="7"/>
  <c r="AH10" i="7"/>
  <c r="R10" i="7"/>
  <c r="BA9" i="7"/>
  <c r="AK9" i="7"/>
  <c r="U9" i="7"/>
  <c r="E9" i="7"/>
  <c r="AN8" i="7"/>
  <c r="X8" i="7"/>
  <c r="H8" i="7"/>
  <c r="AQ7" i="7"/>
  <c r="AA7" i="7"/>
  <c r="K7" i="7"/>
  <c r="AT6" i="7"/>
  <c r="AD6" i="7"/>
  <c r="N6" i="7"/>
  <c r="AW5" i="7"/>
  <c r="AG5" i="7"/>
  <c r="Q5" i="7"/>
  <c r="AH11" i="7"/>
  <c r="R11" i="7"/>
  <c r="BA10" i="7"/>
  <c r="AK10" i="7"/>
  <c r="U10" i="7"/>
  <c r="E10" i="7"/>
  <c r="AN9" i="7"/>
  <c r="X9" i="7"/>
  <c r="AQ8" i="7"/>
  <c r="K8" i="7"/>
  <c r="AD7" i="7"/>
  <c r="AW6" i="7"/>
  <c r="Q6" i="7"/>
  <c r="AJ5" i="7"/>
  <c r="D5" i="7"/>
  <c r="AC13" i="7"/>
  <c r="AZ16" i="7"/>
  <c r="AA19" i="7"/>
  <c r="R22" i="7"/>
  <c r="V25" i="7"/>
  <c r="AY26" i="7"/>
  <c r="AK28" i="7"/>
  <c r="W30" i="7"/>
  <c r="AW31" i="7"/>
  <c r="AV32" i="7"/>
  <c r="AO33" i="7"/>
  <c r="AE28" i="7"/>
  <c r="AS31" i="7"/>
  <c r="AH33" i="7"/>
  <c r="E13" i="7"/>
  <c r="AK17" i="7"/>
  <c r="I21" i="7"/>
  <c r="AF24" i="7"/>
  <c r="AC26" i="7"/>
  <c r="AJ29" i="7"/>
  <c r="AC32" i="7"/>
  <c r="P7" i="7"/>
  <c r="AU15" i="7"/>
  <c r="BB18" i="7"/>
  <c r="Z22" i="7"/>
  <c r="Z25" i="7"/>
  <c r="D27" i="7"/>
  <c r="AO28" i="7"/>
  <c r="AA30" i="7"/>
  <c r="AZ31" i="7"/>
  <c r="AX32" i="7"/>
  <c r="AQ33" i="7"/>
  <c r="S28" i="7"/>
  <c r="Z31" i="7"/>
  <c r="X33" i="7"/>
  <c r="T9" i="7"/>
  <c r="D9" i="7"/>
  <c r="AM8" i="7"/>
  <c r="W8" i="7"/>
  <c r="G8" i="7"/>
  <c r="AP7" i="7"/>
  <c r="Z7" i="7"/>
  <c r="J7" i="7"/>
  <c r="AS6" i="7"/>
  <c r="AC6" i="7"/>
  <c r="M6" i="7"/>
  <c r="AV5" i="7"/>
  <c r="AF5" i="7"/>
  <c r="P5" i="7"/>
  <c r="AI6" i="7"/>
  <c r="AI11" i="7"/>
  <c r="J14" i="7"/>
  <c r="D16" i="7"/>
  <c r="Q17" i="7"/>
  <c r="AD18" i="7"/>
  <c r="AQ19" i="7"/>
  <c r="E21" i="7"/>
  <c r="AH22" i="7"/>
  <c r="AB24" i="7"/>
  <c r="AD25" i="7"/>
  <c r="S26" i="7"/>
  <c r="P27" i="7"/>
  <c r="E28" i="7"/>
  <c r="AS28" i="7"/>
  <c r="AP29" i="7"/>
  <c r="AE30" i="7"/>
  <c r="T31" i="7"/>
  <c r="I32" i="7"/>
  <c r="AF32" i="7"/>
  <c r="AZ32" i="7"/>
  <c r="Y33" i="7"/>
  <c r="AS33" i="7"/>
  <c r="J27" i="7"/>
  <c r="L29" i="7"/>
  <c r="AO30" i="7"/>
  <c r="E32" i="7"/>
  <c r="F33" i="7"/>
  <c r="AP33" i="7"/>
  <c r="Z9" i="7"/>
  <c r="R14" i="7"/>
  <c r="X16" i="7"/>
  <c r="BA17" i="7"/>
  <c r="AU19" i="7"/>
  <c r="Y21" i="7"/>
  <c r="BB22" i="7"/>
  <c r="G25" i="7"/>
  <c r="AV25" i="7"/>
  <c r="AS26" i="7"/>
  <c r="W28" i="7"/>
  <c r="AZ29" i="7"/>
  <c r="AL31" i="7"/>
  <c r="AS32" i="7"/>
  <c r="AL33" i="7"/>
  <c r="AC8" i="7"/>
  <c r="AS13" i="7"/>
  <c r="L16" i="7"/>
  <c r="AO17" i="7"/>
  <c r="AI19" i="7"/>
  <c r="M21" i="7"/>
  <c r="AP22" i="7"/>
  <c r="AJ24" i="7"/>
  <c r="AH25" i="7"/>
  <c r="W26" i="7"/>
  <c r="T27" i="7"/>
  <c r="I28" i="7"/>
  <c r="AW28" i="7"/>
  <c r="AT29" i="7"/>
  <c r="AI30" i="7"/>
  <c r="X31" i="7"/>
  <c r="K32" i="7"/>
  <c r="AH32" i="7"/>
  <c r="BB32" i="7"/>
  <c r="AA33" i="7"/>
  <c r="AU33" i="7"/>
  <c r="N27" i="7"/>
  <c r="AQ28" i="7"/>
  <c r="U30" i="7"/>
  <c r="AP31" i="7"/>
  <c r="AU32" i="7"/>
  <c r="AF33" i="7"/>
  <c r="P9" i="7"/>
  <c r="AY8" i="7"/>
  <c r="AI8" i="7"/>
  <c r="S8" i="7"/>
  <c r="BB7" i="7"/>
  <c r="AL7" i="7"/>
  <c r="V7" i="7"/>
  <c r="F7" i="7"/>
  <c r="AO6" i="7"/>
  <c r="Y6" i="7"/>
  <c r="I6" i="7"/>
  <c r="AR5" i="7"/>
  <c r="AB5" i="7"/>
  <c r="L5" i="7"/>
  <c r="AV7" i="7"/>
  <c r="P12" i="7"/>
  <c r="AP14" i="7"/>
  <c r="T16" i="7"/>
  <c r="AG17" i="7"/>
  <c r="AT18" i="7"/>
  <c r="H20" i="7"/>
  <c r="U21" i="7"/>
  <c r="O23" i="7"/>
  <c r="AR24" i="7"/>
  <c r="AL25" i="7"/>
  <c r="AI26" i="7"/>
  <c r="X27" i="7"/>
  <c r="M28" i="7"/>
  <c r="J29" i="7"/>
  <c r="AX29" i="7"/>
  <c r="AM30" i="7"/>
  <c r="AJ31" i="7"/>
  <c r="N32" i="7"/>
  <c r="AJ32" i="7"/>
  <c r="I33" i="7"/>
  <c r="AC33" i="7"/>
  <c r="AW33" i="7"/>
  <c r="AP27" i="7"/>
  <c r="AB29" i="7"/>
  <c r="F31" i="7"/>
  <c r="Y32" i="7"/>
  <c r="J33" i="7"/>
  <c r="AX33" i="7"/>
  <c r="AQ11" i="7"/>
  <c r="AX14" i="7"/>
  <c r="AN16" i="7"/>
  <c r="AH18" i="7"/>
  <c r="L20" i="7"/>
  <c r="AO21" i="7"/>
  <c r="AI23" i="7"/>
  <c r="P25" i="7"/>
  <c r="E26" i="7"/>
  <c r="R27" i="7"/>
  <c r="AM28" i="7"/>
  <c r="Q30" i="7"/>
  <c r="J32" i="7"/>
  <c r="BA32" i="7"/>
  <c r="AT33" i="7"/>
  <c r="D11" i="7"/>
  <c r="Z14" i="7"/>
  <c r="AB16" i="7"/>
  <c r="V18" i="7"/>
  <c r="AY19" i="7"/>
  <c r="AC21" i="7"/>
  <c r="W23" i="7"/>
  <c r="AX24" i="7"/>
  <c r="AP25" i="7"/>
  <c r="AM26" i="7"/>
  <c r="AB27" i="7"/>
  <c r="Q28" i="7"/>
  <c r="N29" i="7"/>
  <c r="BB29" i="7"/>
  <c r="AQ30" i="7"/>
  <c r="AN31" i="7"/>
  <c r="Q32" i="7"/>
  <c r="AL32" i="7"/>
  <c r="K33" i="7"/>
  <c r="AE33" i="7"/>
  <c r="AY33" i="7"/>
  <c r="AL27" i="7"/>
  <c r="H29" i="7"/>
  <c r="AK30" i="7"/>
  <c r="M32" i="7"/>
  <c r="AY32" i="7"/>
  <c r="AN33" i="7"/>
  <c r="AK21" i="7"/>
  <c r="AX22" i="7"/>
  <c r="L24" i="7"/>
  <c r="N25" i="7"/>
  <c r="AT25" i="7"/>
  <c r="AA26" i="7"/>
  <c r="H27" i="7"/>
  <c r="AN27" i="7"/>
  <c r="U28" i="7"/>
  <c r="BA28" i="7"/>
  <c r="AH29" i="7"/>
  <c r="O30" i="7"/>
  <c r="AU30" i="7"/>
  <c r="AB31" i="7"/>
  <c r="BB31" i="7"/>
  <c r="X32" i="7"/>
  <c r="AN32" i="7"/>
  <c r="E33" i="7"/>
  <c r="U33" i="7"/>
  <c r="AK33" i="7"/>
  <c r="BA33" i="7"/>
  <c r="Z27" i="7"/>
  <c r="AU28" i="7"/>
  <c r="I30" i="7"/>
  <c r="N31" i="7"/>
  <c r="O32" i="7"/>
  <c r="AW32" i="7"/>
  <c r="Z33" i="7"/>
  <c r="AL5" i="7"/>
  <c r="AM10" i="7"/>
  <c r="AK13" i="7"/>
  <c r="AQ15" i="7"/>
  <c r="E17" i="7"/>
  <c r="R18" i="7"/>
  <c r="AE19" i="7"/>
  <c r="AR20" i="7"/>
  <c r="F22" i="7"/>
  <c r="S23" i="7"/>
  <c r="AU24" i="7"/>
  <c r="AF25" i="7"/>
  <c r="M26" i="7"/>
  <c r="BA26" i="7"/>
  <c r="G28" i="7"/>
  <c r="T29" i="7"/>
  <c r="AG30" i="7"/>
  <c r="AX31" i="7"/>
  <c r="AK32" i="7"/>
  <c r="V33" i="7"/>
  <c r="BB33" i="7"/>
  <c r="AP9" i="7"/>
  <c r="M13" i="7"/>
  <c r="AA15" i="7"/>
  <c r="AR16" i="7"/>
  <c r="F18" i="7"/>
  <c r="S19" i="7"/>
  <c r="AF20" i="7"/>
  <c r="AS21" i="7"/>
  <c r="G23" i="7"/>
  <c r="T24" i="7"/>
  <c r="R25" i="7"/>
  <c r="AX25" i="7"/>
  <c r="AE26" i="7"/>
  <c r="L27" i="7"/>
  <c r="AR27" i="7"/>
  <c r="Y28" i="7"/>
  <c r="F29" i="7"/>
  <c r="AL29" i="7"/>
  <c r="S30" i="7"/>
  <c r="AY30" i="7"/>
  <c r="AF31" i="7"/>
  <c r="F32" i="7"/>
  <c r="Z32" i="7"/>
  <c r="AP32" i="7"/>
  <c r="G33" i="7"/>
  <c r="W33" i="7"/>
  <c r="AM33" i="7"/>
  <c r="T25" i="7"/>
  <c r="AD27" i="7"/>
  <c r="AA28" i="7"/>
  <c r="AN29" i="7"/>
  <c r="BA30" i="7"/>
  <c r="BA31" i="7"/>
  <c r="AM32" i="7"/>
  <c r="P33" i="7"/>
  <c r="AV33" i="7"/>
  <c r="D5" i="9" l="1" a="1"/>
  <c r="D5" i="9" s="1"/>
  <c r="K32" i="9" l="1"/>
  <c r="H31" i="9"/>
  <c r="AE28" i="9"/>
  <c r="Y26" i="9"/>
  <c r="S24" i="9"/>
  <c r="E33" i="9"/>
  <c r="Q25" i="9"/>
  <c r="R27" i="9"/>
  <c r="T28" i="9"/>
  <c r="T12" i="9"/>
  <c r="AD33" i="9"/>
  <c r="J33" i="9"/>
  <c r="D31" i="9"/>
  <c r="AA28" i="9"/>
  <c r="U26" i="9"/>
  <c r="O24" i="9"/>
  <c r="AD32" i="9"/>
  <c r="AD24" i="9"/>
  <c r="AE26" i="9"/>
  <c r="AC27" i="9"/>
  <c r="T18" i="9"/>
  <c r="AF17" i="9"/>
  <c r="W11" i="9"/>
  <c r="Z33" i="9"/>
  <c r="AA32" i="9"/>
  <c r="X31" i="9"/>
  <c r="U30" i="9"/>
  <c r="R29" i="9"/>
  <c r="O28" i="9"/>
  <c r="L27" i="9"/>
  <c r="I26" i="9"/>
  <c r="F25" i="9"/>
  <c r="AF23" i="9"/>
  <c r="U33" i="9"/>
  <c r="F32" i="9"/>
  <c r="W27" i="9"/>
  <c r="T22" i="9"/>
  <c r="X29" i="9"/>
  <c r="L25" i="9"/>
  <c r="U31" i="9"/>
  <c r="K25" i="9"/>
  <c r="U11" i="9"/>
  <c r="AE5" i="9"/>
  <c r="D15" i="9"/>
  <c r="N15" i="9"/>
  <c r="N33" i="9"/>
  <c r="E30" i="9"/>
  <c r="AB27" i="9"/>
  <c r="V25" i="9"/>
  <c r="K23" i="9"/>
  <c r="AC29" i="9"/>
  <c r="AD31" i="9"/>
  <c r="AE33" i="9"/>
  <c r="AE19" i="9"/>
  <c r="Z19" i="9"/>
  <c r="P14" i="9"/>
  <c r="G32" i="9"/>
  <c r="AD29" i="9"/>
  <c r="X27" i="9"/>
  <c r="R25" i="9"/>
  <c r="X22" i="9"/>
  <c r="M29" i="9"/>
  <c r="N31" i="9"/>
  <c r="O33" i="9"/>
  <c r="K5" i="9"/>
  <c r="V33" i="9"/>
  <c r="W32" i="9"/>
  <c r="T31" i="9"/>
  <c r="Q30" i="9"/>
  <c r="N29" i="9"/>
  <c r="K28" i="9"/>
  <c r="H27" i="9"/>
  <c r="E26" i="9"/>
  <c r="AE24" i="9"/>
  <c r="AB23" i="9"/>
  <c r="Q33" i="9"/>
  <c r="S31" i="9"/>
  <c r="G27" i="9"/>
  <c r="T33" i="9"/>
  <c r="H29" i="9"/>
  <c r="Y24" i="9"/>
  <c r="Z30" i="9"/>
  <c r="H24" i="9"/>
  <c r="L8" i="9"/>
  <c r="AA21" i="9"/>
  <c r="E10" i="9"/>
  <c r="AC12" i="9"/>
  <c r="F33" i="9"/>
  <c r="S32" i="9"/>
  <c r="AF31" i="9"/>
  <c r="P31" i="9"/>
  <c r="AC30" i="9"/>
  <c r="M30" i="9"/>
  <c r="Z29" i="9"/>
  <c r="J29" i="9"/>
  <c r="W28" i="9"/>
  <c r="G28" i="9"/>
  <c r="T27" i="9"/>
  <c r="D27" i="9"/>
  <c r="Q26" i="9"/>
  <c r="AD25" i="9"/>
  <c r="N25" i="9"/>
  <c r="AA24" i="9"/>
  <c r="K24" i="9"/>
  <c r="X23" i="9"/>
  <c r="AC33" i="9"/>
  <c r="M33" i="9"/>
  <c r="Z32" i="9"/>
  <c r="AF30" i="9"/>
  <c r="Z28" i="9"/>
  <c r="T26" i="9"/>
  <c r="N24" i="9"/>
  <c r="D33" i="9"/>
  <c r="AA30" i="9"/>
  <c r="U28" i="9"/>
  <c r="O26" i="9"/>
  <c r="I24" i="9"/>
  <c r="AB32" i="9"/>
  <c r="F30" i="9"/>
  <c r="I27" i="9"/>
  <c r="H22" i="9"/>
  <c r="E17" i="9"/>
  <c r="AA22" i="9"/>
  <c r="H15" i="9"/>
  <c r="Y19" i="9"/>
  <c r="J21" i="9"/>
  <c r="AB7" i="9"/>
  <c r="AD8" i="9"/>
  <c r="K10" i="9"/>
  <c r="R33" i="9"/>
  <c r="AE32" i="9"/>
  <c r="O32" i="9"/>
  <c r="AB31" i="9"/>
  <c r="L31" i="9"/>
  <c r="Y30" i="9"/>
  <c r="I30" i="9"/>
  <c r="V29" i="9"/>
  <c r="F29" i="9"/>
  <c r="S28" i="9"/>
  <c r="AF27" i="9"/>
  <c r="P27" i="9"/>
  <c r="AC26" i="9"/>
  <c r="M26" i="9"/>
  <c r="Z25" i="9"/>
  <c r="J25" i="9"/>
  <c r="W24" i="9"/>
  <c r="G24" i="9"/>
  <c r="T23" i="9"/>
  <c r="Y33" i="9"/>
  <c r="I33" i="9"/>
  <c r="V32" i="9"/>
  <c r="P30" i="9"/>
  <c r="J28" i="9"/>
  <c r="D26" i="9"/>
  <c r="AA23" i="9"/>
  <c r="Q32" i="9"/>
  <c r="K30" i="9"/>
  <c r="E28" i="9"/>
  <c r="AB25" i="9"/>
  <c r="V23" i="9"/>
  <c r="L32" i="9"/>
  <c r="O29" i="9"/>
  <c r="N26" i="9"/>
  <c r="E21" i="9"/>
  <c r="V14" i="9"/>
  <c r="L21" i="9"/>
  <c r="L11" i="9"/>
  <c r="O17" i="9"/>
  <c r="Q18" i="9"/>
  <c r="F5" i="9"/>
  <c r="P6" i="9"/>
  <c r="V7" i="9"/>
  <c r="R32" i="9"/>
  <c r="AE31" i="9"/>
  <c r="O31" i="9"/>
  <c r="AB30" i="9"/>
  <c r="L30" i="9"/>
  <c r="Y29" i="9"/>
  <c r="I29" i="9"/>
  <c r="V28" i="9"/>
  <c r="F28" i="9"/>
  <c r="S27" i="9"/>
  <c r="AF26" i="9"/>
  <c r="P26" i="9"/>
  <c r="AC25" i="9"/>
  <c r="M25" i="9"/>
  <c r="Z24" i="9"/>
  <c r="J24" i="9"/>
  <c r="W23" i="9"/>
  <c r="AF33" i="9"/>
  <c r="P33" i="9"/>
  <c r="AC32" i="9"/>
  <c r="M32" i="9"/>
  <c r="Z31" i="9"/>
  <c r="J31" i="9"/>
  <c r="W30" i="9"/>
  <c r="G30" i="9"/>
  <c r="T29" i="9"/>
  <c r="D29" i="9"/>
  <c r="Q28" i="9"/>
  <c r="AD27" i="9"/>
  <c r="N27" i="9"/>
  <c r="AA26" i="9"/>
  <c r="K26" i="9"/>
  <c r="X25" i="9"/>
  <c r="H25" i="9"/>
  <c r="U24" i="9"/>
  <c r="E24" i="9"/>
  <c r="R23" i="9"/>
  <c r="AA33" i="9"/>
  <c r="K33" i="9"/>
  <c r="X32" i="9"/>
  <c r="H32" i="9"/>
  <c r="M31" i="9"/>
  <c r="V30" i="9"/>
  <c r="AE29" i="9"/>
  <c r="G29" i="9"/>
  <c r="P28" i="9"/>
  <c r="Y27" i="9"/>
  <c r="AD26" i="9"/>
  <c r="J26" i="9"/>
  <c r="G25" i="9"/>
  <c r="D24" i="9"/>
  <c r="D22" i="9"/>
  <c r="AD20" i="9"/>
  <c r="AA19" i="9"/>
  <c r="P18" i="9"/>
  <c r="AD16" i="9"/>
  <c r="F14" i="9"/>
  <c r="M11" i="9"/>
  <c r="Y7" i="9"/>
  <c r="S22" i="9"/>
  <c r="H21" i="9"/>
  <c r="V19" i="9"/>
  <c r="T17" i="9"/>
  <c r="AC14" i="9"/>
  <c r="Y10" i="9"/>
  <c r="Q23" i="9"/>
  <c r="S21" i="9"/>
  <c r="U19" i="9"/>
  <c r="AB16" i="9"/>
  <c r="L12" i="9"/>
  <c r="P23" i="9"/>
  <c r="W20" i="9"/>
  <c r="M18" i="9"/>
  <c r="Q14" i="9"/>
  <c r="J9" i="9"/>
  <c r="P7" i="9"/>
  <c r="V16" i="9"/>
  <c r="AC13" i="9"/>
  <c r="O11" i="9"/>
  <c r="V8" i="9"/>
  <c r="AC5" i="9"/>
  <c r="J15" i="9"/>
  <c r="Q12" i="9"/>
  <c r="AB9" i="9"/>
  <c r="N7" i="9"/>
  <c r="N32" i="9"/>
  <c r="AA31" i="9"/>
  <c r="K31" i="9"/>
  <c r="X30" i="9"/>
  <c r="H30" i="9"/>
  <c r="U29" i="9"/>
  <c r="E29" i="9"/>
  <c r="R28" i="9"/>
  <c r="AE27" i="9"/>
  <c r="O27" i="9"/>
  <c r="AB26" i="9"/>
  <c r="L26" i="9"/>
  <c r="Y25" i="9"/>
  <c r="I25" i="9"/>
  <c r="V24" i="9"/>
  <c r="F24" i="9"/>
  <c r="S23" i="9"/>
  <c r="AB33" i="9"/>
  <c r="L33" i="9"/>
  <c r="Y32" i="9"/>
  <c r="I32" i="9"/>
  <c r="V31" i="9"/>
  <c r="F31" i="9"/>
  <c r="S30" i="9"/>
  <c r="AF29" i="9"/>
  <c r="P29" i="9"/>
  <c r="AC28" i="9"/>
  <c r="M28" i="9"/>
  <c r="Z27" i="9"/>
  <c r="J27" i="9"/>
  <c r="W26" i="9"/>
  <c r="G26" i="9"/>
  <c r="T25" i="9"/>
  <c r="D25" i="9"/>
  <c r="Q24" i="9"/>
  <c r="AD23" i="9"/>
  <c r="AF22" i="9"/>
  <c r="W33" i="9"/>
  <c r="G33" i="9"/>
  <c r="T32" i="9"/>
  <c r="AC31" i="9"/>
  <c r="I31" i="9"/>
  <c r="R30" i="9"/>
  <c r="W29" i="9"/>
  <c r="AF28" i="9"/>
  <c r="L28" i="9"/>
  <c r="Q27" i="9"/>
  <c r="Z26" i="9"/>
  <c r="AA25" i="9"/>
  <c r="X24" i="9"/>
  <c r="U23" i="9"/>
  <c r="U21" i="9"/>
  <c r="R20" i="9"/>
  <c r="K19" i="9"/>
  <c r="AC17" i="9"/>
  <c r="D16" i="9"/>
  <c r="AF12" i="9"/>
  <c r="J10" i="9"/>
  <c r="S5" i="9"/>
  <c r="AF21" i="9"/>
  <c r="U20" i="9"/>
  <c r="AE18" i="9"/>
  <c r="AC16" i="9"/>
  <c r="R13" i="9"/>
  <c r="N9" i="9"/>
  <c r="V22" i="9"/>
  <c r="AB20" i="9"/>
  <c r="R18" i="9"/>
  <c r="M15" i="9"/>
  <c r="F10" i="9"/>
  <c r="Q22" i="9"/>
  <c r="X19" i="9"/>
  <c r="N17" i="9"/>
  <c r="S12" i="9"/>
  <c r="G5" i="9"/>
  <c r="U6" i="9"/>
  <c r="S15" i="9"/>
  <c r="AD12" i="9"/>
  <c r="L10" i="9"/>
  <c r="AA7" i="9"/>
  <c r="E5" i="9"/>
  <c r="K14" i="9"/>
  <c r="R11" i="9"/>
  <c r="Y8" i="9"/>
  <c r="O6" i="9"/>
  <c r="J32" i="9"/>
  <c r="W31" i="9"/>
  <c r="G31" i="9"/>
  <c r="T30" i="9"/>
  <c r="D30" i="9"/>
  <c r="Q29" i="9"/>
  <c r="AD28" i="9"/>
  <c r="N28" i="9"/>
  <c r="AA27" i="9"/>
  <c r="K27" i="9"/>
  <c r="X26" i="9"/>
  <c r="H26" i="9"/>
  <c r="U25" i="9"/>
  <c r="E25" i="9"/>
  <c r="R24" i="9"/>
  <c r="AE23" i="9"/>
  <c r="G23" i="9"/>
  <c r="X33" i="9"/>
  <c r="H33" i="9"/>
  <c r="U32" i="9"/>
  <c r="E32" i="9"/>
  <c r="R31" i="9"/>
  <c r="AE30" i="9"/>
  <c r="O30" i="9"/>
  <c r="AB29" i="9"/>
  <c r="L29" i="9"/>
  <c r="Y28" i="9"/>
  <c r="I28" i="9"/>
  <c r="V27" i="9"/>
  <c r="F27" i="9"/>
  <c r="S26" i="9"/>
  <c r="AF25" i="9"/>
  <c r="P25" i="9"/>
  <c r="AC24" i="9"/>
  <c r="M24" i="9"/>
  <c r="Z23" i="9"/>
  <c r="P22" i="9"/>
  <c r="S33" i="9"/>
  <c r="AF32" i="9"/>
  <c r="P32" i="9"/>
  <c r="Y31" i="9"/>
  <c r="E31" i="9"/>
  <c r="J30" i="9"/>
  <c r="S29" i="9"/>
  <c r="AB28" i="9"/>
  <c r="D28" i="9"/>
  <c r="M27" i="9"/>
  <c r="V26" i="9"/>
  <c r="W25" i="9"/>
  <c r="T24" i="9"/>
  <c r="O23" i="9"/>
  <c r="Q21" i="9"/>
  <c r="N20" i="9"/>
  <c r="G19" i="9"/>
  <c r="U17" i="9"/>
  <c r="Y15" i="9"/>
  <c r="X12" i="9"/>
  <c r="W9" i="9"/>
  <c r="N23" i="9"/>
  <c r="AB21" i="9"/>
  <c r="M20" i="9"/>
  <c r="W18" i="9"/>
  <c r="Y16" i="9"/>
  <c r="W12" i="9"/>
  <c r="F9" i="9"/>
  <c r="R22" i="9"/>
  <c r="P20" i="9"/>
  <c r="N18" i="9"/>
  <c r="R14" i="9"/>
  <c r="K9" i="9"/>
  <c r="I22" i="9"/>
  <c r="T19" i="9"/>
  <c r="AA16" i="9"/>
  <c r="K12" i="9"/>
  <c r="AA8" i="9"/>
  <c r="E6" i="9"/>
  <c r="K15" i="9"/>
  <c r="R12" i="9"/>
  <c r="D10" i="9"/>
  <c r="O7" i="9"/>
  <c r="Q16" i="9"/>
  <c r="X13" i="9"/>
  <c r="N11" i="9"/>
  <c r="U8" i="9"/>
  <c r="AB5" i="9"/>
  <c r="F26" i="9"/>
  <c r="S25" i="9"/>
  <c r="AF24" i="9"/>
  <c r="P24" i="9"/>
  <c r="AC23" i="9"/>
  <c r="AB22" i="9"/>
  <c r="AC21" i="9"/>
  <c r="M21" i="9"/>
  <c r="Z20" i="9"/>
  <c r="J20" i="9"/>
  <c r="W19" i="9"/>
  <c r="AF18" i="9"/>
  <c r="H18" i="9"/>
  <c r="Q17" i="9"/>
  <c r="Z16" i="9"/>
  <c r="I15" i="9"/>
  <c r="AA13" i="9"/>
  <c r="P12" i="9"/>
  <c r="Z10" i="9"/>
  <c r="O9" i="9"/>
  <c r="I7" i="9"/>
  <c r="F23" i="9"/>
  <c r="O22" i="9"/>
  <c r="X21" i="9"/>
  <c r="AC20" i="9"/>
  <c r="I20" i="9"/>
  <c r="R19" i="9"/>
  <c r="O18" i="9"/>
  <c r="P17" i="9"/>
  <c r="K16" i="9"/>
  <c r="E14" i="9"/>
  <c r="O12" i="9"/>
  <c r="Q10" i="9"/>
  <c r="U7" i="9"/>
  <c r="I23" i="9"/>
  <c r="N22" i="9"/>
  <c r="K21" i="9"/>
  <c r="L20" i="9"/>
  <c r="M19" i="9"/>
  <c r="AA17" i="9"/>
  <c r="X16" i="9"/>
  <c r="J14" i="9"/>
  <c r="I11" i="9"/>
  <c r="T8" i="9"/>
  <c r="L23" i="9"/>
  <c r="Z21" i="9"/>
  <c r="S20" i="9"/>
  <c r="H19" i="9"/>
  <c r="Z17" i="9"/>
  <c r="W16" i="9"/>
  <c r="AD13" i="9"/>
  <c r="H11" i="9"/>
  <c r="AC7" i="9"/>
  <c r="S8" i="9"/>
  <c r="H7" i="9"/>
  <c r="Z5" i="9"/>
  <c r="J16" i="9"/>
  <c r="X14" i="9"/>
  <c r="U13" i="9"/>
  <c r="N12" i="9"/>
  <c r="AB10" i="9"/>
  <c r="U9" i="9"/>
  <c r="R8" i="9"/>
  <c r="AF6" i="9"/>
  <c r="Y5" i="9"/>
  <c r="I16" i="9"/>
  <c r="W14" i="9"/>
  <c r="T13" i="9"/>
  <c r="M12" i="9"/>
  <c r="AA10" i="9"/>
  <c r="T9" i="9"/>
  <c r="Q8" i="9"/>
  <c r="AE6" i="9"/>
  <c r="X5" i="9"/>
  <c r="D32" i="9"/>
  <c r="Q31" i="9"/>
  <c r="AD30" i="9"/>
  <c r="N30" i="9"/>
  <c r="AA29" i="9"/>
  <c r="K29" i="9"/>
  <c r="X28" i="9"/>
  <c r="H28" i="9"/>
  <c r="U27" i="9"/>
  <c r="E27" i="9"/>
  <c r="R26" i="9"/>
  <c r="AE25" i="9"/>
  <c r="O25" i="9"/>
  <c r="AB24" i="9"/>
  <c r="L24" i="9"/>
  <c r="Y23" i="9"/>
  <c r="L22" i="9"/>
  <c r="Y21" i="9"/>
  <c r="I21" i="9"/>
  <c r="V20" i="9"/>
  <c r="F20" i="9"/>
  <c r="S19" i="9"/>
  <c r="X18" i="9"/>
  <c r="D18" i="9"/>
  <c r="M17" i="9"/>
  <c r="L16" i="9"/>
  <c r="AD14" i="9"/>
  <c r="S13" i="9"/>
  <c r="AC11" i="9"/>
  <c r="R10" i="9"/>
  <c r="G9" i="9"/>
  <c r="F6" i="9"/>
  <c r="AE22" i="9"/>
  <c r="K22" i="9"/>
  <c r="P21" i="9"/>
  <c r="Y20" i="9"/>
  <c r="E20" i="9"/>
  <c r="F19" i="9"/>
  <c r="G18" i="9"/>
  <c r="L17" i="9"/>
  <c r="X15" i="9"/>
  <c r="Z13" i="9"/>
  <c r="AB11" i="9"/>
  <c r="V9" i="9"/>
  <c r="E7" i="9"/>
  <c r="E23" i="9"/>
  <c r="AE21" i="9"/>
  <c r="AF20" i="9"/>
  <c r="H20" i="9"/>
  <c r="AD18" i="9"/>
  <c r="W17" i="9"/>
  <c r="AC15" i="9"/>
  <c r="G13" i="9"/>
  <c r="AD10" i="9"/>
  <c r="Q7" i="9"/>
  <c r="Y22" i="9"/>
  <c r="N21" i="9"/>
  <c r="K20" i="9"/>
  <c r="AC18" i="9"/>
  <c r="R17" i="9"/>
  <c r="AB15" i="9"/>
  <c r="AA12" i="9"/>
  <c r="U10" i="9"/>
  <c r="M7" i="9"/>
  <c r="AF7" i="9"/>
  <c r="Y6" i="9"/>
  <c r="V5" i="9"/>
  <c r="AA15" i="9"/>
  <c r="T14" i="9"/>
  <c r="M13" i="9"/>
  <c r="AA11" i="9"/>
  <c r="X10" i="9"/>
  <c r="Q9" i="9"/>
  <c r="AE7" i="9"/>
  <c r="X6" i="9"/>
  <c r="U5" i="9"/>
  <c r="Z15" i="9"/>
  <c r="S14" i="9"/>
  <c r="H13" i="9"/>
  <c r="Z11" i="9"/>
  <c r="W10" i="9"/>
  <c r="L9" i="9"/>
  <c r="AD7" i="9"/>
  <c r="S6" i="9"/>
  <c r="P5" i="9"/>
  <c r="O19" i="9"/>
  <c r="AB18" i="9"/>
  <c r="L18" i="9"/>
  <c r="Y17" i="9"/>
  <c r="I17" i="9"/>
  <c r="T16" i="9"/>
  <c r="Q15" i="9"/>
  <c r="N14" i="9"/>
  <c r="K13" i="9"/>
  <c r="H12" i="9"/>
  <c r="E11" i="9"/>
  <c r="AE9" i="9"/>
  <c r="AB8" i="9"/>
  <c r="V6" i="9"/>
  <c r="J23" i="9"/>
  <c r="W22" i="9"/>
  <c r="G22" i="9"/>
  <c r="T21" i="9"/>
  <c r="D21" i="9"/>
  <c r="Q20" i="9"/>
  <c r="AD19" i="9"/>
  <c r="J19" i="9"/>
  <c r="S18" i="9"/>
  <c r="AB17" i="9"/>
  <c r="D17" i="9"/>
  <c r="AF15" i="9"/>
  <c r="U14" i="9"/>
  <c r="AE12" i="9"/>
  <c r="T11" i="9"/>
  <c r="I10" i="9"/>
  <c r="H8" i="9"/>
  <c r="O5" i="9"/>
  <c r="AD22" i="9"/>
  <c r="F22" i="9"/>
  <c r="O21" i="9"/>
  <c r="X20" i="9"/>
  <c r="AC19" i="9"/>
  <c r="E19" i="9"/>
  <c r="J18" i="9"/>
  <c r="G17" i="9"/>
  <c r="U15" i="9"/>
  <c r="W13" i="9"/>
  <c r="Q11" i="9"/>
  <c r="AA9" i="9"/>
  <c r="AD6" i="9"/>
  <c r="AC22" i="9"/>
  <c r="AD21" i="9"/>
  <c r="F21" i="9"/>
  <c r="AF19" i="9"/>
  <c r="D19" i="9"/>
  <c r="E18" i="9"/>
  <c r="AE16" i="9"/>
  <c r="T15" i="9"/>
  <c r="V13" i="9"/>
  <c r="P11" i="9"/>
  <c r="R9" i="9"/>
  <c r="Z6" i="9"/>
  <c r="K8" i="9"/>
  <c r="L7" i="9"/>
  <c r="M6" i="9"/>
  <c r="J5" i="9"/>
  <c r="F16" i="9"/>
  <c r="G15" i="9"/>
  <c r="D14" i="9"/>
  <c r="E13" i="9"/>
  <c r="J12" i="9"/>
  <c r="G11" i="9"/>
  <c r="H10" i="9"/>
  <c r="I9" i="9"/>
  <c r="F8" i="9"/>
  <c r="K7" i="9"/>
  <c r="L6" i="9"/>
  <c r="I5" i="9"/>
  <c r="AD15" i="9"/>
  <c r="F15" i="9"/>
  <c r="AF13" i="9"/>
  <c r="D13" i="9"/>
  <c r="E12" i="9"/>
  <c r="AE10" i="9"/>
  <c r="G10" i="9"/>
  <c r="H9" i="9"/>
  <c r="E8" i="9"/>
  <c r="F7" i="9"/>
  <c r="K6" i="9"/>
  <c r="H5" i="9"/>
  <c r="N19" i="9"/>
  <c r="AA18" i="9"/>
  <c r="K18" i="9"/>
  <c r="X17" i="9"/>
  <c r="H17" i="9"/>
  <c r="S16" i="9"/>
  <c r="P15" i="9"/>
  <c r="M14" i="9"/>
  <c r="J13" i="9"/>
  <c r="G12" i="9"/>
  <c r="D11" i="9"/>
  <c r="AD9" i="9"/>
  <c r="X8" i="9"/>
  <c r="R6" i="9"/>
  <c r="M23" i="9"/>
  <c r="Z22" i="9"/>
  <c r="J22" i="9"/>
  <c r="W21" i="9"/>
  <c r="G21" i="9"/>
  <c r="T20" i="9"/>
  <c r="D20" i="9"/>
  <c r="Q19" i="9"/>
  <c r="Z18" i="9"/>
  <c r="AE17" i="9"/>
  <c r="K17" i="9"/>
  <c r="P16" i="9"/>
  <c r="Z14" i="9"/>
  <c r="O13" i="9"/>
  <c r="D12" i="9"/>
  <c r="N10" i="9"/>
  <c r="AF8" i="9"/>
  <c r="N6" i="9"/>
  <c r="D23" i="9"/>
  <c r="M22" i="9"/>
  <c r="V21" i="9"/>
  <c r="AA20" i="9"/>
  <c r="G20" i="9"/>
  <c r="P19" i="9"/>
  <c r="U18" i="9"/>
  <c r="AD17" i="9"/>
  <c r="J17" i="9"/>
  <c r="G16" i="9"/>
  <c r="Y14" i="9"/>
  <c r="N13" i="9"/>
  <c r="X11" i="9"/>
  <c r="M10" i="9"/>
  <c r="AE8" i="9"/>
  <c r="W5" i="9"/>
  <c r="O8" i="9"/>
  <c r="X7" i="9"/>
  <c r="AC6" i="9"/>
  <c r="I6" i="9"/>
  <c r="R5" i="9"/>
  <c r="N16" i="9"/>
  <c r="W15" i="9"/>
  <c r="AF14" i="9"/>
  <c r="H14" i="9"/>
  <c r="Q13" i="9"/>
  <c r="Z12" i="9"/>
  <c r="AE11" i="9"/>
  <c r="K11" i="9"/>
  <c r="T10" i="9"/>
  <c r="Y9" i="9"/>
  <c r="E9" i="9"/>
  <c r="N8" i="9"/>
  <c r="S7" i="9"/>
  <c r="AB6" i="9"/>
  <c r="H6" i="9"/>
  <c r="M5" i="9"/>
  <c r="M16" i="9"/>
  <c r="V15" i="9"/>
  <c r="AA14" i="9"/>
  <c r="G14" i="9"/>
  <c r="P13" i="9"/>
  <c r="U12" i="9"/>
  <c r="AD11" i="9"/>
  <c r="J11" i="9"/>
  <c r="O10" i="9"/>
  <c r="X9" i="9"/>
  <c r="D9" i="9"/>
  <c r="I8" i="9"/>
  <c r="R7" i="9"/>
  <c r="AA6" i="9"/>
  <c r="AF5" i="9"/>
  <c r="L5" i="9"/>
  <c r="I19" i="9"/>
  <c r="V18" i="9"/>
  <c r="F18" i="9"/>
  <c r="S17" i="9"/>
  <c r="AF16" i="9"/>
  <c r="H16" i="9"/>
  <c r="E15" i="9"/>
  <c r="AE13" i="9"/>
  <c r="AB12" i="9"/>
  <c r="Y11" i="9"/>
  <c r="V10" i="9"/>
  <c r="S9" i="9"/>
  <c r="D8" i="9"/>
  <c r="AA5" i="9"/>
  <c r="H23" i="9"/>
  <c r="U22" i="9"/>
  <c r="E22" i="9"/>
  <c r="R21" i="9"/>
  <c r="AE20" i="9"/>
  <c r="O20" i="9"/>
  <c r="AB19" i="9"/>
  <c r="L19" i="9"/>
  <c r="Y18" i="9"/>
  <c r="I18" i="9"/>
  <c r="V17" i="9"/>
  <c r="F17" i="9"/>
  <c r="O16" i="9"/>
  <c r="L15" i="9"/>
  <c r="I14" i="9"/>
  <c r="F13" i="9"/>
  <c r="AF11" i="9"/>
  <c r="AC10" i="9"/>
  <c r="Z9" i="9"/>
  <c r="P8" i="9"/>
  <c r="J6" i="9"/>
  <c r="W8" i="9"/>
  <c r="G8" i="9"/>
  <c r="T7" i="9"/>
  <c r="D7" i="9"/>
  <c r="Q6" i="9"/>
  <c r="AD5" i="9"/>
  <c r="S4" i="10" s="1"/>
  <c r="N5" i="9"/>
  <c r="R16" i="9"/>
  <c r="AE15" i="9"/>
  <c r="O15" i="9"/>
  <c r="AB14" i="9"/>
  <c r="L14" i="9"/>
  <c r="Y13" i="9"/>
  <c r="I13" i="9"/>
  <c r="V12" i="9"/>
  <c r="F12" i="9"/>
  <c r="S11" i="9"/>
  <c r="AF10" i="9"/>
  <c r="P10" i="9"/>
  <c r="AC9" i="9"/>
  <c r="M9" i="9"/>
  <c r="Z8" i="9"/>
  <c r="J8" i="9"/>
  <c r="W7" i="9"/>
  <c r="G7" i="9"/>
  <c r="T6" i="9"/>
  <c r="D6" i="9"/>
  <c r="Q5" i="9"/>
  <c r="U16" i="9"/>
  <c r="E16" i="9"/>
  <c r="R15" i="9"/>
  <c r="AE14" i="9"/>
  <c r="O14" i="9"/>
  <c r="AB13" i="9"/>
  <c r="L13" i="9"/>
  <c r="Y12" i="9"/>
  <c r="I12" i="9"/>
  <c r="V11" i="9"/>
  <c r="F11" i="9"/>
  <c r="S10" i="9"/>
  <c r="AF9" i="9"/>
  <c r="P9" i="9"/>
  <c r="AC8" i="9"/>
  <c r="M8" i="9"/>
  <c r="Z7" i="9"/>
  <c r="J7" i="9"/>
  <c r="W6" i="9"/>
  <c r="G6" i="9"/>
  <c r="T5" i="9"/>
  <c r="J9" i="10"/>
  <c r="I14" i="10"/>
  <c r="C4" i="10"/>
  <c r="C4" i="29" l="1"/>
  <c r="I14" i="29"/>
  <c r="J9" i="29"/>
  <c r="S4" i="29"/>
  <c r="K12" i="10"/>
  <c r="C5" i="10"/>
  <c r="E12" i="10"/>
  <c r="T7" i="10"/>
  <c r="C10" i="10"/>
  <c r="F9" i="10"/>
  <c r="K5" i="10"/>
  <c r="C13" i="10"/>
  <c r="L5" i="10"/>
  <c r="T15" i="10"/>
  <c r="E18" i="10"/>
  <c r="F16" i="10"/>
  <c r="N4" i="10"/>
  <c r="T11" i="10"/>
  <c r="R16" i="10"/>
  <c r="T8" i="10"/>
  <c r="M13" i="10"/>
  <c r="O4" i="10"/>
  <c r="M18" i="10"/>
  <c r="F12" i="10"/>
  <c r="D6" i="10"/>
  <c r="L16" i="10"/>
  <c r="H10" i="10"/>
  <c r="N6" i="10"/>
  <c r="D4" i="10"/>
  <c r="M16" i="10"/>
  <c r="L14" i="10"/>
  <c r="K11" i="10"/>
  <c r="L10" i="10"/>
  <c r="E4" i="10"/>
  <c r="D16" i="10"/>
  <c r="D9" i="10"/>
  <c r="I6" i="10"/>
  <c r="O8" i="10"/>
  <c r="R12" i="10"/>
  <c r="D15" i="10"/>
  <c r="F7" i="10"/>
  <c r="H13" i="10"/>
  <c r="C7" i="10"/>
  <c r="N9" i="10"/>
  <c r="L15" i="10"/>
  <c r="M15" i="10"/>
  <c r="F15" i="10"/>
  <c r="O15" i="10"/>
  <c r="F11" i="10"/>
  <c r="E6" i="10"/>
  <c r="E14" i="10"/>
  <c r="F10" i="10"/>
  <c r="K6" i="10"/>
  <c r="O10" i="10"/>
  <c r="G7" i="10"/>
  <c r="C18" i="10"/>
  <c r="D10" i="10"/>
  <c r="H15" i="10"/>
  <c r="I13" i="10"/>
  <c r="O11" i="10"/>
  <c r="M10" i="10"/>
  <c r="L19" i="10"/>
  <c r="E19" i="10"/>
  <c r="M6" i="10"/>
  <c r="E13" i="10"/>
  <c r="H19" i="10"/>
  <c r="K18" i="10"/>
  <c r="H11" i="10"/>
  <c r="N13" i="10"/>
  <c r="F6" i="10"/>
  <c r="L8" i="10"/>
  <c r="T14" i="10"/>
  <c r="K14" i="10"/>
  <c r="T12" i="10"/>
  <c r="K4" i="10"/>
  <c r="H7" i="10"/>
  <c r="I10" i="10"/>
  <c r="F13" i="10"/>
  <c r="L4" i="10"/>
  <c r="M7" i="10"/>
  <c r="J10" i="10"/>
  <c r="G13" i="10"/>
  <c r="N7" i="10"/>
  <c r="I16" i="10"/>
  <c r="C11" i="10"/>
  <c r="J16" i="10"/>
  <c r="I12" i="10"/>
  <c r="G16" i="10"/>
  <c r="M20" i="10"/>
  <c r="D7" i="10"/>
  <c r="D11" i="10"/>
  <c r="E7" i="10"/>
  <c r="I11" i="10"/>
  <c r="E15" i="10"/>
  <c r="J7" i="10"/>
  <c r="C20" i="10"/>
  <c r="D20" i="10"/>
  <c r="H9" i="10"/>
  <c r="I20" i="10"/>
  <c r="G11" i="10"/>
  <c r="G12" i="10"/>
  <c r="R10" i="10"/>
  <c r="O18" i="10"/>
  <c r="F8" i="10"/>
  <c r="H18" i="10"/>
  <c r="K19" i="10"/>
  <c r="T5" i="10"/>
  <c r="L11" i="10"/>
  <c r="R9" i="10"/>
  <c r="I15" i="10"/>
  <c r="J18" i="10"/>
  <c r="O16" i="10"/>
  <c r="H6" i="10"/>
  <c r="J11" i="10"/>
  <c r="J8" i="10"/>
  <c r="F20" i="10"/>
  <c r="K9" i="10"/>
  <c r="F4" i="10"/>
  <c r="S15" i="10"/>
  <c r="R8" i="10"/>
  <c r="O6" i="10"/>
  <c r="D19" i="10"/>
  <c r="I19" i="10"/>
  <c r="N16" i="10"/>
  <c r="D18" i="10"/>
  <c r="G14" i="10"/>
  <c r="M19" i="10"/>
  <c r="J19" i="10"/>
  <c r="K7" i="10"/>
  <c r="O13" i="10"/>
  <c r="C14" i="10"/>
  <c r="N19" i="10"/>
  <c r="E10" i="10"/>
  <c r="I7" i="10"/>
  <c r="O9" i="10"/>
  <c r="R13" i="10"/>
  <c r="M4" i="10"/>
  <c r="O7" i="10"/>
  <c r="E16" i="10"/>
  <c r="K20" i="10"/>
  <c r="G15" i="10"/>
  <c r="R5" i="10"/>
  <c r="F18" i="10"/>
  <c r="O14" i="10"/>
  <c r="J5" i="10"/>
  <c r="G9" i="10"/>
  <c r="R14" i="10"/>
  <c r="G6" i="10"/>
  <c r="L20" i="10"/>
  <c r="D13" i="10"/>
  <c r="D5" i="10"/>
  <c r="N5" i="10"/>
  <c r="M8" i="10"/>
  <c r="I18" i="10"/>
  <c r="H12" i="10"/>
  <c r="N14" i="10"/>
  <c r="R11" i="10"/>
  <c r="H20" i="10"/>
  <c r="O12" i="10"/>
  <c r="L9" i="10"/>
  <c r="O20" i="10"/>
  <c r="M9" i="10"/>
  <c r="T9" i="10"/>
  <c r="J6" i="10"/>
  <c r="F14" i="10"/>
  <c r="N18" i="10"/>
  <c r="L6" i="10"/>
  <c r="K16" i="10"/>
  <c r="E5" i="10"/>
  <c r="J15" i="10"/>
  <c r="C9" i="10"/>
  <c r="C15" i="10"/>
  <c r="R15" i="10"/>
  <c r="G18" i="10"/>
  <c r="J4" i="10"/>
  <c r="M14" i="10"/>
  <c r="F5" i="10"/>
  <c r="L7" i="10"/>
  <c r="T13" i="10"/>
  <c r="E11" i="10"/>
  <c r="K13" i="10"/>
  <c r="C6" i="10"/>
  <c r="I5" i="10"/>
  <c r="N15" i="10"/>
  <c r="D14" i="10"/>
  <c r="C8" i="10"/>
  <c r="G5" i="10"/>
  <c r="D8" i="10"/>
  <c r="T10" i="10"/>
  <c r="H5" i="10"/>
  <c r="M12" i="10"/>
  <c r="M5" i="10"/>
  <c r="N12" i="10"/>
  <c r="T16" i="10"/>
  <c r="L13" i="10"/>
  <c r="G4" i="10"/>
  <c r="G8" i="10"/>
  <c r="C12" i="10"/>
  <c r="H4" i="10"/>
  <c r="H8" i="10"/>
  <c r="D12" i="10"/>
  <c r="I4" i="10"/>
  <c r="C16" i="10"/>
  <c r="R7" i="10"/>
  <c r="J12" i="10"/>
  <c r="H16" i="10"/>
  <c r="N20" i="10"/>
  <c r="K8" i="10"/>
  <c r="T6" i="10"/>
  <c r="L12" i="10"/>
  <c r="E20" i="10"/>
  <c r="K15" i="10"/>
  <c r="M11" i="10"/>
  <c r="G10" i="10"/>
  <c r="G20" i="10"/>
  <c r="N11" i="10"/>
  <c r="N8" i="10"/>
  <c r="H14" i="10"/>
  <c r="L18" i="10"/>
  <c r="O19" i="10"/>
  <c r="R4" i="10"/>
  <c r="J14" i="10"/>
  <c r="E8" i="10"/>
  <c r="J13" i="10"/>
  <c r="E9" i="10"/>
  <c r="I9" i="10"/>
  <c r="J20" i="10"/>
  <c r="N10" i="10"/>
  <c r="I8" i="10"/>
  <c r="C19" i="10"/>
  <c r="C19" i="29" s="1"/>
  <c r="O5" i="10"/>
  <c r="K10" i="10"/>
  <c r="F19" i="10"/>
  <c r="R6" i="10"/>
  <c r="G19" i="10"/>
  <c r="T4" i="10"/>
  <c r="Q6" i="10"/>
  <c r="Q14" i="10"/>
  <c r="S12" i="10"/>
  <c r="Q15" i="10"/>
  <c r="S7" i="10"/>
  <c r="Q8" i="10"/>
  <c r="S10" i="10"/>
  <c r="Q10" i="10"/>
  <c r="S6" i="10"/>
  <c r="S16" i="10"/>
  <c r="Q12" i="10"/>
  <c r="Q16" i="10"/>
  <c r="Q4" i="10"/>
  <c r="Q5" i="10"/>
  <c r="Q11" i="10"/>
  <c r="Q13" i="10"/>
  <c r="S9" i="10"/>
  <c r="S14" i="10"/>
  <c r="S5" i="10"/>
  <c r="S11" i="10"/>
  <c r="Q9" i="10"/>
  <c r="S13" i="10"/>
  <c r="S8" i="10"/>
  <c r="Q7" i="10"/>
  <c r="Q7" i="29" l="1"/>
  <c r="Q13" i="29"/>
  <c r="Q15" i="29"/>
  <c r="K10" i="29"/>
  <c r="J13" i="29"/>
  <c r="N11" i="29"/>
  <c r="K8" i="29"/>
  <c r="R7" i="29"/>
  <c r="M5" i="29"/>
  <c r="N15" i="29"/>
  <c r="C15" i="29"/>
  <c r="J6" i="29"/>
  <c r="N5" i="29"/>
  <c r="O14" i="29"/>
  <c r="R13" i="29"/>
  <c r="J19" i="29"/>
  <c r="O16" i="29"/>
  <c r="F8" i="29"/>
  <c r="E7" i="29"/>
  <c r="H7" i="29"/>
  <c r="S8" i="29"/>
  <c r="S5" i="29"/>
  <c r="Q11" i="29"/>
  <c r="Q12" i="29"/>
  <c r="S10" i="29"/>
  <c r="S12" i="29"/>
  <c r="G19" i="29"/>
  <c r="O5" i="29"/>
  <c r="J20" i="29"/>
  <c r="E8" i="29"/>
  <c r="L18" i="29"/>
  <c r="G20" i="29"/>
  <c r="E20" i="29"/>
  <c r="N20" i="29"/>
  <c r="C16" i="29"/>
  <c r="H4" i="29"/>
  <c r="L13" i="29"/>
  <c r="M12" i="29"/>
  <c r="G5" i="29"/>
  <c r="I5" i="29"/>
  <c r="T13" i="29"/>
  <c r="J4" i="29"/>
  <c r="C9" i="29"/>
  <c r="L6" i="29"/>
  <c r="T9" i="29"/>
  <c r="O12" i="29"/>
  <c r="H12" i="29"/>
  <c r="D5" i="29"/>
  <c r="R14" i="29"/>
  <c r="F18" i="29"/>
  <c r="E16" i="29"/>
  <c r="O9" i="29"/>
  <c r="C14" i="29"/>
  <c r="M19" i="29"/>
  <c r="I19" i="29"/>
  <c r="S15" i="29"/>
  <c r="J8" i="29"/>
  <c r="J18" i="29"/>
  <c r="T5" i="29"/>
  <c r="O18" i="29"/>
  <c r="I20" i="29"/>
  <c r="J7" i="29"/>
  <c r="D11" i="29"/>
  <c r="I12" i="29"/>
  <c r="N7" i="29"/>
  <c r="L4" i="29"/>
  <c r="K4" i="29"/>
  <c r="L8" i="29"/>
  <c r="K18" i="29"/>
  <c r="E19" i="29"/>
  <c r="I13" i="29"/>
  <c r="G7" i="29"/>
  <c r="E14" i="29"/>
  <c r="F15" i="29"/>
  <c r="C7" i="29"/>
  <c r="R12" i="29"/>
  <c r="D16" i="29"/>
  <c r="L14" i="29"/>
  <c r="H10" i="29"/>
  <c r="M18" i="29"/>
  <c r="R16" i="29"/>
  <c r="E18" i="29"/>
  <c r="K5" i="29"/>
  <c r="E12" i="29"/>
  <c r="Q16" i="29"/>
  <c r="O19" i="29"/>
  <c r="G4" i="29"/>
  <c r="M14" i="29"/>
  <c r="L9" i="29"/>
  <c r="K20" i="29"/>
  <c r="R8" i="29"/>
  <c r="G11" i="29"/>
  <c r="M7" i="29"/>
  <c r="H11" i="29"/>
  <c r="O11" i="29"/>
  <c r="F10" i="29"/>
  <c r="C13" i="29"/>
  <c r="S16" i="29"/>
  <c r="G10" i="29"/>
  <c r="H16" i="29"/>
  <c r="I4" i="29"/>
  <c r="C12" i="29"/>
  <c r="T16" i="29"/>
  <c r="H5" i="29"/>
  <c r="C8" i="29"/>
  <c r="C6" i="29"/>
  <c r="L7" i="29"/>
  <c r="G18" i="29"/>
  <c r="J15" i="29"/>
  <c r="N18" i="29"/>
  <c r="M9" i="29"/>
  <c r="H20" i="29"/>
  <c r="I18" i="29"/>
  <c r="D13" i="29"/>
  <c r="G9" i="29"/>
  <c r="R5" i="29"/>
  <c r="O7" i="29"/>
  <c r="I7" i="29"/>
  <c r="O13" i="29"/>
  <c r="G14" i="29"/>
  <c r="D19" i="29"/>
  <c r="F4" i="29"/>
  <c r="J11" i="29"/>
  <c r="I15" i="29"/>
  <c r="K19" i="29"/>
  <c r="R10" i="29"/>
  <c r="H9" i="29"/>
  <c r="E15" i="29"/>
  <c r="D7" i="29"/>
  <c r="J16" i="29"/>
  <c r="G13" i="29"/>
  <c r="F13" i="29"/>
  <c r="T12" i="29"/>
  <c r="F6" i="29"/>
  <c r="H19" i="29"/>
  <c r="L19" i="29"/>
  <c r="H15" i="29"/>
  <c r="O10" i="29"/>
  <c r="E6" i="29"/>
  <c r="M15" i="29"/>
  <c r="H13" i="29"/>
  <c r="O8" i="29"/>
  <c r="E4" i="29"/>
  <c r="M16" i="29"/>
  <c r="L16" i="29"/>
  <c r="O4" i="29"/>
  <c r="T11" i="29"/>
  <c r="T15" i="29"/>
  <c r="F9" i="29"/>
  <c r="C5" i="29"/>
  <c r="S11" i="29"/>
  <c r="Q10" i="29"/>
  <c r="T4" i="29"/>
  <c r="N10" i="29"/>
  <c r="K15" i="29"/>
  <c r="H8" i="29"/>
  <c r="D8" i="29"/>
  <c r="E11" i="29"/>
  <c r="K16" i="29"/>
  <c r="N14" i="29"/>
  <c r="G6" i="29"/>
  <c r="N19" i="29"/>
  <c r="N16" i="29"/>
  <c r="F20" i="29"/>
  <c r="L11" i="29"/>
  <c r="C20" i="29"/>
  <c r="G16" i="29"/>
  <c r="I16" i="29"/>
  <c r="T14" i="29"/>
  <c r="M6" i="29"/>
  <c r="C18" i="29"/>
  <c r="O15" i="29"/>
  <c r="N9" i="29"/>
  <c r="D15" i="29"/>
  <c r="D9" i="29"/>
  <c r="K11" i="29"/>
  <c r="N6" i="29"/>
  <c r="F12" i="29"/>
  <c r="T8" i="29"/>
  <c r="F16" i="29"/>
  <c r="T7" i="29"/>
  <c r="S13" i="29"/>
  <c r="S14" i="29"/>
  <c r="Q5" i="29"/>
  <c r="Q8" i="29"/>
  <c r="Q14" i="29"/>
  <c r="R6" i="29"/>
  <c r="I9" i="29"/>
  <c r="J14" i="29"/>
  <c r="H14" i="29"/>
  <c r="L12" i="29"/>
  <c r="Q9" i="29"/>
  <c r="S9" i="29"/>
  <c r="Q4" i="29"/>
  <c r="S6" i="29"/>
  <c r="S7" i="29"/>
  <c r="Q6" i="29"/>
  <c r="F19" i="29"/>
  <c r="I8" i="29"/>
  <c r="E9" i="29"/>
  <c r="R4" i="29"/>
  <c r="N8" i="29"/>
  <c r="M11" i="29"/>
  <c r="T6" i="29"/>
  <c r="J12" i="29"/>
  <c r="D12" i="29"/>
  <c r="G8" i="29"/>
  <c r="N12" i="29"/>
  <c r="T10" i="29"/>
  <c r="D14" i="29"/>
  <c r="K13" i="29"/>
  <c r="F5" i="29"/>
  <c r="R15" i="29"/>
  <c r="E5" i="29"/>
  <c r="F14" i="29"/>
  <c r="O20" i="29"/>
  <c r="R11" i="29"/>
  <c r="M8" i="29"/>
  <c r="L20" i="29"/>
  <c r="J5" i="29"/>
  <c r="G15" i="29"/>
  <c r="M4" i="29"/>
  <c r="E10" i="29"/>
  <c r="K7" i="29"/>
  <c r="D18" i="29"/>
  <c r="O6" i="29"/>
  <c r="K9" i="29"/>
  <c r="H6" i="29"/>
  <c r="R9" i="29"/>
  <c r="H18" i="29"/>
  <c r="G12" i="29"/>
  <c r="D20" i="29"/>
  <c r="I11" i="29"/>
  <c r="M20" i="29"/>
  <c r="C11" i="29"/>
  <c r="J10" i="29"/>
  <c r="I10" i="29"/>
  <c r="K14" i="29"/>
  <c r="N13" i="29"/>
  <c r="E13" i="29"/>
  <c r="M10" i="29"/>
  <c r="D10" i="29"/>
  <c r="K6" i="29"/>
  <c r="F11" i="29"/>
  <c r="L15" i="29"/>
  <c r="F7" i="29"/>
  <c r="I6" i="29"/>
  <c r="L10" i="29"/>
  <c r="D4" i="29"/>
  <c r="D6" i="29"/>
  <c r="M13" i="29"/>
  <c r="N4" i="29"/>
  <c r="L5" i="29"/>
  <c r="C10" i="29"/>
  <c r="K12" i="29"/>
  <c r="E21" i="10"/>
  <c r="J21" i="10"/>
  <c r="L21" i="10"/>
  <c r="P4" i="10"/>
  <c r="G17" i="10"/>
  <c r="P6" i="10"/>
  <c r="T17" i="10"/>
  <c r="T22" i="10" s="1"/>
  <c r="P15" i="10"/>
  <c r="P9" i="10"/>
  <c r="D17" i="10"/>
  <c r="G21" i="10"/>
  <c r="P5" i="10"/>
  <c r="K21" i="10"/>
  <c r="P7" i="10"/>
  <c r="R17" i="10"/>
  <c r="R22" i="10" s="1"/>
  <c r="C21" i="10"/>
  <c r="P16" i="10"/>
  <c r="P11" i="10"/>
  <c r="N17" i="10"/>
  <c r="L17" i="10"/>
  <c r="K17" i="10"/>
  <c r="P8" i="10"/>
  <c r="P10" i="10"/>
  <c r="I17" i="10"/>
  <c r="P13" i="10"/>
  <c r="U4" i="10"/>
  <c r="M17" i="10"/>
  <c r="E17" i="10"/>
  <c r="M21" i="10"/>
  <c r="P18" i="10"/>
  <c r="I21" i="10"/>
  <c r="F21" i="10"/>
  <c r="P19" i="10"/>
  <c r="U6" i="10"/>
  <c r="H21" i="10"/>
  <c r="N21" i="10"/>
  <c r="O21" i="10"/>
  <c r="P14" i="10"/>
  <c r="P12" i="10"/>
  <c r="F17" i="10"/>
  <c r="P20" i="10"/>
  <c r="D21" i="10"/>
  <c r="J17" i="10"/>
  <c r="O17" i="10"/>
  <c r="H17" i="10"/>
  <c r="U15" i="10"/>
  <c r="C17" i="10"/>
  <c r="U14" i="10"/>
  <c r="U10" i="10"/>
  <c r="U12" i="10"/>
  <c r="U16" i="10"/>
  <c r="U5" i="10"/>
  <c r="U9" i="10"/>
  <c r="U13" i="10"/>
  <c r="U11" i="10"/>
  <c r="Q17" i="10"/>
  <c r="Q22" i="10" s="1"/>
  <c r="U7" i="10"/>
  <c r="U8" i="10"/>
  <c r="S17" i="10"/>
  <c r="S22" i="10" s="1"/>
  <c r="G22" i="10" l="1"/>
  <c r="E22" i="10"/>
  <c r="J21" i="29"/>
  <c r="U15" i="29"/>
  <c r="M21" i="29"/>
  <c r="H21" i="29"/>
  <c r="G21" i="29"/>
  <c r="D21" i="29"/>
  <c r="N21" i="29"/>
  <c r="U4" i="29"/>
  <c r="U13" i="29"/>
  <c r="J22" i="10"/>
  <c r="P16" i="29"/>
  <c r="C17" i="29"/>
  <c r="U16" i="29"/>
  <c r="K21" i="29"/>
  <c r="D22" i="10"/>
  <c r="P13" i="29"/>
  <c r="P12" i="29"/>
  <c r="P4" i="29"/>
  <c r="U11" i="29"/>
  <c r="V12" i="10"/>
  <c r="H22" i="10"/>
  <c r="P18" i="29"/>
  <c r="Z18" i="29" s="1"/>
  <c r="L21" i="29"/>
  <c r="P8" i="29"/>
  <c r="R17" i="29"/>
  <c r="R22" i="29" s="1"/>
  <c r="R26" i="29" s="1"/>
  <c r="E17" i="29"/>
  <c r="O17" i="29"/>
  <c r="V6" i="10"/>
  <c r="U5" i="29"/>
  <c r="Q17" i="29"/>
  <c r="Q22" i="29" s="1"/>
  <c r="Q26" i="29" s="1"/>
  <c r="P15" i="29"/>
  <c r="U10" i="29"/>
  <c r="O21" i="29"/>
  <c r="V9" i="10"/>
  <c r="K17" i="29"/>
  <c r="P19" i="29"/>
  <c r="Z19" i="29" s="1"/>
  <c r="F21" i="29"/>
  <c r="P20" i="29"/>
  <c r="Z20" i="29" s="1"/>
  <c r="V8" i="10"/>
  <c r="V11" i="10"/>
  <c r="L22" i="10"/>
  <c r="U6" i="29"/>
  <c r="J17" i="29"/>
  <c r="E21" i="29"/>
  <c r="C21" i="29"/>
  <c r="V5" i="10"/>
  <c r="V13" i="10"/>
  <c r="H17" i="29"/>
  <c r="P17" i="10"/>
  <c r="P21" i="10"/>
  <c r="U9" i="29"/>
  <c r="M22" i="10"/>
  <c r="I21" i="29"/>
  <c r="I17" i="29"/>
  <c r="D17" i="29"/>
  <c r="M17" i="29"/>
  <c r="L17" i="29"/>
  <c r="V4" i="10"/>
  <c r="S17" i="29"/>
  <c r="S22" i="29" s="1"/>
  <c r="S26" i="29" s="1"/>
  <c r="V7" i="10"/>
  <c r="F17" i="29"/>
  <c r="O22" i="10"/>
  <c r="P10" i="29"/>
  <c r="N22" i="10"/>
  <c r="P14" i="29"/>
  <c r="U14" i="29"/>
  <c r="U7" i="29"/>
  <c r="P6" i="29"/>
  <c r="T17" i="29"/>
  <c r="T22" i="29" s="1"/>
  <c r="T26" i="29" s="1"/>
  <c r="K22" i="10"/>
  <c r="P11" i="29"/>
  <c r="P9" i="29"/>
  <c r="P7" i="29"/>
  <c r="N17" i="29"/>
  <c r="V10" i="10"/>
  <c r="C22" i="10"/>
  <c r="P5" i="29"/>
  <c r="G17" i="29"/>
  <c r="U8" i="29"/>
  <c r="U12" i="29"/>
  <c r="V16" i="10"/>
  <c r="V15" i="10"/>
  <c r="F22" i="10"/>
  <c r="I22" i="10"/>
  <c r="V14" i="10"/>
  <c r="U17" i="10"/>
  <c r="U22" i="10" s="1"/>
  <c r="AA18" i="37" l="1"/>
  <c r="U26" i="37"/>
  <c r="S26" i="37"/>
  <c r="R26" i="37"/>
  <c r="AA19" i="37"/>
  <c r="AA20" i="37"/>
  <c r="T26" i="37"/>
  <c r="V9" i="29"/>
  <c r="Z9" i="29" s="1"/>
  <c r="V15" i="29"/>
  <c r="Z15" i="29" s="1"/>
  <c r="J22" i="29"/>
  <c r="J26" i="29" s="1"/>
  <c r="Q26" i="31"/>
  <c r="Q26" i="32"/>
  <c r="Z19" i="31"/>
  <c r="Z19" i="32"/>
  <c r="R26" i="31"/>
  <c r="R26" i="32"/>
  <c r="Z18" i="31"/>
  <c r="Z18" i="32"/>
  <c r="T26" i="31"/>
  <c r="T26" i="32"/>
  <c r="S26" i="31"/>
  <c r="S26" i="32"/>
  <c r="Z20" i="31"/>
  <c r="Z20" i="32"/>
  <c r="Q25" i="29"/>
  <c r="Q26" i="30"/>
  <c r="R25" i="29"/>
  <c r="R26" i="30"/>
  <c r="T25" i="29"/>
  <c r="T26" i="30"/>
  <c r="S25" i="29"/>
  <c r="S26" i="30"/>
  <c r="Y19" i="29"/>
  <c r="D19" i="30" s="1"/>
  <c r="Z19" i="30"/>
  <c r="Y18" i="29"/>
  <c r="I18" i="30" s="1"/>
  <c r="Z18" i="30"/>
  <c r="Y20" i="29"/>
  <c r="N20" i="30" s="1"/>
  <c r="Z20" i="30"/>
  <c r="N22" i="29"/>
  <c r="N26" i="29" s="1"/>
  <c r="H22" i="29"/>
  <c r="H26" i="29" s="1"/>
  <c r="F22" i="29"/>
  <c r="F26" i="29" s="1"/>
  <c r="M22" i="29"/>
  <c r="M26" i="29" s="1"/>
  <c r="D22" i="29"/>
  <c r="D26" i="29" s="1"/>
  <c r="V13" i="29"/>
  <c r="Z13" i="29" s="1"/>
  <c r="G22" i="29"/>
  <c r="G26" i="29" s="1"/>
  <c r="V4" i="29"/>
  <c r="Z4" i="29" s="1"/>
  <c r="V16" i="29"/>
  <c r="Z16" i="29" s="1"/>
  <c r="V12" i="29"/>
  <c r="Z12" i="29" s="1"/>
  <c r="K22" i="29"/>
  <c r="K26" i="29" s="1"/>
  <c r="V11" i="29"/>
  <c r="Z11" i="29" s="1"/>
  <c r="E22" i="29"/>
  <c r="E26" i="29" s="1"/>
  <c r="C22" i="29"/>
  <c r="C26" i="29" s="1"/>
  <c r="P21" i="29"/>
  <c r="V6" i="29"/>
  <c r="Z6" i="29" s="1"/>
  <c r="L22" i="29"/>
  <c r="L26" i="29" s="1"/>
  <c r="P22" i="10"/>
  <c r="O22" i="29"/>
  <c r="O26" i="29" s="1"/>
  <c r="V10" i="29"/>
  <c r="Z10" i="29" s="1"/>
  <c r="V5" i="29"/>
  <c r="Z5" i="29" s="1"/>
  <c r="V7" i="29"/>
  <c r="Z7" i="29" s="1"/>
  <c r="V14" i="29"/>
  <c r="Z14" i="29" s="1"/>
  <c r="U17" i="29"/>
  <c r="U22" i="29" s="1"/>
  <c r="I22" i="29"/>
  <c r="I26" i="29" s="1"/>
  <c r="P17" i="29"/>
  <c r="V17" i="10"/>
  <c r="V22" i="10" s="1"/>
  <c r="V8" i="29"/>
  <c r="Z8" i="29" s="1"/>
  <c r="AA14" i="37" l="1"/>
  <c r="G26" i="37"/>
  <c r="AA7" i="37"/>
  <c r="C26" i="37"/>
  <c r="AA12" i="37"/>
  <c r="AA13" i="37"/>
  <c r="H26" i="37"/>
  <c r="O26" i="37"/>
  <c r="F26" i="37"/>
  <c r="I26" i="37"/>
  <c r="L26" i="37"/>
  <c r="AA16" i="37"/>
  <c r="D26" i="37"/>
  <c r="N26" i="37"/>
  <c r="K26" i="37"/>
  <c r="AA5" i="37"/>
  <c r="E26" i="37"/>
  <c r="AA8" i="37"/>
  <c r="AA10" i="37"/>
  <c r="AA6" i="37"/>
  <c r="AA11" i="37"/>
  <c r="AA4" i="37"/>
  <c r="M26" i="37"/>
  <c r="J26" i="37"/>
  <c r="Z9" i="31"/>
  <c r="AA9" i="37"/>
  <c r="Z15" i="31"/>
  <c r="AA15" i="37"/>
  <c r="Z9" i="32"/>
  <c r="Z9" i="30"/>
  <c r="Y9" i="29"/>
  <c r="M9" i="30" s="1"/>
  <c r="Z15" i="32"/>
  <c r="J25" i="29"/>
  <c r="J26" i="32"/>
  <c r="I19" i="30"/>
  <c r="C19" i="30"/>
  <c r="M19" i="30"/>
  <c r="Z15" i="30"/>
  <c r="G18" i="30"/>
  <c r="J19" i="30"/>
  <c r="Y15" i="29"/>
  <c r="J15" i="30" s="1"/>
  <c r="J26" i="31"/>
  <c r="C18" i="30"/>
  <c r="M18" i="30"/>
  <c r="G19" i="30"/>
  <c r="J26" i="30"/>
  <c r="J18" i="30"/>
  <c r="D18" i="30"/>
  <c r="H18" i="30"/>
  <c r="K19" i="30"/>
  <c r="L19" i="30"/>
  <c r="F19" i="30"/>
  <c r="O19" i="30"/>
  <c r="K18" i="30"/>
  <c r="F18" i="30"/>
  <c r="O18" i="30"/>
  <c r="L18" i="30"/>
  <c r="Z10" i="31"/>
  <c r="Z10" i="32"/>
  <c r="O26" i="31"/>
  <c r="O26" i="32"/>
  <c r="E26" i="31"/>
  <c r="E26" i="32"/>
  <c r="Z16" i="31"/>
  <c r="Z16" i="32"/>
  <c r="Z13" i="31"/>
  <c r="Z13" i="32"/>
  <c r="Z8" i="31"/>
  <c r="Z8" i="32"/>
  <c r="Z5" i="31"/>
  <c r="Z5" i="32"/>
  <c r="Z4" i="31"/>
  <c r="Z4" i="32"/>
  <c r="D26" i="31"/>
  <c r="D26" i="32"/>
  <c r="Z7" i="31"/>
  <c r="Z7" i="32"/>
  <c r="K26" i="31"/>
  <c r="K26" i="32"/>
  <c r="C26" i="31"/>
  <c r="C26" i="32"/>
  <c r="M26" i="31"/>
  <c r="M26" i="32"/>
  <c r="F26" i="31"/>
  <c r="F26" i="32"/>
  <c r="I26" i="31"/>
  <c r="I26" i="32"/>
  <c r="L26" i="31"/>
  <c r="L26" i="32"/>
  <c r="Z14" i="31"/>
  <c r="Z14" i="32"/>
  <c r="Z6" i="31"/>
  <c r="Z6" i="32"/>
  <c r="Z11" i="31"/>
  <c r="Z11" i="32"/>
  <c r="Z12" i="31"/>
  <c r="Z12" i="32"/>
  <c r="G26" i="31"/>
  <c r="G26" i="32"/>
  <c r="H26" i="31"/>
  <c r="H26" i="32"/>
  <c r="N26" i="31"/>
  <c r="N26" i="32"/>
  <c r="N18" i="30"/>
  <c r="E19" i="30"/>
  <c r="I20" i="30"/>
  <c r="E18" i="30"/>
  <c r="H19" i="30"/>
  <c r="N19" i="30"/>
  <c r="M20" i="30"/>
  <c r="O20" i="30"/>
  <c r="C20" i="30"/>
  <c r="L20" i="30"/>
  <c r="E20" i="30"/>
  <c r="K20" i="30"/>
  <c r="D20" i="30"/>
  <c r="G20" i="30"/>
  <c r="J20" i="30"/>
  <c r="H20" i="30"/>
  <c r="F20" i="30"/>
  <c r="M25" i="29"/>
  <c r="M26" i="30"/>
  <c r="G25" i="29"/>
  <c r="G26" i="30"/>
  <c r="I25" i="29"/>
  <c r="I26" i="30"/>
  <c r="O25" i="29"/>
  <c r="O26" i="30"/>
  <c r="L25" i="29"/>
  <c r="L26" i="30"/>
  <c r="E25" i="29"/>
  <c r="E26" i="30"/>
  <c r="K25" i="29"/>
  <c r="K26" i="30"/>
  <c r="H25" i="29"/>
  <c r="H26" i="30"/>
  <c r="F25" i="29"/>
  <c r="F26" i="30"/>
  <c r="D25" i="29"/>
  <c r="D26" i="30"/>
  <c r="N25" i="29"/>
  <c r="N26" i="30"/>
  <c r="C25" i="29"/>
  <c r="C26" i="30"/>
  <c r="Y7" i="29"/>
  <c r="Z7" i="30"/>
  <c r="Y16" i="29"/>
  <c r="D16" i="30" s="1"/>
  <c r="Z16" i="30"/>
  <c r="Y13" i="29"/>
  <c r="Z13" i="30"/>
  <c r="Y8" i="29"/>
  <c r="Z8" i="30"/>
  <c r="Y5" i="29"/>
  <c r="Z5" i="30"/>
  <c r="Y10" i="29"/>
  <c r="Z10" i="30"/>
  <c r="Y14" i="29"/>
  <c r="D14" i="30" s="1"/>
  <c r="Z14" i="30"/>
  <c r="Y6" i="29"/>
  <c r="Z6" i="30"/>
  <c r="Y11" i="29"/>
  <c r="Z11" i="30"/>
  <c r="Y12" i="29"/>
  <c r="Z12" i="30"/>
  <c r="Y4" i="29"/>
  <c r="Z4" i="30"/>
  <c r="P22" i="29"/>
  <c r="V17" i="29"/>
  <c r="G9" i="30" l="1"/>
  <c r="L9" i="30"/>
  <c r="E9" i="30"/>
  <c r="F9" i="30"/>
  <c r="R9" i="30"/>
  <c r="H9" i="30"/>
  <c r="D9" i="30"/>
  <c r="K9" i="30"/>
  <c r="T9" i="30"/>
  <c r="I9" i="30"/>
  <c r="Q9" i="30"/>
  <c r="O9" i="30"/>
  <c r="S9" i="30"/>
  <c r="J9" i="30"/>
  <c r="N9" i="30"/>
  <c r="C9" i="30"/>
  <c r="L15" i="30"/>
  <c r="K15" i="30"/>
  <c r="M21" i="30"/>
  <c r="F15" i="30"/>
  <c r="D15" i="30"/>
  <c r="Q15" i="30"/>
  <c r="M15" i="30"/>
  <c r="I15" i="30"/>
  <c r="H15" i="30"/>
  <c r="T15" i="30"/>
  <c r="R15" i="30"/>
  <c r="G15" i="30"/>
  <c r="O15" i="30"/>
  <c r="S15" i="30"/>
  <c r="N15" i="30"/>
  <c r="E15" i="30"/>
  <c r="C15" i="30"/>
  <c r="N21" i="30"/>
  <c r="I21" i="30"/>
  <c r="P18" i="30"/>
  <c r="Y18" i="30" s="1"/>
  <c r="E21" i="30"/>
  <c r="G21" i="30"/>
  <c r="L21" i="30"/>
  <c r="O21" i="30"/>
  <c r="J21" i="30"/>
  <c r="F21" i="30"/>
  <c r="C21" i="30"/>
  <c r="H21" i="30"/>
  <c r="K21" i="30"/>
  <c r="P19" i="30"/>
  <c r="Y19" i="30" s="1"/>
  <c r="S4" i="30"/>
  <c r="S11" i="30"/>
  <c r="T14" i="30"/>
  <c r="S5" i="30"/>
  <c r="R13" i="30"/>
  <c r="T7" i="30"/>
  <c r="S16" i="30"/>
  <c r="R12" i="30"/>
  <c r="R6" i="30"/>
  <c r="S10" i="30"/>
  <c r="S8" i="30"/>
  <c r="K5" i="30"/>
  <c r="R14" i="30"/>
  <c r="J5" i="30"/>
  <c r="R5" i="30"/>
  <c r="H13" i="30"/>
  <c r="M11" i="30"/>
  <c r="G8" i="30"/>
  <c r="J6" i="30"/>
  <c r="E8" i="30"/>
  <c r="O12" i="30"/>
  <c r="H6" i="30"/>
  <c r="S12" i="30"/>
  <c r="F10" i="30"/>
  <c r="K12" i="30"/>
  <c r="S7" i="30"/>
  <c r="N13" i="30"/>
  <c r="C7" i="30"/>
  <c r="P20" i="30"/>
  <c r="Y20" i="30" s="1"/>
  <c r="G5" i="30"/>
  <c r="D13" i="30"/>
  <c r="I10" i="30"/>
  <c r="G7" i="30"/>
  <c r="M5" i="30"/>
  <c r="D21" i="30"/>
  <c r="O6" i="30"/>
  <c r="T13" i="30"/>
  <c r="T6" i="30"/>
  <c r="L5" i="30"/>
  <c r="T5" i="30"/>
  <c r="M13" i="30"/>
  <c r="L10" i="30"/>
  <c r="D7" i="30"/>
  <c r="F5" i="30"/>
  <c r="I12" i="30"/>
  <c r="N6" i="30"/>
  <c r="R10" i="30"/>
  <c r="C5" i="30"/>
  <c r="D5" i="30"/>
  <c r="N5" i="30"/>
  <c r="Q5" i="30"/>
  <c r="H5" i="30"/>
  <c r="O5" i="30"/>
  <c r="I5" i="30"/>
  <c r="E5" i="30"/>
  <c r="C8" i="30"/>
  <c r="Q8" i="30"/>
  <c r="K4" i="30"/>
  <c r="O11" i="30"/>
  <c r="E14" i="30"/>
  <c r="Q4" i="30"/>
  <c r="E4" i="30"/>
  <c r="N16" i="30"/>
  <c r="J11" i="30"/>
  <c r="R16" i="30"/>
  <c r="T11" i="30"/>
  <c r="H4" i="30"/>
  <c r="J16" i="30"/>
  <c r="H14" i="30"/>
  <c r="G4" i="30"/>
  <c r="N4" i="30"/>
  <c r="F4" i="30"/>
  <c r="C16" i="30"/>
  <c r="G16" i="30"/>
  <c r="O16" i="30"/>
  <c r="G11" i="30"/>
  <c r="C11" i="30"/>
  <c r="N11" i="30"/>
  <c r="J14" i="30"/>
  <c r="C14" i="30"/>
  <c r="O14" i="30"/>
  <c r="T16" i="30"/>
  <c r="R11" i="30"/>
  <c r="S14" i="30"/>
  <c r="T4" i="30"/>
  <c r="M4" i="30"/>
  <c r="O4" i="30"/>
  <c r="J4" i="30"/>
  <c r="I16" i="30"/>
  <c r="F16" i="30"/>
  <c r="H16" i="30"/>
  <c r="L16" i="30"/>
  <c r="H11" i="30"/>
  <c r="K11" i="30"/>
  <c r="E11" i="30"/>
  <c r="F11" i="30"/>
  <c r="K14" i="30"/>
  <c r="G14" i="30"/>
  <c r="L14" i="30"/>
  <c r="Q16" i="30"/>
  <c r="Q11" i="30"/>
  <c r="Q14" i="30"/>
  <c r="L4" i="30"/>
  <c r="I4" i="30"/>
  <c r="D4" i="30"/>
  <c r="C4" i="30"/>
  <c r="M16" i="30"/>
  <c r="E16" i="30"/>
  <c r="K16" i="30"/>
  <c r="L11" i="30"/>
  <c r="I11" i="30"/>
  <c r="D11" i="30"/>
  <c r="N14" i="30"/>
  <c r="M14" i="30"/>
  <c r="F14" i="30"/>
  <c r="I14" i="30"/>
  <c r="I13" i="30"/>
  <c r="E13" i="30"/>
  <c r="G13" i="30"/>
  <c r="K10" i="30"/>
  <c r="E10" i="30"/>
  <c r="M10" i="30"/>
  <c r="J7" i="30"/>
  <c r="L7" i="30"/>
  <c r="I7" i="30"/>
  <c r="C12" i="30"/>
  <c r="E12" i="30"/>
  <c r="G12" i="30"/>
  <c r="L6" i="30"/>
  <c r="D6" i="30"/>
  <c r="G6" i="30"/>
  <c r="Q13" i="30"/>
  <c r="T10" i="30"/>
  <c r="R7" i="30"/>
  <c r="T12" i="30"/>
  <c r="Q6" i="30"/>
  <c r="L13" i="30"/>
  <c r="C13" i="30"/>
  <c r="O13" i="30"/>
  <c r="J10" i="30"/>
  <c r="C10" i="30"/>
  <c r="N10" i="30"/>
  <c r="H10" i="30"/>
  <c r="O7" i="30"/>
  <c r="H7" i="30"/>
  <c r="F7" i="30"/>
  <c r="J12" i="30"/>
  <c r="L12" i="30"/>
  <c r="N12" i="30"/>
  <c r="H12" i="30"/>
  <c r="C6" i="30"/>
  <c r="M6" i="30"/>
  <c r="F6" i="30"/>
  <c r="S13" i="30"/>
  <c r="Q10" i="30"/>
  <c r="Q7" i="30"/>
  <c r="Q12" i="30"/>
  <c r="S6" i="30"/>
  <c r="F13" i="30"/>
  <c r="K13" i="30"/>
  <c r="J13" i="30"/>
  <c r="G10" i="30"/>
  <c r="D10" i="30"/>
  <c r="O10" i="30"/>
  <c r="M7" i="30"/>
  <c r="K7" i="30"/>
  <c r="N7" i="30"/>
  <c r="E7" i="30"/>
  <c r="F12" i="30"/>
  <c r="D12" i="30"/>
  <c r="M12" i="30"/>
  <c r="E6" i="30"/>
  <c r="K6" i="30"/>
  <c r="I6" i="30"/>
  <c r="R4" i="30"/>
  <c r="H8" i="30"/>
  <c r="N8" i="30"/>
  <c r="F8" i="30"/>
  <c r="T8" i="30"/>
  <c r="M8" i="30"/>
  <c r="I8" i="30"/>
  <c r="O8" i="30"/>
  <c r="R8" i="30"/>
  <c r="L8" i="30"/>
  <c r="D8" i="30"/>
  <c r="J8" i="30"/>
  <c r="K8" i="30"/>
  <c r="V22" i="29"/>
  <c r="U9" i="30" l="1"/>
  <c r="P9" i="30"/>
  <c r="U15" i="30"/>
  <c r="P15" i="30"/>
  <c r="U16" i="30"/>
  <c r="U11" i="30"/>
  <c r="U14" i="30"/>
  <c r="U5" i="30"/>
  <c r="U4" i="30"/>
  <c r="P21" i="30"/>
  <c r="R17" i="30"/>
  <c r="R22" i="30" s="1"/>
  <c r="R25" i="30" s="1"/>
  <c r="F17" i="30"/>
  <c r="F22" i="30" s="1"/>
  <c r="F25" i="30" s="1"/>
  <c r="U10" i="30"/>
  <c r="P5" i="30"/>
  <c r="C17" i="30"/>
  <c r="C22" i="30" s="1"/>
  <c r="C25" i="30" s="1"/>
  <c r="H17" i="30"/>
  <c r="H22" i="30" s="1"/>
  <c r="H25" i="30" s="1"/>
  <c r="P8" i="30"/>
  <c r="I17" i="30"/>
  <c r="I22" i="30" s="1"/>
  <c r="I25" i="30" s="1"/>
  <c r="S17" i="30"/>
  <c r="S22" i="30" s="1"/>
  <c r="S25" i="30" s="1"/>
  <c r="P7" i="30"/>
  <c r="L17" i="30"/>
  <c r="L22" i="30" s="1"/>
  <c r="L25" i="30" s="1"/>
  <c r="P14" i="30"/>
  <c r="P4" i="30"/>
  <c r="P11" i="30"/>
  <c r="P16" i="30"/>
  <c r="N17" i="30"/>
  <c r="N22" i="30" s="1"/>
  <c r="N25" i="30" s="1"/>
  <c r="U6" i="30"/>
  <c r="U13" i="30"/>
  <c r="D17" i="30"/>
  <c r="D22" i="30" s="1"/>
  <c r="D25" i="30" s="1"/>
  <c r="E17" i="30"/>
  <c r="E22" i="30" s="1"/>
  <c r="E25" i="30" s="1"/>
  <c r="K17" i="30"/>
  <c r="K22" i="30" s="1"/>
  <c r="K25" i="30" s="1"/>
  <c r="Q17" i="30"/>
  <c r="Q22" i="30" s="1"/>
  <c r="Q25" i="30" s="1"/>
  <c r="O17" i="30"/>
  <c r="O22" i="30" s="1"/>
  <c r="O25" i="30" s="1"/>
  <c r="P10" i="30"/>
  <c r="U12" i="30"/>
  <c r="G17" i="30"/>
  <c r="G22" i="30" s="1"/>
  <c r="G25" i="30" s="1"/>
  <c r="P12" i="30"/>
  <c r="J17" i="30"/>
  <c r="J22" i="30" s="1"/>
  <c r="J25" i="30" s="1"/>
  <c r="P13" i="30"/>
  <c r="M17" i="30"/>
  <c r="M22" i="30" s="1"/>
  <c r="M25" i="30" s="1"/>
  <c r="T17" i="30"/>
  <c r="T22" i="30" s="1"/>
  <c r="T25" i="30" s="1"/>
  <c r="P6" i="30"/>
  <c r="U7" i="30"/>
  <c r="U8" i="30"/>
  <c r="V9" i="30" l="1"/>
  <c r="Y9" i="30" s="1"/>
  <c r="V15" i="30"/>
  <c r="Y15" i="30" s="1"/>
  <c r="V5" i="30"/>
  <c r="Y5" i="30" s="1"/>
  <c r="V11" i="30"/>
  <c r="Y11" i="30" s="1"/>
  <c r="T16" i="31"/>
  <c r="T13" i="31"/>
  <c r="Q16" i="31"/>
  <c r="T10" i="31"/>
  <c r="Q12" i="31"/>
  <c r="S7" i="31"/>
  <c r="Q5" i="31"/>
  <c r="R12" i="31"/>
  <c r="S13" i="31"/>
  <c r="Q4" i="31"/>
  <c r="Q8" i="31"/>
  <c r="S11" i="31"/>
  <c r="Q13" i="31"/>
  <c r="V16" i="30"/>
  <c r="Y16" i="30" s="1"/>
  <c r="T12" i="31"/>
  <c r="T7" i="31"/>
  <c r="Q6" i="31"/>
  <c r="T8" i="31"/>
  <c r="S4" i="31"/>
  <c r="Q7" i="31"/>
  <c r="S12" i="31"/>
  <c r="T14" i="31"/>
  <c r="T11" i="31"/>
  <c r="R14" i="31"/>
  <c r="R4" i="31"/>
  <c r="R13" i="31"/>
  <c r="S5" i="31"/>
  <c r="Q11" i="31"/>
  <c r="S8" i="31"/>
  <c r="S14" i="31"/>
  <c r="S16" i="31"/>
  <c r="R7" i="31"/>
  <c r="T5" i="31"/>
  <c r="R9" i="31"/>
  <c r="R15" i="31"/>
  <c r="R11" i="31"/>
  <c r="R6" i="31"/>
  <c r="T9" i="31"/>
  <c r="T15" i="31"/>
  <c r="Q15" i="31"/>
  <c r="Q9" i="31"/>
  <c r="V14" i="30"/>
  <c r="Y14" i="30" s="1"/>
  <c r="S9" i="31"/>
  <c r="S15" i="31"/>
  <c r="S10" i="31"/>
  <c r="R10" i="31"/>
  <c r="Q14" i="31"/>
  <c r="T6" i="31"/>
  <c r="Q10" i="31"/>
  <c r="R5" i="31"/>
  <c r="T4" i="31"/>
  <c r="R8" i="31"/>
  <c r="R16" i="31"/>
  <c r="S6" i="31"/>
  <c r="O14" i="31"/>
  <c r="O19" i="31"/>
  <c r="O18" i="31"/>
  <c r="O20" i="31"/>
  <c r="D11" i="31"/>
  <c r="D18" i="31"/>
  <c r="D19" i="31"/>
  <c r="D20" i="31"/>
  <c r="H12" i="31"/>
  <c r="H18" i="31"/>
  <c r="H20" i="31"/>
  <c r="H19" i="31"/>
  <c r="G4" i="31"/>
  <c r="G18" i="31"/>
  <c r="G19" i="31"/>
  <c r="G20" i="31"/>
  <c r="C13" i="31"/>
  <c r="C18" i="31"/>
  <c r="C19" i="31"/>
  <c r="C20" i="31"/>
  <c r="F13" i="31"/>
  <c r="F18" i="31"/>
  <c r="F19" i="31"/>
  <c r="F20" i="31"/>
  <c r="M18" i="31"/>
  <c r="M19" i="31"/>
  <c r="M20" i="31"/>
  <c r="K19" i="31"/>
  <c r="K18" i="31"/>
  <c r="K20" i="31"/>
  <c r="I19" i="31"/>
  <c r="I18" i="31"/>
  <c r="I20" i="31"/>
  <c r="J8" i="31"/>
  <c r="J19" i="31"/>
  <c r="J18" i="31"/>
  <c r="J20" i="31"/>
  <c r="E14" i="31"/>
  <c r="E19" i="31"/>
  <c r="E20" i="31"/>
  <c r="E18" i="31"/>
  <c r="N7" i="31"/>
  <c r="N20" i="31"/>
  <c r="N18" i="31"/>
  <c r="N19" i="31"/>
  <c r="L11" i="31"/>
  <c r="L19" i="31"/>
  <c r="L18" i="31"/>
  <c r="L20" i="31"/>
  <c r="M9" i="31"/>
  <c r="M15" i="31"/>
  <c r="K9" i="31"/>
  <c r="K15" i="31"/>
  <c r="I15" i="31"/>
  <c r="I9" i="31"/>
  <c r="M11" i="31"/>
  <c r="L10" i="31"/>
  <c r="C8" i="31"/>
  <c r="J14" i="31"/>
  <c r="L4" i="31"/>
  <c r="E13" i="31"/>
  <c r="O13" i="31"/>
  <c r="K13" i="31"/>
  <c r="H8" i="31"/>
  <c r="G8" i="31"/>
  <c r="O6" i="31"/>
  <c r="K4" i="31"/>
  <c r="G11" i="31"/>
  <c r="K11" i="31"/>
  <c r="E12" i="31"/>
  <c r="L12" i="31"/>
  <c r="F12" i="31"/>
  <c r="G7" i="31"/>
  <c r="O11" i="31"/>
  <c r="C11" i="31"/>
  <c r="E11" i="31"/>
  <c r="N14" i="31"/>
  <c r="L13" i="31"/>
  <c r="F6" i="31"/>
  <c r="I6" i="31"/>
  <c r="H13" i="31"/>
  <c r="M13" i="31"/>
  <c r="N11" i="31"/>
  <c r="I7" i="31"/>
  <c r="F7" i="31"/>
  <c r="J15" i="31"/>
  <c r="J9" i="31"/>
  <c r="E9" i="31"/>
  <c r="E15" i="31"/>
  <c r="N9" i="31"/>
  <c r="N15" i="31"/>
  <c r="L9" i="31"/>
  <c r="L15" i="31"/>
  <c r="O12" i="31"/>
  <c r="N6" i="31"/>
  <c r="E4" i="31"/>
  <c r="I16" i="31"/>
  <c r="M16" i="31"/>
  <c r="M10" i="31"/>
  <c r="H10" i="31"/>
  <c r="O10" i="31"/>
  <c r="I8" i="31"/>
  <c r="H6" i="31"/>
  <c r="L5" i="31"/>
  <c r="N16" i="31"/>
  <c r="C14" i="31"/>
  <c r="G14" i="31"/>
  <c r="I14" i="31"/>
  <c r="G6" i="31"/>
  <c r="M6" i="31"/>
  <c r="K6" i="31"/>
  <c r="J6" i="31"/>
  <c r="F5" i="31"/>
  <c r="J11" i="31"/>
  <c r="L14" i="31"/>
  <c r="K10" i="31"/>
  <c r="C10" i="31"/>
  <c r="G10" i="31"/>
  <c r="F8" i="31"/>
  <c r="E8" i="31"/>
  <c r="I12" i="31"/>
  <c r="H14" i="31"/>
  <c r="J4" i="31"/>
  <c r="M14" i="31"/>
  <c r="L6" i="31"/>
  <c r="M12" i="31"/>
  <c r="O9" i="31"/>
  <c r="O15" i="31"/>
  <c r="D9" i="31"/>
  <c r="D14" i="31"/>
  <c r="D15" i="31"/>
  <c r="D16" i="31"/>
  <c r="H9" i="31"/>
  <c r="H15" i="31"/>
  <c r="K12" i="31"/>
  <c r="N5" i="31"/>
  <c r="N4" i="31"/>
  <c r="H11" i="31"/>
  <c r="I11" i="31"/>
  <c r="C12" i="31"/>
  <c r="J12" i="31"/>
  <c r="E7" i="31"/>
  <c r="D8" i="31"/>
  <c r="N13" i="31"/>
  <c r="D7" i="31"/>
  <c r="H4" i="31"/>
  <c r="M4" i="31"/>
  <c r="I4" i="31"/>
  <c r="G13" i="31"/>
  <c r="J10" i="31"/>
  <c r="J13" i="31"/>
  <c r="N8" i="31"/>
  <c r="C7" i="31"/>
  <c r="C5" i="31"/>
  <c r="J16" i="31"/>
  <c r="O4" i="31"/>
  <c r="D4" i="31"/>
  <c r="L7" i="31"/>
  <c r="H7" i="31"/>
  <c r="K7" i="31"/>
  <c r="K8" i="31"/>
  <c r="F10" i="31"/>
  <c r="D5" i="31"/>
  <c r="L16" i="31"/>
  <c r="I13" i="31"/>
  <c r="M8" i="31"/>
  <c r="G15" i="31"/>
  <c r="G9" i="31"/>
  <c r="C4" i="31"/>
  <c r="C9" i="31"/>
  <c r="C15" i="31"/>
  <c r="F15" i="31"/>
  <c r="F9" i="31"/>
  <c r="D13" i="31"/>
  <c r="H5" i="31"/>
  <c r="O16" i="31"/>
  <c r="K14" i="31"/>
  <c r="F14" i="31"/>
  <c r="D6" i="31"/>
  <c r="C6" i="31"/>
  <c r="E6" i="31"/>
  <c r="J5" i="31"/>
  <c r="I10" i="31"/>
  <c r="O5" i="31"/>
  <c r="F4" i="31"/>
  <c r="F16" i="31"/>
  <c r="E16" i="31"/>
  <c r="J7" i="31"/>
  <c r="O7" i="31"/>
  <c r="M7" i="31"/>
  <c r="O8" i="31"/>
  <c r="G5" i="31"/>
  <c r="I5" i="31"/>
  <c r="C16" i="31"/>
  <c r="H16" i="31"/>
  <c r="K16" i="31"/>
  <c r="G12" i="31"/>
  <c r="N12" i="31"/>
  <c r="D12" i="31"/>
  <c r="K5" i="31"/>
  <c r="M5" i="31"/>
  <c r="E5" i="31"/>
  <c r="G16" i="31"/>
  <c r="F11" i="31"/>
  <c r="E10" i="31"/>
  <c r="N10" i="31"/>
  <c r="D10" i="31"/>
  <c r="L8" i="31"/>
  <c r="V4" i="30"/>
  <c r="Y4" i="30" s="1"/>
  <c r="V13" i="30"/>
  <c r="Y13" i="30" s="1"/>
  <c r="V10" i="30"/>
  <c r="Y10" i="30" s="1"/>
  <c r="V6" i="30"/>
  <c r="Y6" i="30" s="1"/>
  <c r="V8" i="30"/>
  <c r="Y8" i="30" s="1"/>
  <c r="V12" i="30"/>
  <c r="Y12" i="30" s="1"/>
  <c r="V7" i="30"/>
  <c r="Y7" i="30" s="1"/>
  <c r="P17" i="30"/>
  <c r="P22" i="30" s="1"/>
  <c r="U17" i="30"/>
  <c r="U22" i="30" s="1"/>
  <c r="U13" i="31" l="1"/>
  <c r="U12" i="31"/>
  <c r="U10" i="31"/>
  <c r="U8" i="31"/>
  <c r="U16" i="31"/>
  <c r="U6" i="31"/>
  <c r="U5" i="31"/>
  <c r="S17" i="31"/>
  <c r="S22" i="31" s="1"/>
  <c r="S25" i="31" s="1"/>
  <c r="P4" i="31"/>
  <c r="U7" i="31"/>
  <c r="F21" i="31"/>
  <c r="G21" i="31"/>
  <c r="D21" i="31"/>
  <c r="U15" i="31"/>
  <c r="E21" i="31"/>
  <c r="T17" i="31"/>
  <c r="T22" i="31" s="1"/>
  <c r="T25" i="31" s="1"/>
  <c r="U14" i="31"/>
  <c r="P13" i="31"/>
  <c r="H21" i="31"/>
  <c r="U11" i="31"/>
  <c r="U9" i="31"/>
  <c r="Q17" i="31"/>
  <c r="Q22" i="31" s="1"/>
  <c r="Q25" i="31" s="1"/>
  <c r="R17" i="31"/>
  <c r="R22" i="31" s="1"/>
  <c r="R25" i="31" s="1"/>
  <c r="U4" i="31"/>
  <c r="G17" i="31"/>
  <c r="L21" i="31"/>
  <c r="N21" i="31"/>
  <c r="J21" i="31"/>
  <c r="I21" i="31"/>
  <c r="P20" i="31"/>
  <c r="Y20" i="31" s="1"/>
  <c r="P19" i="31"/>
  <c r="Y19" i="31" s="1"/>
  <c r="O21" i="31"/>
  <c r="P18" i="31"/>
  <c r="C21" i="31"/>
  <c r="C17" i="31"/>
  <c r="K21" i="31"/>
  <c r="M21" i="31"/>
  <c r="P15" i="31"/>
  <c r="V15" i="31" s="1"/>
  <c r="Y15" i="31" s="1"/>
  <c r="M17" i="31"/>
  <c r="J17" i="31"/>
  <c r="P11" i="31"/>
  <c r="K17" i="31"/>
  <c r="P16" i="31"/>
  <c r="P9" i="31"/>
  <c r="P5" i="31"/>
  <c r="H17" i="31"/>
  <c r="P14" i="31"/>
  <c r="P8" i="31"/>
  <c r="V8" i="31" s="1"/>
  <c r="Y8" i="31" s="1"/>
  <c r="F17" i="31"/>
  <c r="D17" i="31"/>
  <c r="P7" i="31"/>
  <c r="N17" i="31"/>
  <c r="P10" i="31"/>
  <c r="P6" i="31"/>
  <c r="O17" i="31"/>
  <c r="I17" i="31"/>
  <c r="P12" i="31"/>
  <c r="E17" i="31"/>
  <c r="L17" i="31"/>
  <c r="V17" i="30"/>
  <c r="V22" i="30" s="1"/>
  <c r="V6" i="31" l="1"/>
  <c r="Y6" i="31" s="1"/>
  <c r="Q6" i="32" s="1"/>
  <c r="L8" i="32"/>
  <c r="I22" i="31"/>
  <c r="I25" i="31" s="1"/>
  <c r="V9" i="31"/>
  <c r="Y9" i="31" s="1"/>
  <c r="V14" i="31"/>
  <c r="Y14" i="31" s="1"/>
  <c r="V16" i="31"/>
  <c r="Y16" i="31" s="1"/>
  <c r="D22" i="31"/>
  <c r="D25" i="31" s="1"/>
  <c r="V13" i="31"/>
  <c r="Y13" i="31" s="1"/>
  <c r="K19" i="32"/>
  <c r="E15" i="32"/>
  <c r="L20" i="32"/>
  <c r="D19" i="32"/>
  <c r="F19" i="32"/>
  <c r="E19" i="32"/>
  <c r="K20" i="32"/>
  <c r="R8" i="32"/>
  <c r="O19" i="32"/>
  <c r="I20" i="32"/>
  <c r="H20" i="32"/>
  <c r="M20" i="32"/>
  <c r="N20" i="32"/>
  <c r="O20" i="32"/>
  <c r="C20" i="32"/>
  <c r="S8" i="32"/>
  <c r="N19" i="32"/>
  <c r="G19" i="32"/>
  <c r="I19" i="32"/>
  <c r="L19" i="32"/>
  <c r="D20" i="32"/>
  <c r="F20" i="32"/>
  <c r="E20" i="32"/>
  <c r="J20" i="32"/>
  <c r="G20" i="32"/>
  <c r="M19" i="32"/>
  <c r="C19" i="32"/>
  <c r="J19" i="32"/>
  <c r="H19" i="32"/>
  <c r="Q15" i="32"/>
  <c r="T8" i="32"/>
  <c r="S15" i="32"/>
  <c r="T15" i="32"/>
  <c r="R15" i="32"/>
  <c r="V7" i="31"/>
  <c r="Y7" i="31" s="1"/>
  <c r="Q8" i="32"/>
  <c r="I15" i="32"/>
  <c r="J15" i="32"/>
  <c r="I8" i="32"/>
  <c r="H15" i="32"/>
  <c r="M8" i="32"/>
  <c r="F8" i="32"/>
  <c r="G15" i="32"/>
  <c r="L15" i="32"/>
  <c r="C8" i="32"/>
  <c r="N15" i="32"/>
  <c r="C15" i="32"/>
  <c r="E8" i="32"/>
  <c r="N8" i="32"/>
  <c r="G8" i="32"/>
  <c r="K8" i="32"/>
  <c r="D8" i="32"/>
  <c r="O8" i="32"/>
  <c r="F15" i="32"/>
  <c r="K15" i="32"/>
  <c r="J8" i="32"/>
  <c r="M15" i="32"/>
  <c r="D15" i="32"/>
  <c r="H8" i="32"/>
  <c r="O15" i="32"/>
  <c r="V12" i="31"/>
  <c r="Y12" i="31" s="1"/>
  <c r="U17" i="31"/>
  <c r="U22" i="31" s="1"/>
  <c r="E22" i="31"/>
  <c r="E25" i="31" s="1"/>
  <c r="H22" i="31"/>
  <c r="H25" i="31" s="1"/>
  <c r="V10" i="31"/>
  <c r="Y10" i="31" s="1"/>
  <c r="F22" i="31"/>
  <c r="F25" i="31" s="1"/>
  <c r="V5" i="31"/>
  <c r="Y5" i="31" s="1"/>
  <c r="O22" i="31"/>
  <c r="O25" i="31" s="1"/>
  <c r="K22" i="31"/>
  <c r="K25" i="31" s="1"/>
  <c r="V11" i="31"/>
  <c r="Y11" i="31" s="1"/>
  <c r="V4" i="31"/>
  <c r="N22" i="31"/>
  <c r="N25" i="31" s="1"/>
  <c r="J22" i="31"/>
  <c r="J25" i="31" s="1"/>
  <c r="G22" i="31"/>
  <c r="G25" i="31" s="1"/>
  <c r="L22" i="31"/>
  <c r="L25" i="31" s="1"/>
  <c r="M22" i="31"/>
  <c r="M25" i="31" s="1"/>
  <c r="P21" i="31"/>
  <c r="Y18" i="31"/>
  <c r="C22" i="31"/>
  <c r="C25" i="31" s="1"/>
  <c r="P17" i="31"/>
  <c r="D6" i="32" l="1"/>
  <c r="D6" i="37" s="1"/>
  <c r="F6" i="32"/>
  <c r="F6" i="37" s="1"/>
  <c r="S6" i="32"/>
  <c r="T6" i="37" s="1"/>
  <c r="M6" i="32"/>
  <c r="M6" i="37" s="1"/>
  <c r="H6" i="32"/>
  <c r="H6" i="37" s="1"/>
  <c r="O6" i="32"/>
  <c r="O6" i="37" s="1"/>
  <c r="C6" i="32"/>
  <c r="C6" i="37" s="1"/>
  <c r="J6" i="32"/>
  <c r="J6" i="37" s="1"/>
  <c r="K6" i="32"/>
  <c r="K6" i="37" s="1"/>
  <c r="E6" i="32"/>
  <c r="E6" i="37" s="1"/>
  <c r="L6" i="32"/>
  <c r="L6" i="37" s="1"/>
  <c r="I6" i="32"/>
  <c r="I6" i="37" s="1"/>
  <c r="N6" i="32"/>
  <c r="N6" i="37" s="1"/>
  <c r="G6" i="32"/>
  <c r="G6" i="37" s="1"/>
  <c r="T6" i="32"/>
  <c r="U6" i="37" s="1"/>
  <c r="R6" i="32"/>
  <c r="S6" i="37" s="1"/>
  <c r="H8" i="37"/>
  <c r="O8" i="37"/>
  <c r="L15" i="37"/>
  <c r="J15" i="37"/>
  <c r="T15" i="37"/>
  <c r="F20" i="37"/>
  <c r="E19" i="37"/>
  <c r="J8" i="37"/>
  <c r="D8" i="37"/>
  <c r="N8" i="37"/>
  <c r="C8" i="37"/>
  <c r="M8" i="37"/>
  <c r="I15" i="37"/>
  <c r="S15" i="37"/>
  <c r="H19" i="37"/>
  <c r="G20" i="37"/>
  <c r="D20" i="37"/>
  <c r="N19" i="37"/>
  <c r="N20" i="37"/>
  <c r="O19" i="37"/>
  <c r="F19" i="37"/>
  <c r="L8" i="37"/>
  <c r="G8" i="37"/>
  <c r="M19" i="37"/>
  <c r="O20" i="37"/>
  <c r="E15" i="37"/>
  <c r="D15" i="37"/>
  <c r="K15" i="37"/>
  <c r="E8" i="37"/>
  <c r="G15" i="37"/>
  <c r="H15" i="37"/>
  <c r="R8" i="37"/>
  <c r="U15" i="37"/>
  <c r="U8" i="37"/>
  <c r="J19" i="37"/>
  <c r="J20" i="37"/>
  <c r="L19" i="37"/>
  <c r="T8" i="37"/>
  <c r="M20" i="37"/>
  <c r="S8" i="37"/>
  <c r="D19" i="37"/>
  <c r="K19" i="37"/>
  <c r="N15" i="37"/>
  <c r="R15" i="37"/>
  <c r="G19" i="37"/>
  <c r="I20" i="37"/>
  <c r="O15" i="37"/>
  <c r="M15" i="37"/>
  <c r="F15" i="37"/>
  <c r="K8" i="37"/>
  <c r="C15" i="37"/>
  <c r="F8" i="37"/>
  <c r="I8" i="37"/>
  <c r="R6" i="37"/>
  <c r="C19" i="37"/>
  <c r="E20" i="37"/>
  <c r="I19" i="37"/>
  <c r="C20" i="37"/>
  <c r="H20" i="37"/>
  <c r="K20" i="37"/>
  <c r="L20" i="37"/>
  <c r="J13" i="32"/>
  <c r="C14" i="32"/>
  <c r="L7" i="32"/>
  <c r="I9" i="32"/>
  <c r="G13" i="32"/>
  <c r="C9" i="32"/>
  <c r="T9" i="32"/>
  <c r="Q16" i="32"/>
  <c r="O9" i="32"/>
  <c r="K13" i="32"/>
  <c r="I16" i="32"/>
  <c r="G16" i="32"/>
  <c r="L9" i="32"/>
  <c r="D16" i="32"/>
  <c r="U8" i="32"/>
  <c r="J7" i="32"/>
  <c r="H7" i="32"/>
  <c r="G9" i="32"/>
  <c r="R13" i="32"/>
  <c r="S9" i="32"/>
  <c r="K7" i="32"/>
  <c r="E7" i="32"/>
  <c r="D7" i="32"/>
  <c r="C7" i="32"/>
  <c r="F7" i="32"/>
  <c r="I7" i="32"/>
  <c r="G7" i="32"/>
  <c r="M7" i="32"/>
  <c r="F14" i="32"/>
  <c r="J14" i="32"/>
  <c r="E14" i="32"/>
  <c r="T14" i="32"/>
  <c r="D14" i="32"/>
  <c r="M14" i="32"/>
  <c r="K14" i="32"/>
  <c r="N14" i="32"/>
  <c r="Q14" i="32"/>
  <c r="R14" i="32"/>
  <c r="S14" i="32"/>
  <c r="I14" i="32"/>
  <c r="G14" i="32"/>
  <c r="H14" i="32"/>
  <c r="O14" i="32"/>
  <c r="L14" i="32"/>
  <c r="M9" i="32"/>
  <c r="H9" i="32"/>
  <c r="H13" i="32"/>
  <c r="E16" i="32"/>
  <c r="K16" i="32"/>
  <c r="T16" i="32"/>
  <c r="T13" i="32"/>
  <c r="R9" i="32"/>
  <c r="N16" i="32"/>
  <c r="O16" i="32"/>
  <c r="M16" i="32"/>
  <c r="D13" i="32"/>
  <c r="L13" i="32"/>
  <c r="E13" i="32"/>
  <c r="K9" i="32"/>
  <c r="Q9" i="32"/>
  <c r="N13" i="32"/>
  <c r="H16" i="32"/>
  <c r="C16" i="32"/>
  <c r="M13" i="32"/>
  <c r="I13" i="32"/>
  <c r="O13" i="32"/>
  <c r="D9" i="32"/>
  <c r="F13" i="32"/>
  <c r="E9" i="32"/>
  <c r="J16" i="32"/>
  <c r="F16" i="32"/>
  <c r="N9" i="32"/>
  <c r="C13" i="32"/>
  <c r="L16" i="32"/>
  <c r="J9" i="32"/>
  <c r="S13" i="32"/>
  <c r="R16" i="32"/>
  <c r="S16" i="32"/>
  <c r="Q13" i="32"/>
  <c r="F9" i="32"/>
  <c r="U15" i="32"/>
  <c r="P19" i="32"/>
  <c r="Y19" i="32" s="1"/>
  <c r="N18" i="32"/>
  <c r="M18" i="32"/>
  <c r="O18" i="32"/>
  <c r="H18" i="32"/>
  <c r="G18" i="32"/>
  <c r="F18" i="32"/>
  <c r="D18" i="32"/>
  <c r="I18" i="32"/>
  <c r="K18" i="32"/>
  <c r="J18" i="32"/>
  <c r="C18" i="32"/>
  <c r="L18" i="32"/>
  <c r="E18" i="32"/>
  <c r="P20" i="32"/>
  <c r="Y20" i="32" s="1"/>
  <c r="Q11" i="32"/>
  <c r="S11" i="32"/>
  <c r="T11" i="32"/>
  <c r="R11" i="32"/>
  <c r="T12" i="32"/>
  <c r="Q12" i="32"/>
  <c r="S12" i="32"/>
  <c r="R12" i="32"/>
  <c r="O7" i="32"/>
  <c r="R7" i="32"/>
  <c r="T7" i="32"/>
  <c r="S7" i="32"/>
  <c r="Q7" i="32"/>
  <c r="Q5" i="32"/>
  <c r="R5" i="32"/>
  <c r="S5" i="32"/>
  <c r="T5" i="32"/>
  <c r="R10" i="32"/>
  <c r="T10" i="32"/>
  <c r="Q10" i="32"/>
  <c r="S10" i="32"/>
  <c r="N7" i="32"/>
  <c r="N11" i="32"/>
  <c r="J11" i="32"/>
  <c r="K11" i="32"/>
  <c r="F11" i="32"/>
  <c r="E11" i="32"/>
  <c r="L11" i="32"/>
  <c r="D11" i="32"/>
  <c r="M11" i="32"/>
  <c r="I11" i="32"/>
  <c r="C11" i="32"/>
  <c r="H11" i="32"/>
  <c r="O11" i="32"/>
  <c r="G11" i="32"/>
  <c r="G5" i="32"/>
  <c r="D5" i="32"/>
  <c r="M5" i="32"/>
  <c r="H5" i="32"/>
  <c r="F5" i="32"/>
  <c r="K5" i="32"/>
  <c r="O5" i="32"/>
  <c r="N5" i="32"/>
  <c r="L5" i="32"/>
  <c r="E5" i="32"/>
  <c r="C5" i="32"/>
  <c r="I5" i="32"/>
  <c r="J5" i="32"/>
  <c r="P15" i="32"/>
  <c r="E10" i="32"/>
  <c r="L10" i="32"/>
  <c r="M10" i="32"/>
  <c r="F10" i="32"/>
  <c r="C10" i="32"/>
  <c r="O10" i="32"/>
  <c r="D10" i="32"/>
  <c r="N10" i="32"/>
  <c r="K10" i="32"/>
  <c r="H10" i="32"/>
  <c r="I10" i="32"/>
  <c r="J10" i="32"/>
  <c r="G10" i="32"/>
  <c r="I12" i="32"/>
  <c r="H12" i="32"/>
  <c r="C12" i="32"/>
  <c r="M12" i="32"/>
  <c r="O12" i="32"/>
  <c r="G12" i="32"/>
  <c r="F12" i="32"/>
  <c r="J12" i="32"/>
  <c r="D12" i="32"/>
  <c r="K12" i="32"/>
  <c r="L12" i="32"/>
  <c r="N12" i="32"/>
  <c r="E12" i="32"/>
  <c r="P8" i="32"/>
  <c r="P22" i="31"/>
  <c r="V17" i="31"/>
  <c r="V22" i="31" s="1"/>
  <c r="Y4" i="31"/>
  <c r="P6" i="32" l="1"/>
  <c r="U6" i="32"/>
  <c r="S8" i="38"/>
  <c r="R8" i="38"/>
  <c r="R15" i="38"/>
  <c r="R6" i="38"/>
  <c r="T8" i="38"/>
  <c r="U8" i="38"/>
  <c r="T6" i="38"/>
  <c r="U6" i="38"/>
  <c r="S6" i="38"/>
  <c r="U15" i="38"/>
  <c r="S15" i="38"/>
  <c r="T15" i="38"/>
  <c r="V15" i="37"/>
  <c r="Q19" i="37"/>
  <c r="V8" i="37"/>
  <c r="V6" i="37"/>
  <c r="Q20" i="37"/>
  <c r="G37" i="37" s="1"/>
  <c r="G31" i="38" s="1"/>
  <c r="Q15" i="37"/>
  <c r="Q6" i="37"/>
  <c r="Q8" i="37"/>
  <c r="I10" i="37"/>
  <c r="L5" i="37"/>
  <c r="C11" i="37"/>
  <c r="R10" i="37"/>
  <c r="S12" i="37"/>
  <c r="S16" i="37"/>
  <c r="I13" i="37"/>
  <c r="N16" i="37"/>
  <c r="G14" i="37"/>
  <c r="F14" i="37"/>
  <c r="H7" i="37"/>
  <c r="E12" i="37"/>
  <c r="D12" i="37"/>
  <c r="O12" i="37"/>
  <c r="I12" i="37"/>
  <c r="H10" i="37"/>
  <c r="O10" i="37"/>
  <c r="L10" i="37"/>
  <c r="I5" i="37"/>
  <c r="N5" i="37"/>
  <c r="H5" i="37"/>
  <c r="G11" i="37"/>
  <c r="I11" i="37"/>
  <c r="E11" i="37"/>
  <c r="N11" i="37"/>
  <c r="U10" i="37"/>
  <c r="S5" i="37"/>
  <c r="U7" i="37"/>
  <c r="T12" i="37"/>
  <c r="U11" i="37"/>
  <c r="F9" i="37"/>
  <c r="T13" i="37"/>
  <c r="N9" i="37"/>
  <c r="F13" i="37"/>
  <c r="M13" i="37"/>
  <c r="R9" i="37"/>
  <c r="D13" i="37"/>
  <c r="S9" i="37"/>
  <c r="E16" i="37"/>
  <c r="L14" i="37"/>
  <c r="I14" i="37"/>
  <c r="N14" i="37"/>
  <c r="U14" i="37"/>
  <c r="M7" i="37"/>
  <c r="C7" i="37"/>
  <c r="T9" i="37"/>
  <c r="J7" i="37"/>
  <c r="G16" i="37"/>
  <c r="R16" i="37"/>
  <c r="I9" i="37"/>
  <c r="K12" i="37"/>
  <c r="H12" i="37"/>
  <c r="M10" i="37"/>
  <c r="G5" i="37"/>
  <c r="J11" i="37"/>
  <c r="C13" i="37"/>
  <c r="N13" i="37"/>
  <c r="K16" i="37"/>
  <c r="R14" i="37"/>
  <c r="F7" i="37"/>
  <c r="L9" i="37"/>
  <c r="G13" i="37"/>
  <c r="N12" i="37"/>
  <c r="J12" i="37"/>
  <c r="M12" i="37"/>
  <c r="G10" i="37"/>
  <c r="K10" i="37"/>
  <c r="C10" i="37"/>
  <c r="E10" i="37"/>
  <c r="C5" i="37"/>
  <c r="O5" i="37"/>
  <c r="M5" i="37"/>
  <c r="O11" i="37"/>
  <c r="M11" i="37"/>
  <c r="F11" i="37"/>
  <c r="N7" i="37"/>
  <c r="S10" i="37"/>
  <c r="R5" i="37"/>
  <c r="S7" i="37"/>
  <c r="R12" i="37"/>
  <c r="T11" i="37"/>
  <c r="R13" i="37"/>
  <c r="J9" i="37"/>
  <c r="F16" i="37"/>
  <c r="D9" i="37"/>
  <c r="C16" i="37"/>
  <c r="K9" i="37"/>
  <c r="M16" i="37"/>
  <c r="U13" i="37"/>
  <c r="H13" i="37"/>
  <c r="O14" i="37"/>
  <c r="T14" i="37"/>
  <c r="K14" i="37"/>
  <c r="E14" i="37"/>
  <c r="G7" i="37"/>
  <c r="D7" i="37"/>
  <c r="S13" i="37"/>
  <c r="I16" i="37"/>
  <c r="U9" i="37"/>
  <c r="L7" i="37"/>
  <c r="J13" i="37"/>
  <c r="G12" i="37"/>
  <c r="D10" i="37"/>
  <c r="J5" i="37"/>
  <c r="F5" i="37"/>
  <c r="L11" i="37"/>
  <c r="T5" i="37"/>
  <c r="T7" i="37"/>
  <c r="S11" i="37"/>
  <c r="C18" i="37"/>
  <c r="E9" i="37"/>
  <c r="L13" i="37"/>
  <c r="M9" i="37"/>
  <c r="D14" i="37"/>
  <c r="K7" i="37"/>
  <c r="O9" i="37"/>
  <c r="L12" i="37"/>
  <c r="F12" i="37"/>
  <c r="C12" i="37"/>
  <c r="J10" i="37"/>
  <c r="N10" i="37"/>
  <c r="F10" i="37"/>
  <c r="E5" i="37"/>
  <c r="K5" i="37"/>
  <c r="D5" i="37"/>
  <c r="H11" i="37"/>
  <c r="D11" i="37"/>
  <c r="K11" i="37"/>
  <c r="T10" i="37"/>
  <c r="U5" i="37"/>
  <c r="R7" i="37"/>
  <c r="O7" i="37"/>
  <c r="U12" i="37"/>
  <c r="R11" i="37"/>
  <c r="T16" i="37"/>
  <c r="L16" i="37"/>
  <c r="J16" i="37"/>
  <c r="O13" i="37"/>
  <c r="H16" i="37"/>
  <c r="E13" i="37"/>
  <c r="O16" i="37"/>
  <c r="U16" i="37"/>
  <c r="H9" i="37"/>
  <c r="H14" i="37"/>
  <c r="S14" i="37"/>
  <c r="M14" i="37"/>
  <c r="J14" i="37"/>
  <c r="I7" i="37"/>
  <c r="E7" i="37"/>
  <c r="G9" i="37"/>
  <c r="D16" i="37"/>
  <c r="K13" i="37"/>
  <c r="C9" i="37"/>
  <c r="C14" i="37"/>
  <c r="M21" i="32"/>
  <c r="M18" i="37"/>
  <c r="E21" i="32"/>
  <c r="E18" i="37"/>
  <c r="K21" i="32"/>
  <c r="K18" i="37"/>
  <c r="G21" i="32"/>
  <c r="G18" i="37"/>
  <c r="N21" i="32"/>
  <c r="N18" i="37"/>
  <c r="F21" i="32"/>
  <c r="F18" i="37"/>
  <c r="L21" i="32"/>
  <c r="L18" i="37"/>
  <c r="I21" i="32"/>
  <c r="I18" i="37"/>
  <c r="H21" i="32"/>
  <c r="H18" i="37"/>
  <c r="J21" i="32"/>
  <c r="J18" i="37"/>
  <c r="D21" i="32"/>
  <c r="D18" i="37"/>
  <c r="O21" i="32"/>
  <c r="O18" i="37"/>
  <c r="V8" i="32"/>
  <c r="Y8" i="32" s="1"/>
  <c r="U14" i="32"/>
  <c r="U13" i="32"/>
  <c r="P7" i="32"/>
  <c r="P13" i="32"/>
  <c r="U9" i="32"/>
  <c r="P14" i="32"/>
  <c r="U16" i="32"/>
  <c r="P9" i="32"/>
  <c r="P16" i="32"/>
  <c r="V15" i="32"/>
  <c r="Y15" i="32" s="1"/>
  <c r="P18" i="32"/>
  <c r="C21" i="32"/>
  <c r="P11" i="32"/>
  <c r="U5" i="32"/>
  <c r="T4" i="32"/>
  <c r="R4" i="32"/>
  <c r="Q4" i="32"/>
  <c r="S4" i="32"/>
  <c r="U7" i="32"/>
  <c r="U12" i="32"/>
  <c r="U10" i="32"/>
  <c r="U11" i="32"/>
  <c r="P5" i="32"/>
  <c r="C4" i="32"/>
  <c r="N4" i="32"/>
  <c r="G4" i="32"/>
  <c r="E4" i="32"/>
  <c r="M4" i="32"/>
  <c r="K4" i="32"/>
  <c r="H4" i="32"/>
  <c r="F4" i="32"/>
  <c r="O4" i="32"/>
  <c r="L4" i="32"/>
  <c r="J4" i="32"/>
  <c r="D4" i="32"/>
  <c r="I4" i="32"/>
  <c r="P10" i="32"/>
  <c r="V10" i="32" s="1"/>
  <c r="Y10" i="32" s="1"/>
  <c r="P12" i="32"/>
  <c r="D37" i="37" l="1"/>
  <c r="D31" i="38" s="1"/>
  <c r="I37" i="37"/>
  <c r="I31" i="38" s="1"/>
  <c r="Z20" i="37"/>
  <c r="P37" i="37"/>
  <c r="P31" i="38" s="1"/>
  <c r="O37" i="37"/>
  <c r="O31" i="38" s="1"/>
  <c r="N37" i="37"/>
  <c r="N31" i="38" s="1"/>
  <c r="J37" i="37"/>
  <c r="J31" i="38" s="1"/>
  <c r="L37" i="37"/>
  <c r="L31" i="38" s="1"/>
  <c r="M37" i="37"/>
  <c r="M31" i="38" s="1"/>
  <c r="E37" i="37"/>
  <c r="E31" i="38" s="1"/>
  <c r="F37" i="37"/>
  <c r="F31" i="38" s="1"/>
  <c r="H37" i="37"/>
  <c r="H31" i="38" s="1"/>
  <c r="K37" i="37"/>
  <c r="K31" i="38" s="1"/>
  <c r="C37" i="37"/>
  <c r="E36" i="37"/>
  <c r="E30" i="38" s="1"/>
  <c r="D36" i="37"/>
  <c r="D30" i="38" s="1"/>
  <c r="G36" i="37"/>
  <c r="G30" i="38" s="1"/>
  <c r="M36" i="37"/>
  <c r="M30" i="38" s="1"/>
  <c r="O36" i="37"/>
  <c r="O30" i="38" s="1"/>
  <c r="K36" i="37"/>
  <c r="K30" i="38" s="1"/>
  <c r="L34" i="37"/>
  <c r="L28" i="38" s="1"/>
  <c r="P36" i="37"/>
  <c r="P30" i="38" s="1"/>
  <c r="F36" i="37"/>
  <c r="F30" i="38" s="1"/>
  <c r="I36" i="37"/>
  <c r="I30" i="38" s="1"/>
  <c r="H36" i="37"/>
  <c r="H30" i="38" s="1"/>
  <c r="L36" i="37"/>
  <c r="L30" i="38" s="1"/>
  <c r="N36" i="37"/>
  <c r="N30" i="38" s="1"/>
  <c r="J36" i="37"/>
  <c r="J30" i="38" s="1"/>
  <c r="C36" i="37"/>
  <c r="V6" i="32"/>
  <c r="Y6" i="32" s="1"/>
  <c r="R6" i="39"/>
  <c r="S15" i="39"/>
  <c r="T6" i="39"/>
  <c r="R15" i="39"/>
  <c r="U6" i="39"/>
  <c r="U15" i="39"/>
  <c r="U8" i="39"/>
  <c r="R8" i="39"/>
  <c r="T15" i="39"/>
  <c r="S6" i="39"/>
  <c r="T8" i="39"/>
  <c r="S8" i="39"/>
  <c r="V8" i="38"/>
  <c r="V15" i="38"/>
  <c r="V6" i="38"/>
  <c r="T7" i="38"/>
  <c r="T14" i="38"/>
  <c r="R12" i="38"/>
  <c r="S12" i="38"/>
  <c r="T16" i="38"/>
  <c r="R7" i="38"/>
  <c r="T5" i="38"/>
  <c r="U9" i="38"/>
  <c r="S7" i="38"/>
  <c r="R9" i="38"/>
  <c r="T13" i="38"/>
  <c r="U7" i="38"/>
  <c r="R10" i="38"/>
  <c r="U16" i="38"/>
  <c r="R11" i="38"/>
  <c r="U5" i="38"/>
  <c r="R13" i="38"/>
  <c r="R5" i="38"/>
  <c r="R14" i="38"/>
  <c r="U14" i="38"/>
  <c r="S5" i="38"/>
  <c r="R16" i="38"/>
  <c r="T12" i="38"/>
  <c r="S14" i="38"/>
  <c r="U12" i="38"/>
  <c r="T10" i="38"/>
  <c r="S11" i="38"/>
  <c r="S13" i="38"/>
  <c r="U13" i="38"/>
  <c r="T11" i="38"/>
  <c r="S10" i="38"/>
  <c r="T9" i="38"/>
  <c r="S9" i="38"/>
  <c r="U11" i="38"/>
  <c r="U10" i="38"/>
  <c r="S16" i="38"/>
  <c r="W6" i="37"/>
  <c r="Z6" i="37" s="1"/>
  <c r="E34" i="37"/>
  <c r="E28" i="38" s="1"/>
  <c r="D34" i="37"/>
  <c r="D28" i="38" s="1"/>
  <c r="N34" i="37"/>
  <c r="N28" i="38" s="1"/>
  <c r="O34" i="37"/>
  <c r="O28" i="38" s="1"/>
  <c r="M34" i="37"/>
  <c r="M28" i="38" s="1"/>
  <c r="K34" i="37"/>
  <c r="K28" i="38" s="1"/>
  <c r="W15" i="37"/>
  <c r="Z15" i="37" s="1"/>
  <c r="W8" i="37"/>
  <c r="Z8" i="37" s="1"/>
  <c r="F34" i="37"/>
  <c r="F28" i="38" s="1"/>
  <c r="G34" i="37"/>
  <c r="G28" i="38" s="1"/>
  <c r="J34" i="37"/>
  <c r="J28" i="38" s="1"/>
  <c r="Z19" i="37"/>
  <c r="I34" i="37"/>
  <c r="I28" i="38" s="1"/>
  <c r="H34" i="37"/>
  <c r="H28" i="38" s="1"/>
  <c r="C21" i="37"/>
  <c r="V9" i="37"/>
  <c r="V5" i="37"/>
  <c r="Q10" i="37"/>
  <c r="Q11" i="37"/>
  <c r="V13" i="37"/>
  <c r="V11" i="37"/>
  <c r="V14" i="37"/>
  <c r="Q16" i="37"/>
  <c r="V12" i="37"/>
  <c r="Q5" i="37"/>
  <c r="V16" i="37"/>
  <c r="Q7" i="37"/>
  <c r="Q14" i="37"/>
  <c r="V10" i="37"/>
  <c r="Q13" i="37"/>
  <c r="V7" i="37"/>
  <c r="Q12" i="37"/>
  <c r="Q9" i="37"/>
  <c r="R4" i="37"/>
  <c r="Q18" i="37"/>
  <c r="H21" i="37"/>
  <c r="N21" i="37"/>
  <c r="K21" i="37"/>
  <c r="O21" i="37"/>
  <c r="J21" i="37"/>
  <c r="I21" i="37"/>
  <c r="F21" i="37"/>
  <c r="G21" i="37"/>
  <c r="E21" i="37"/>
  <c r="D21" i="37"/>
  <c r="L21" i="37"/>
  <c r="M21" i="37"/>
  <c r="T17" i="32"/>
  <c r="T22" i="32" s="1"/>
  <c r="T25" i="32" s="1"/>
  <c r="U4" i="37"/>
  <c r="S17" i="32"/>
  <c r="S22" i="32" s="1"/>
  <c r="S25" i="32" s="1"/>
  <c r="T4" i="37"/>
  <c r="R17" i="32"/>
  <c r="R22" i="32" s="1"/>
  <c r="R25" i="32" s="1"/>
  <c r="S4" i="37"/>
  <c r="J17" i="32"/>
  <c r="J22" i="32" s="1"/>
  <c r="J25" i="32" s="1"/>
  <c r="J4" i="37"/>
  <c r="G17" i="32"/>
  <c r="G22" i="32" s="1"/>
  <c r="G25" i="32" s="1"/>
  <c r="G4" i="37"/>
  <c r="L17" i="32"/>
  <c r="L22" i="32" s="1"/>
  <c r="L25" i="32" s="1"/>
  <c r="L4" i="37"/>
  <c r="K17" i="32"/>
  <c r="K22" i="32" s="1"/>
  <c r="K25" i="32" s="1"/>
  <c r="K4" i="37"/>
  <c r="N17" i="32"/>
  <c r="N22" i="32" s="1"/>
  <c r="N25" i="32" s="1"/>
  <c r="N4" i="37"/>
  <c r="H17" i="32"/>
  <c r="H22" i="32" s="1"/>
  <c r="H25" i="32" s="1"/>
  <c r="H4" i="37"/>
  <c r="I17" i="32"/>
  <c r="I22" i="32" s="1"/>
  <c r="I25" i="32" s="1"/>
  <c r="I4" i="37"/>
  <c r="O17" i="32"/>
  <c r="O22" i="32" s="1"/>
  <c r="O25" i="32" s="1"/>
  <c r="O4" i="37"/>
  <c r="M17" i="32"/>
  <c r="M22" i="32" s="1"/>
  <c r="M25" i="32" s="1"/>
  <c r="M4" i="37"/>
  <c r="D17" i="32"/>
  <c r="D22" i="32" s="1"/>
  <c r="D25" i="32" s="1"/>
  <c r="D4" i="37"/>
  <c r="F17" i="32"/>
  <c r="F22" i="32" s="1"/>
  <c r="F25" i="32" s="1"/>
  <c r="F4" i="37"/>
  <c r="E17" i="32"/>
  <c r="E22" i="32" s="1"/>
  <c r="E25" i="32" s="1"/>
  <c r="E4" i="37"/>
  <c r="C17" i="32"/>
  <c r="C22" i="32" s="1"/>
  <c r="C25" i="32" s="1"/>
  <c r="C4" i="37"/>
  <c r="V14" i="32"/>
  <c r="Y14" i="32" s="1"/>
  <c r="V9" i="32"/>
  <c r="Y9" i="32" s="1"/>
  <c r="V7" i="32"/>
  <c r="Y7" i="32" s="1"/>
  <c r="V13" i="32"/>
  <c r="Y13" i="32" s="1"/>
  <c r="V16" i="32"/>
  <c r="Y16" i="32" s="1"/>
  <c r="V12" i="32"/>
  <c r="Y12" i="32" s="1"/>
  <c r="V5" i="32"/>
  <c r="Y5" i="32" s="1"/>
  <c r="P21" i="32"/>
  <c r="Y18" i="32"/>
  <c r="U4" i="32"/>
  <c r="U17" i="32" s="1"/>
  <c r="U22" i="32" s="1"/>
  <c r="Q17" i="32"/>
  <c r="Q22" i="32" s="1"/>
  <c r="Q25" i="32" s="1"/>
  <c r="V11" i="32"/>
  <c r="Y11" i="32" s="1"/>
  <c r="P4" i="32"/>
  <c r="Q28" i="38" l="1"/>
  <c r="S36" i="37"/>
  <c r="Q37" i="37"/>
  <c r="C31" i="38"/>
  <c r="Q31" i="38" s="1"/>
  <c r="C30" i="38"/>
  <c r="Q30" i="38" s="1"/>
  <c r="Q36" i="37"/>
  <c r="V15" i="39"/>
  <c r="V6" i="39"/>
  <c r="V8" i="39"/>
  <c r="U12" i="39"/>
  <c r="R10" i="39"/>
  <c r="S16" i="39"/>
  <c r="T9" i="39"/>
  <c r="S13" i="39"/>
  <c r="S14" i="39"/>
  <c r="U14" i="39"/>
  <c r="U5" i="39"/>
  <c r="U7" i="39"/>
  <c r="U9" i="39"/>
  <c r="S12" i="39"/>
  <c r="S5" i="39"/>
  <c r="R13" i="39"/>
  <c r="T16" i="39"/>
  <c r="U10" i="39"/>
  <c r="S10" i="39"/>
  <c r="S11" i="39"/>
  <c r="T12" i="39"/>
  <c r="R14" i="39"/>
  <c r="R11" i="39"/>
  <c r="T13" i="39"/>
  <c r="T5" i="39"/>
  <c r="R12" i="39"/>
  <c r="U13" i="39"/>
  <c r="L28" i="39"/>
  <c r="S7" i="39"/>
  <c r="T7" i="39"/>
  <c r="U11" i="39"/>
  <c r="T11" i="39"/>
  <c r="T10" i="39"/>
  <c r="R16" i="39"/>
  <c r="R5" i="39"/>
  <c r="U16" i="39"/>
  <c r="R9" i="39"/>
  <c r="R7" i="39"/>
  <c r="T14" i="39"/>
  <c r="V16" i="38"/>
  <c r="V7" i="38"/>
  <c r="V9" i="38"/>
  <c r="S9" i="39"/>
  <c r="V10" i="38"/>
  <c r="V13" i="38"/>
  <c r="V14" i="38"/>
  <c r="V5" i="38"/>
  <c r="V11" i="38"/>
  <c r="V12" i="38"/>
  <c r="T4" i="38"/>
  <c r="V24" i="38"/>
  <c r="I4" i="38" s="1"/>
  <c r="R4" i="38"/>
  <c r="S4" i="38"/>
  <c r="U4" i="38"/>
  <c r="W10" i="37"/>
  <c r="Z10" i="37" s="1"/>
  <c r="R17" i="37"/>
  <c r="R22" i="37" s="1"/>
  <c r="R25" i="37" s="1"/>
  <c r="Q34" i="37"/>
  <c r="W14" i="37"/>
  <c r="Z14" i="37" s="1"/>
  <c r="W9" i="37"/>
  <c r="Z9" i="37" s="1"/>
  <c r="W7" i="37"/>
  <c r="Z7" i="37" s="1"/>
  <c r="W16" i="37"/>
  <c r="Z16" i="37" s="1"/>
  <c r="W11" i="37"/>
  <c r="Z11" i="37" s="1"/>
  <c r="W13" i="37"/>
  <c r="Z13" i="37" s="1"/>
  <c r="U17" i="37"/>
  <c r="U22" i="37" s="1"/>
  <c r="U25" i="37" s="1"/>
  <c r="S17" i="37"/>
  <c r="S22" i="37" s="1"/>
  <c r="S25" i="37" s="1"/>
  <c r="T17" i="37"/>
  <c r="T22" i="37" s="1"/>
  <c r="T25" i="37" s="1"/>
  <c r="W5" i="37"/>
  <c r="Z5" i="37" s="1"/>
  <c r="W12" i="37"/>
  <c r="Z12" i="37" s="1"/>
  <c r="O17" i="37"/>
  <c r="O22" i="37" s="1"/>
  <c r="E17" i="37"/>
  <c r="E22" i="37" s="1"/>
  <c r="H17" i="37"/>
  <c r="H22" i="37" s="1"/>
  <c r="F17" i="37"/>
  <c r="F22" i="37" s="1"/>
  <c r="M17" i="37"/>
  <c r="M22" i="37" s="1"/>
  <c r="I17" i="37"/>
  <c r="I22" i="37" s="1"/>
  <c r="N17" i="37"/>
  <c r="N22" i="37" s="1"/>
  <c r="L17" i="37"/>
  <c r="L22" i="37" s="1"/>
  <c r="J17" i="37"/>
  <c r="J22" i="37" s="1"/>
  <c r="D17" i="37"/>
  <c r="D22" i="37" s="1"/>
  <c r="K17" i="37"/>
  <c r="K22" i="37" s="1"/>
  <c r="G17" i="37"/>
  <c r="G22" i="37" s="1"/>
  <c r="Q21" i="37"/>
  <c r="C17" i="37"/>
  <c r="Q4" i="37"/>
  <c r="J44" i="32"/>
  <c r="M29" i="32" s="1"/>
  <c r="Z18" i="37"/>
  <c r="V4" i="37"/>
  <c r="V17" i="37" s="1"/>
  <c r="V22" i="37" s="1"/>
  <c r="V4" i="32"/>
  <c r="V17" i="32" s="1"/>
  <c r="V22" i="32" s="1"/>
  <c r="P17" i="32"/>
  <c r="P22" i="32" s="1"/>
  <c r="F25" i="37" l="1"/>
  <c r="K25" i="37"/>
  <c r="N25" i="37"/>
  <c r="H25" i="37"/>
  <c r="D25" i="37"/>
  <c r="I25" i="37"/>
  <c r="E25" i="37"/>
  <c r="G25" i="37"/>
  <c r="J25" i="37"/>
  <c r="M25" i="37"/>
  <c r="O25" i="37"/>
  <c r="C18" i="38"/>
  <c r="C18" i="39" s="1"/>
  <c r="V5" i="39"/>
  <c r="V7" i="39"/>
  <c r="V16" i="39"/>
  <c r="V12" i="39"/>
  <c r="V14" i="39"/>
  <c r="V13" i="39"/>
  <c r="V10" i="39"/>
  <c r="V11" i="39"/>
  <c r="V9" i="39"/>
  <c r="E28" i="39"/>
  <c r="J28" i="39"/>
  <c r="M28" i="39"/>
  <c r="G28" i="39"/>
  <c r="O28" i="39"/>
  <c r="I28" i="39"/>
  <c r="N28" i="39"/>
  <c r="I4" i="39"/>
  <c r="P30" i="39"/>
  <c r="F28" i="39"/>
  <c r="H28" i="39"/>
  <c r="S4" i="39"/>
  <c r="S17" i="39" s="1"/>
  <c r="S22" i="39" s="1"/>
  <c r="D28" i="39"/>
  <c r="R4" i="39"/>
  <c r="R17" i="39" s="1"/>
  <c r="R22" i="39" s="1"/>
  <c r="K28" i="39"/>
  <c r="T4" i="39"/>
  <c r="T17" i="39" s="1"/>
  <c r="T22" i="39" s="1"/>
  <c r="H11" i="38"/>
  <c r="L8" i="38"/>
  <c r="G18" i="38"/>
  <c r="T17" i="38"/>
  <c r="T22" i="38" s="1"/>
  <c r="S17" i="38"/>
  <c r="S22" i="38" s="1"/>
  <c r="U17" i="38"/>
  <c r="U22" i="38" s="1"/>
  <c r="U4" i="39"/>
  <c r="U17" i="39" s="1"/>
  <c r="U22" i="39" s="1"/>
  <c r="G6" i="38"/>
  <c r="N6" i="38"/>
  <c r="H9" i="38"/>
  <c r="E12" i="38"/>
  <c r="H8" i="38"/>
  <c r="P9" i="38"/>
  <c r="G12" i="38"/>
  <c r="D16" i="38"/>
  <c r="I8" i="38"/>
  <c r="P12" i="38"/>
  <c r="K7" i="38"/>
  <c r="J13" i="38"/>
  <c r="C7" i="38"/>
  <c r="J16" i="38"/>
  <c r="K11" i="38"/>
  <c r="L13" i="38"/>
  <c r="M16" i="38"/>
  <c r="G15" i="38"/>
  <c r="D6" i="38"/>
  <c r="J8" i="38"/>
  <c r="J15" i="38"/>
  <c r="E15" i="38"/>
  <c r="P13" i="38"/>
  <c r="P16" i="38"/>
  <c r="L11" i="38"/>
  <c r="L10" i="38"/>
  <c r="I7" i="38"/>
  <c r="G14" i="38"/>
  <c r="N10" i="38"/>
  <c r="F13" i="38"/>
  <c r="L18" i="38"/>
  <c r="H19" i="38"/>
  <c r="F19" i="38"/>
  <c r="O14" i="38"/>
  <c r="C16" i="38"/>
  <c r="G13" i="38"/>
  <c r="M10" i="38"/>
  <c r="M6" i="38"/>
  <c r="H6" i="38"/>
  <c r="D15" i="38"/>
  <c r="C8" i="38"/>
  <c r="I15" i="38"/>
  <c r="P4" i="38"/>
  <c r="H5" i="38"/>
  <c r="F7" i="38"/>
  <c r="J12" i="38"/>
  <c r="F9" i="38"/>
  <c r="L16" i="38"/>
  <c r="H10" i="38"/>
  <c r="O13" i="38"/>
  <c r="N16" i="38"/>
  <c r="L20" i="38"/>
  <c r="M20" i="38"/>
  <c r="H4" i="38"/>
  <c r="C20" i="38"/>
  <c r="C13" i="38"/>
  <c r="M13" i="38"/>
  <c r="O12" i="38"/>
  <c r="D12" i="38"/>
  <c r="K8" i="38"/>
  <c r="M8" i="38"/>
  <c r="O15" i="38"/>
  <c r="O8" i="38"/>
  <c r="P5" i="38"/>
  <c r="P8" i="38"/>
  <c r="O18" i="38"/>
  <c r="I16" i="38"/>
  <c r="H18" i="38"/>
  <c r="E10" i="38"/>
  <c r="K16" i="38"/>
  <c r="K12" i="38"/>
  <c r="N11" i="38"/>
  <c r="K14" i="38"/>
  <c r="G19" i="38"/>
  <c r="P18" i="38"/>
  <c r="M4" i="38"/>
  <c r="C4" i="38"/>
  <c r="O5" i="38"/>
  <c r="H14" i="38"/>
  <c r="J11" i="38"/>
  <c r="D11" i="38"/>
  <c r="N14" i="38"/>
  <c r="E9" i="38"/>
  <c r="N9" i="38"/>
  <c r="D8" i="38"/>
  <c r="E6" i="38"/>
  <c r="L6" i="38"/>
  <c r="N8" i="38"/>
  <c r="E8" i="38"/>
  <c r="J6" i="38"/>
  <c r="O6" i="38"/>
  <c r="F15" i="38"/>
  <c r="L15" i="38"/>
  <c r="C15" i="38"/>
  <c r="P11" i="38"/>
  <c r="P6" i="38"/>
  <c r="P14" i="38"/>
  <c r="N4" i="38"/>
  <c r="E7" i="38"/>
  <c r="E11" i="38"/>
  <c r="C5" i="38"/>
  <c r="O9" i="38"/>
  <c r="G9" i="38"/>
  <c r="I14" i="38"/>
  <c r="N18" i="38"/>
  <c r="F11" i="38"/>
  <c r="K5" i="38"/>
  <c r="I13" i="38"/>
  <c r="I9" i="38"/>
  <c r="F16" i="38"/>
  <c r="D18" i="38"/>
  <c r="M11" i="38"/>
  <c r="O16" i="38"/>
  <c r="J18" i="38"/>
  <c r="G7" i="38"/>
  <c r="E13" i="38"/>
  <c r="I11" i="38"/>
  <c r="M12" i="38"/>
  <c r="D10" i="38"/>
  <c r="I10" i="38"/>
  <c r="O4" i="38"/>
  <c r="K18" i="38"/>
  <c r="M9" i="38"/>
  <c r="G11" i="38"/>
  <c r="M19" i="38"/>
  <c r="C19" i="38"/>
  <c r="K19" i="38"/>
  <c r="D20" i="38"/>
  <c r="J19" i="38"/>
  <c r="I20" i="38"/>
  <c r="O19" i="38"/>
  <c r="P20" i="38"/>
  <c r="N7" i="38"/>
  <c r="G4" i="38"/>
  <c r="D4" i="38"/>
  <c r="C9" i="38"/>
  <c r="J7" i="38"/>
  <c r="F10" i="38"/>
  <c r="I19" i="38"/>
  <c r="J20" i="38"/>
  <c r="N20" i="38"/>
  <c r="D19" i="38"/>
  <c r="G20" i="38"/>
  <c r="N19" i="38"/>
  <c r="K20" i="38"/>
  <c r="F4" i="38"/>
  <c r="K13" i="38"/>
  <c r="E16" i="38"/>
  <c r="O11" i="38"/>
  <c r="F12" i="38"/>
  <c r="O10" i="38"/>
  <c r="M18" i="38"/>
  <c r="H12" i="38"/>
  <c r="E14" i="38"/>
  <c r="H16" i="38"/>
  <c r="F14" i="38"/>
  <c r="L9" i="38"/>
  <c r="L12" i="38"/>
  <c r="I5" i="38"/>
  <c r="M5" i="38"/>
  <c r="F18" i="38"/>
  <c r="K10" i="38"/>
  <c r="J10" i="38"/>
  <c r="C11" i="38"/>
  <c r="D14" i="38"/>
  <c r="L14" i="38"/>
  <c r="F5" i="38"/>
  <c r="I12" i="38"/>
  <c r="D9" i="38"/>
  <c r="C14" i="38"/>
  <c r="C10" i="38"/>
  <c r="K15" i="38"/>
  <c r="F8" i="38"/>
  <c r="G8" i="38"/>
  <c r="C6" i="38"/>
  <c r="H15" i="38"/>
  <c r="N15" i="38"/>
  <c r="M15" i="38"/>
  <c r="F6" i="38"/>
  <c r="K6" i="38"/>
  <c r="I6" i="38"/>
  <c r="P7" i="38"/>
  <c r="P15" i="38"/>
  <c r="P10" i="38"/>
  <c r="N12" i="38"/>
  <c r="I18" i="38"/>
  <c r="J9" i="38"/>
  <c r="O7" i="38"/>
  <c r="H7" i="38"/>
  <c r="G5" i="38"/>
  <c r="D7" i="38"/>
  <c r="J4" i="38"/>
  <c r="D5" i="38"/>
  <c r="N5" i="38"/>
  <c r="G10" i="38"/>
  <c r="J5" i="38"/>
  <c r="M14" i="38"/>
  <c r="D13" i="38"/>
  <c r="M7" i="38"/>
  <c r="C12" i="38"/>
  <c r="L4" i="38"/>
  <c r="E18" i="38"/>
  <c r="G16" i="38"/>
  <c r="H13" i="38"/>
  <c r="E5" i="38"/>
  <c r="L5" i="38"/>
  <c r="N13" i="38"/>
  <c r="K4" i="38"/>
  <c r="E4" i="38"/>
  <c r="K9" i="38"/>
  <c r="J14" i="38"/>
  <c r="L7" i="38"/>
  <c r="O20" i="38"/>
  <c r="L19" i="38"/>
  <c r="H20" i="38"/>
  <c r="F20" i="38"/>
  <c r="E20" i="38"/>
  <c r="E19" i="38"/>
  <c r="P19" i="38"/>
  <c r="S34" i="37"/>
  <c r="M30" i="37"/>
  <c r="S35" i="37"/>
  <c r="J67" i="37"/>
  <c r="C22" i="37"/>
  <c r="Q17" i="37"/>
  <c r="L25" i="37"/>
  <c r="L29" i="32"/>
  <c r="N29" i="32"/>
  <c r="O29" i="32"/>
  <c r="W4" i="37"/>
  <c r="Z4" i="37" s="1"/>
  <c r="Y4" i="32"/>
  <c r="Q28" i="39" l="1"/>
  <c r="F20" i="39"/>
  <c r="H13" i="39"/>
  <c r="J5" i="39"/>
  <c r="P10" i="39"/>
  <c r="I12" i="39"/>
  <c r="F10" i="39"/>
  <c r="C19" i="39"/>
  <c r="F11" i="39"/>
  <c r="O9" i="39"/>
  <c r="C15" i="39"/>
  <c r="J6" i="39"/>
  <c r="N14" i="39"/>
  <c r="O5" i="39"/>
  <c r="G19" i="39"/>
  <c r="K16" i="39"/>
  <c r="O15" i="39"/>
  <c r="H4" i="39"/>
  <c r="I15" i="39"/>
  <c r="F13" i="39"/>
  <c r="G15" i="39"/>
  <c r="H20" i="39"/>
  <c r="G16" i="39"/>
  <c r="G10" i="39"/>
  <c r="J9" i="39"/>
  <c r="F6" i="39"/>
  <c r="C6" i="39"/>
  <c r="C10" i="39"/>
  <c r="F5" i="39"/>
  <c r="J10" i="39"/>
  <c r="I5" i="39"/>
  <c r="H16" i="39"/>
  <c r="O10" i="39"/>
  <c r="K13" i="39"/>
  <c r="K20" i="39"/>
  <c r="N20" i="39"/>
  <c r="J7" i="39"/>
  <c r="N7" i="39"/>
  <c r="J19" i="39"/>
  <c r="M19" i="39"/>
  <c r="O4" i="39"/>
  <c r="I11" i="39"/>
  <c r="O16" i="39"/>
  <c r="I9" i="39"/>
  <c r="C5" i="39"/>
  <c r="P14" i="39"/>
  <c r="L15" i="39"/>
  <c r="E8" i="39"/>
  <c r="D8" i="39"/>
  <c r="D11" i="39"/>
  <c r="K14" i="39"/>
  <c r="E10" i="39"/>
  <c r="P8" i="39"/>
  <c r="M8" i="39"/>
  <c r="M13" i="39"/>
  <c r="M20" i="39"/>
  <c r="H10" i="39"/>
  <c r="F7" i="39"/>
  <c r="C8" i="39"/>
  <c r="M10" i="39"/>
  <c r="F19" i="39"/>
  <c r="N10" i="39"/>
  <c r="L11" i="39"/>
  <c r="J15" i="39"/>
  <c r="M16" i="39"/>
  <c r="C7" i="39"/>
  <c r="I8" i="39"/>
  <c r="H8" i="39"/>
  <c r="N6" i="39"/>
  <c r="L8" i="39"/>
  <c r="E20" i="39"/>
  <c r="O20" i="39"/>
  <c r="E4" i="39"/>
  <c r="E5" i="39"/>
  <c r="L4" i="39"/>
  <c r="M14" i="39"/>
  <c r="D5" i="39"/>
  <c r="H7" i="39"/>
  <c r="N12" i="39"/>
  <c r="I6" i="39"/>
  <c r="N15" i="39"/>
  <c r="F8" i="39"/>
  <c r="D9" i="39"/>
  <c r="D14" i="39"/>
  <c r="L9" i="39"/>
  <c r="H12" i="39"/>
  <c r="O11" i="39"/>
  <c r="G20" i="39"/>
  <c r="I19" i="39"/>
  <c r="D4" i="39"/>
  <c r="O19" i="39"/>
  <c r="K19" i="39"/>
  <c r="M9" i="39"/>
  <c r="D10" i="39"/>
  <c r="G7" i="39"/>
  <c r="K5" i="39"/>
  <c r="G9" i="39"/>
  <c r="E7" i="39"/>
  <c r="P11" i="39"/>
  <c r="O6" i="39"/>
  <c r="L6" i="39"/>
  <c r="E9" i="39"/>
  <c r="H14" i="39"/>
  <c r="K12" i="39"/>
  <c r="I16" i="39"/>
  <c r="O8" i="39"/>
  <c r="D12" i="39"/>
  <c r="C20" i="39"/>
  <c r="N16" i="39"/>
  <c r="F9" i="39"/>
  <c r="P4" i="39"/>
  <c r="H6" i="39"/>
  <c r="C16" i="39"/>
  <c r="I7" i="39"/>
  <c r="P13" i="39"/>
  <c r="D6" i="39"/>
  <c r="K11" i="39"/>
  <c r="K7" i="39"/>
  <c r="G12" i="39"/>
  <c r="L7" i="39"/>
  <c r="K4" i="39"/>
  <c r="C12" i="39"/>
  <c r="J4" i="39"/>
  <c r="O7" i="39"/>
  <c r="K6" i="39"/>
  <c r="H15" i="39"/>
  <c r="K15" i="39"/>
  <c r="C11" i="39"/>
  <c r="M5" i="39"/>
  <c r="F14" i="39"/>
  <c r="M18" i="39"/>
  <c r="E16" i="39"/>
  <c r="D19" i="39"/>
  <c r="G4" i="39"/>
  <c r="I20" i="39"/>
  <c r="M12" i="39"/>
  <c r="F16" i="39"/>
  <c r="N4" i="39"/>
  <c r="E6" i="39"/>
  <c r="O12" i="39"/>
  <c r="O13" i="39"/>
  <c r="J12" i="39"/>
  <c r="M6" i="39"/>
  <c r="O14" i="39"/>
  <c r="L10" i="39"/>
  <c r="E15" i="39"/>
  <c r="J16" i="39"/>
  <c r="P12" i="39"/>
  <c r="P9" i="39"/>
  <c r="H9" i="39"/>
  <c r="P19" i="39"/>
  <c r="J14" i="39"/>
  <c r="N13" i="39"/>
  <c r="M7" i="39"/>
  <c r="D7" i="39"/>
  <c r="P15" i="39"/>
  <c r="E19" i="39"/>
  <c r="L19" i="39"/>
  <c r="K9" i="39"/>
  <c r="L5" i="39"/>
  <c r="D13" i="39"/>
  <c r="N5" i="39"/>
  <c r="G5" i="39"/>
  <c r="P7" i="39"/>
  <c r="M15" i="39"/>
  <c r="G8" i="39"/>
  <c r="C14" i="39"/>
  <c r="L14" i="39"/>
  <c r="K10" i="39"/>
  <c r="L12" i="39"/>
  <c r="E14" i="39"/>
  <c r="F12" i="39"/>
  <c r="F4" i="39"/>
  <c r="N19" i="39"/>
  <c r="J20" i="39"/>
  <c r="C9" i="39"/>
  <c r="P20" i="39"/>
  <c r="D20" i="39"/>
  <c r="G11" i="39"/>
  <c r="I10" i="39"/>
  <c r="E13" i="39"/>
  <c r="M11" i="39"/>
  <c r="I13" i="39"/>
  <c r="I14" i="39"/>
  <c r="E11" i="39"/>
  <c r="P6" i="39"/>
  <c r="F15" i="39"/>
  <c r="N8" i="39"/>
  <c r="N9" i="39"/>
  <c r="J11" i="39"/>
  <c r="M4" i="39"/>
  <c r="N11" i="39"/>
  <c r="P5" i="39"/>
  <c r="K8" i="39"/>
  <c r="C13" i="39"/>
  <c r="L20" i="39"/>
  <c r="L16" i="39"/>
  <c r="H5" i="39"/>
  <c r="D15" i="39"/>
  <c r="G13" i="39"/>
  <c r="H19" i="39"/>
  <c r="G14" i="39"/>
  <c r="P16" i="39"/>
  <c r="J8" i="39"/>
  <c r="L13" i="39"/>
  <c r="J13" i="39"/>
  <c r="D16" i="39"/>
  <c r="E12" i="39"/>
  <c r="G6" i="39"/>
  <c r="H11" i="39"/>
  <c r="N18" i="39"/>
  <c r="E18" i="39"/>
  <c r="H18" i="39"/>
  <c r="F18" i="39"/>
  <c r="D18" i="39"/>
  <c r="P18" i="39"/>
  <c r="L18" i="39"/>
  <c r="I18" i="39"/>
  <c r="K18" i="39"/>
  <c r="J18" i="39"/>
  <c r="O18" i="39"/>
  <c r="G18" i="39"/>
  <c r="E21" i="38"/>
  <c r="V4" i="39"/>
  <c r="V17" i="39" s="1"/>
  <c r="V22" i="39" s="1"/>
  <c r="G21" i="38"/>
  <c r="K21" i="38"/>
  <c r="C21" i="38"/>
  <c r="Q12" i="38"/>
  <c r="W12" i="38" s="1"/>
  <c r="Q13" i="38"/>
  <c r="W13" i="38" s="1"/>
  <c r="H21" i="38"/>
  <c r="Q19" i="38"/>
  <c r="F17" i="38"/>
  <c r="N21" i="38"/>
  <c r="J21" i="38"/>
  <c r="O17" i="38"/>
  <c r="E17" i="38"/>
  <c r="Q4" i="38"/>
  <c r="C4" i="39"/>
  <c r="P17" i="38"/>
  <c r="H17" i="38"/>
  <c r="Q7" i="38"/>
  <c r="W7" i="38" s="1"/>
  <c r="N17" i="38"/>
  <c r="I21" i="38"/>
  <c r="Q9" i="38"/>
  <c r="W9" i="38" s="1"/>
  <c r="P21" i="38"/>
  <c r="Q20" i="38"/>
  <c r="G17" i="38"/>
  <c r="I17" i="38"/>
  <c r="Q15" i="38"/>
  <c r="W15" i="38" s="1"/>
  <c r="Q8" i="38"/>
  <c r="W8" i="38" s="1"/>
  <c r="M17" i="38"/>
  <c r="F21" i="38"/>
  <c r="L17" i="38"/>
  <c r="K17" i="38"/>
  <c r="Q5" i="38"/>
  <c r="W5" i="38" s="1"/>
  <c r="J17" i="38"/>
  <c r="C17" i="38"/>
  <c r="Q14" i="38"/>
  <c r="W14" i="38" s="1"/>
  <c r="Q18" i="38"/>
  <c r="Q16" i="38"/>
  <c r="W16" i="38" s="1"/>
  <c r="O21" i="38"/>
  <c r="L21" i="38"/>
  <c r="D17" i="38"/>
  <c r="Q6" i="38"/>
  <c r="W6" i="38" s="1"/>
  <c r="Q10" i="38"/>
  <c r="W10" i="38" s="1"/>
  <c r="Q11" i="38"/>
  <c r="W11" i="38" s="1"/>
  <c r="D21" i="38"/>
  <c r="M21" i="38"/>
  <c r="M24" i="38"/>
  <c r="N30" i="37"/>
  <c r="L30" i="37"/>
  <c r="O30" i="37"/>
  <c r="C25" i="37"/>
  <c r="Q22" i="37"/>
  <c r="W17" i="37"/>
  <c r="W22" i="37" s="1"/>
  <c r="P38" i="37" l="1"/>
  <c r="P32" i="38" s="1"/>
  <c r="L38" i="37"/>
  <c r="L32" i="38" s="1"/>
  <c r="D38" i="37"/>
  <c r="D32" i="38" s="1"/>
  <c r="N38" i="37"/>
  <c r="N32" i="38" s="1"/>
  <c r="I38" i="37"/>
  <c r="I32" i="38" s="1"/>
  <c r="J38" i="37"/>
  <c r="J32" i="38" s="1"/>
  <c r="G38" i="37"/>
  <c r="G32" i="38" s="1"/>
  <c r="O38" i="37"/>
  <c r="O32" i="38" s="1"/>
  <c r="K38" i="37"/>
  <c r="K32" i="38" s="1"/>
  <c r="E38" i="37"/>
  <c r="E32" i="38" s="1"/>
  <c r="M38" i="37"/>
  <c r="M32" i="38" s="1"/>
  <c r="H38" i="37"/>
  <c r="H32" i="38" s="1"/>
  <c r="F38" i="37"/>
  <c r="F32" i="38" s="1"/>
  <c r="C38" i="37"/>
  <c r="N17" i="39"/>
  <c r="K17" i="39"/>
  <c r="I21" i="39"/>
  <c r="F22" i="38"/>
  <c r="F21" i="39"/>
  <c r="Q16" i="39"/>
  <c r="W16" i="39" s="1"/>
  <c r="Q14" i="39"/>
  <c r="W14" i="39" s="1"/>
  <c r="C21" i="39"/>
  <c r="J21" i="39"/>
  <c r="P21" i="39"/>
  <c r="J22" i="38"/>
  <c r="O21" i="39"/>
  <c r="E17" i="39"/>
  <c r="Q10" i="39"/>
  <c r="W10" i="39" s="1"/>
  <c r="M17" i="39"/>
  <c r="F17" i="39"/>
  <c r="P17" i="39"/>
  <c r="D21" i="39"/>
  <c r="Q13" i="39"/>
  <c r="W13" i="39" s="1"/>
  <c r="Q12" i="39"/>
  <c r="W12" i="39" s="1"/>
  <c r="C22" i="38"/>
  <c r="Q5" i="39"/>
  <c r="W5" i="39" s="1"/>
  <c r="Q9" i="39"/>
  <c r="W9" i="39" s="1"/>
  <c r="M21" i="39"/>
  <c r="N21" i="39"/>
  <c r="N22" i="39" s="1"/>
  <c r="Q6" i="39"/>
  <c r="W6" i="39" s="1"/>
  <c r="H21" i="39"/>
  <c r="J17" i="39"/>
  <c r="H17" i="39"/>
  <c r="L21" i="39"/>
  <c r="G17" i="39"/>
  <c r="Q11" i="39"/>
  <c r="W11" i="39" s="1"/>
  <c r="Q15" i="39"/>
  <c r="W15" i="39" s="1"/>
  <c r="O17" i="39"/>
  <c r="Q7" i="39"/>
  <c r="W7" i="39" s="1"/>
  <c r="K21" i="39"/>
  <c r="D17" i="39"/>
  <c r="Q20" i="39"/>
  <c r="M22" i="38"/>
  <c r="Q8" i="39"/>
  <c r="W8" i="39" s="1"/>
  <c r="C17" i="39"/>
  <c r="C22" i="39" s="1"/>
  <c r="G21" i="39"/>
  <c r="Q19" i="39"/>
  <c r="I17" i="39"/>
  <c r="M24" i="39"/>
  <c r="L17" i="39"/>
  <c r="E22" i="38"/>
  <c r="Q18" i="39"/>
  <c r="E21" i="39"/>
  <c r="K22" i="38"/>
  <c r="G22" i="38"/>
  <c r="I22" i="38"/>
  <c r="O22" i="38"/>
  <c r="D22" i="38"/>
  <c r="Q4" i="39"/>
  <c r="W4" i="39" s="1"/>
  <c r="L22" i="38"/>
  <c r="P22" i="38"/>
  <c r="Q17" i="38"/>
  <c r="H22" i="38"/>
  <c r="N22" i="38"/>
  <c r="O24" i="38"/>
  <c r="Q21" i="38"/>
  <c r="N24" i="38"/>
  <c r="M45" i="37"/>
  <c r="L24" i="38"/>
  <c r="N45" i="37"/>
  <c r="L45" i="37"/>
  <c r="Q30" i="37"/>
  <c r="O33" i="37" s="1"/>
  <c r="O27" i="38" l="1"/>
  <c r="M39" i="38"/>
  <c r="M44" i="37"/>
  <c r="M43" i="37" s="1"/>
  <c r="Q45" i="37"/>
  <c r="Q44" i="37" s="1"/>
  <c r="Q43" i="37" s="1"/>
  <c r="L44" i="37"/>
  <c r="L43" i="37" s="1"/>
  <c r="L39" i="38"/>
  <c r="C32" i="38"/>
  <c r="Q32" i="38" s="1"/>
  <c r="Q38" i="37"/>
  <c r="Q35" i="37" s="1"/>
  <c r="N39" i="38"/>
  <c r="N44" i="37"/>
  <c r="N43" i="37" s="1"/>
  <c r="I22" i="39"/>
  <c r="G22" i="39"/>
  <c r="K22" i="39"/>
  <c r="F22" i="39"/>
  <c r="E22" i="39"/>
  <c r="D22" i="39"/>
  <c r="P22" i="39"/>
  <c r="J22" i="39"/>
  <c r="L22" i="39"/>
  <c r="M22" i="39"/>
  <c r="W17" i="39"/>
  <c r="W22" i="39" s="1"/>
  <c r="Q17" i="39"/>
  <c r="Q21" i="39"/>
  <c r="O22" i="39"/>
  <c r="H22" i="39"/>
  <c r="N24" i="39"/>
  <c r="L24" i="39"/>
  <c r="O24" i="39"/>
  <c r="Q22" i="38"/>
  <c r="Q24" i="38"/>
  <c r="H33" i="37"/>
  <c r="K33" i="37"/>
  <c r="N33" i="37"/>
  <c r="M33" i="37"/>
  <c r="I33" i="37"/>
  <c r="D33" i="37"/>
  <c r="E33" i="37"/>
  <c r="G33" i="37"/>
  <c r="L33" i="37"/>
  <c r="J33" i="37"/>
  <c r="F33" i="37"/>
  <c r="E27" i="38" l="1"/>
  <c r="J27" i="38"/>
  <c r="L27" i="38"/>
  <c r="I27" i="38"/>
  <c r="H27" i="38"/>
  <c r="F27" i="38"/>
  <c r="K27" i="38"/>
  <c r="G27" i="38"/>
  <c r="M27" i="38"/>
  <c r="L38" i="38"/>
  <c r="L39" i="39"/>
  <c r="L38" i="39" s="1"/>
  <c r="L37" i="39" s="1"/>
  <c r="Q39" i="38"/>
  <c r="M39" i="39"/>
  <c r="M38" i="39" s="1"/>
  <c r="M37" i="39" s="1"/>
  <c r="M38" i="38"/>
  <c r="M37" i="38" s="1"/>
  <c r="N27" i="38"/>
  <c r="N39" i="39"/>
  <c r="N38" i="39" s="1"/>
  <c r="N37" i="39" s="1"/>
  <c r="N38" i="38"/>
  <c r="N37" i="38" s="1"/>
  <c r="D27" i="38"/>
  <c r="Q22" i="39"/>
  <c r="Q24" i="39"/>
  <c r="O27" i="39"/>
  <c r="Q33" i="37"/>
  <c r="Q27" i="38" l="1"/>
  <c r="Q38" i="38"/>
  <c r="L37" i="38"/>
  <c r="Q37" i="38" s="1"/>
  <c r="Q39" i="39"/>
  <c r="M27" i="39"/>
  <c r="I27" i="39"/>
  <c r="J27" i="39"/>
  <c r="E27" i="39"/>
  <c r="G27" i="39"/>
  <c r="L27" i="39"/>
  <c r="N27" i="39"/>
  <c r="F27" i="39"/>
  <c r="K27" i="39"/>
  <c r="H27" i="39"/>
  <c r="D27" i="39"/>
  <c r="S33" i="37"/>
  <c r="Q27" i="39" l="1"/>
  <c r="P29" i="32" l="1"/>
  <c r="V4" i="38" l="1"/>
  <c r="W4" i="38" s="1"/>
  <c r="W17" i="38" s="1"/>
  <c r="W22" i="38" s="1"/>
  <c r="R17" i="38"/>
  <c r="R22" i="38" s="1"/>
  <c r="V17" i="38" l="1"/>
  <c r="V22" i="38" s="1"/>
  <c r="W24" i="38" l="1"/>
  <c r="E35" i="37" l="1"/>
  <c r="H35" i="37"/>
  <c r="K35" i="37"/>
  <c r="I35" i="37"/>
  <c r="K39" i="37" l="1"/>
  <c r="K33" i="38" s="1"/>
  <c r="K29" i="38"/>
  <c r="K29" i="39" s="1"/>
  <c r="K32" i="37"/>
  <c r="E39" i="37"/>
  <c r="E33" i="38" s="1"/>
  <c r="E29" i="38"/>
  <c r="E29" i="39" s="1"/>
  <c r="H39" i="37"/>
  <c r="H33" i="38" s="1"/>
  <c r="H29" i="38"/>
  <c r="H29" i="39" s="1"/>
  <c r="H32" i="37"/>
  <c r="I29" i="38"/>
  <c r="I29" i="39" s="1"/>
  <c r="I39" i="37"/>
  <c r="I33" i="38" s="1"/>
  <c r="C35" i="37"/>
  <c r="D35" i="37"/>
  <c r="J35" i="37"/>
  <c r="F35" i="37"/>
  <c r="G35" i="37"/>
  <c r="N35" i="37"/>
  <c r="P35" i="37"/>
  <c r="M35" i="37"/>
  <c r="O35" i="37"/>
  <c r="L35" i="37"/>
  <c r="M29" i="38" l="1"/>
  <c r="M29" i="39" s="1"/>
  <c r="F29" i="38"/>
  <c r="F29" i="39" s="1"/>
  <c r="F32" i="37"/>
  <c r="P29" i="38"/>
  <c r="P29" i="39" s="1"/>
  <c r="P32" i="37"/>
  <c r="I32" i="37"/>
  <c r="J29" i="38"/>
  <c r="J29" i="39" s="1"/>
  <c r="L29" i="38"/>
  <c r="L29" i="39" s="1"/>
  <c r="N29" i="38"/>
  <c r="N29" i="39" s="1"/>
  <c r="N32" i="37"/>
  <c r="D29" i="38"/>
  <c r="D29" i="39" s="1"/>
  <c r="E32" i="37"/>
  <c r="O29" i="38"/>
  <c r="O29" i="39" s="1"/>
  <c r="O32" i="37"/>
  <c r="G29" i="38"/>
  <c r="G29" i="39" s="1"/>
  <c r="C29" i="38"/>
  <c r="C32" i="37"/>
  <c r="P39" i="37"/>
  <c r="P33" i="38" s="1"/>
  <c r="L39" i="37"/>
  <c r="L33" i="38" s="1"/>
  <c r="C39" i="37"/>
  <c r="C33" i="38" s="1"/>
  <c r="J39" i="37"/>
  <c r="J33" i="38" s="1"/>
  <c r="N39" i="37"/>
  <c r="N33" i="38" s="1"/>
  <c r="O39" i="37"/>
  <c r="O33" i="38" s="1"/>
  <c r="G39" i="37"/>
  <c r="G33" i="38" s="1"/>
  <c r="M39" i="37"/>
  <c r="M33" i="38" s="1"/>
  <c r="F39" i="37"/>
  <c r="F33" i="38" s="1"/>
  <c r="D39" i="37"/>
  <c r="D33" i="38" s="1"/>
  <c r="M32" i="37" l="1"/>
  <c r="Q33" i="38"/>
  <c r="Q29" i="38"/>
  <c r="C29" i="39"/>
  <c r="Q29" i="39" s="1"/>
  <c r="J32" i="37"/>
  <c r="G32" i="37"/>
  <c r="D32" i="37"/>
  <c r="Q32" i="37" s="1"/>
  <c r="Q51" i="37" s="1"/>
  <c r="L32" i="37"/>
  <c r="Q42" i="39" l="1"/>
  <c r="P31" i="39"/>
  <c r="C30" i="39"/>
  <c r="N30" i="39"/>
  <c r="H33" i="39"/>
  <c r="F33" i="39"/>
  <c r="M32" i="39"/>
  <c r="F32" i="39"/>
  <c r="E32" i="39"/>
  <c r="D32" i="39"/>
  <c r="N32" i="39"/>
  <c r="O32" i="39"/>
  <c r="G32" i="39"/>
  <c r="H32" i="39"/>
  <c r="J32" i="39"/>
  <c r="P32" i="39"/>
  <c r="K33" i="39"/>
  <c r="L32" i="39"/>
  <c r="I32" i="39"/>
  <c r="K32" i="39"/>
  <c r="D31" i="39"/>
  <c r="E31" i="39"/>
  <c r="K31" i="39"/>
  <c r="G31" i="39"/>
  <c r="I31" i="39"/>
  <c r="N31" i="39"/>
  <c r="L31" i="39"/>
  <c r="M31" i="39"/>
  <c r="H31" i="39"/>
  <c r="J31" i="39"/>
  <c r="F31" i="39"/>
  <c r="O31" i="39"/>
  <c r="K30" i="39"/>
  <c r="C32" i="39"/>
  <c r="H30" i="39"/>
  <c r="H26" i="39" s="1"/>
  <c r="E30" i="39"/>
  <c r="M30" i="39"/>
  <c r="F30" i="39"/>
  <c r="C26" i="38"/>
  <c r="C31" i="39"/>
  <c r="Q31" i="39" s="1"/>
  <c r="Q32" i="39" l="1"/>
  <c r="F26" i="39"/>
  <c r="K26" i="39"/>
  <c r="J33" i="39"/>
  <c r="G33" i="39"/>
  <c r="I33" i="39"/>
  <c r="P33" i="39"/>
  <c r="P26" i="39" s="1"/>
  <c r="N33" i="39"/>
  <c r="N26" i="39" s="1"/>
  <c r="N26" i="38"/>
  <c r="O33" i="39"/>
  <c r="F26" i="38"/>
  <c r="I26" i="38"/>
  <c r="P26" i="38"/>
  <c r="H26" i="38"/>
  <c r="K26" i="38"/>
  <c r="I30" i="39"/>
  <c r="L30" i="39"/>
  <c r="D30" i="39"/>
  <c r="Q30" i="39" s="1"/>
  <c r="J30" i="39"/>
  <c r="J26" i="39" s="1"/>
  <c r="O30" i="39"/>
  <c r="G30" i="39"/>
  <c r="C33" i="39"/>
  <c r="J26" i="38"/>
  <c r="O26" i="38"/>
  <c r="G26" i="38"/>
  <c r="Q33" i="39" l="1"/>
  <c r="O26" i="39"/>
  <c r="G26" i="39"/>
  <c r="D33" i="39"/>
  <c r="I26" i="39"/>
  <c r="D26" i="38"/>
  <c r="Q26" i="38"/>
  <c r="Q45" i="38" s="1"/>
  <c r="L33" i="39"/>
  <c r="L26" i="39" s="1"/>
  <c r="C26" i="39"/>
  <c r="E33" i="39"/>
  <c r="E26" i="39" s="1"/>
  <c r="E26" i="38"/>
  <c r="M33" i="39"/>
  <c r="M26" i="39" s="1"/>
  <c r="M26" i="38"/>
  <c r="D26" i="39"/>
  <c r="L26" i="38"/>
  <c r="Q26" i="39" l="1"/>
  <c r="C38" i="39"/>
  <c r="C37" i="39" s="1"/>
  <c r="Q40" i="39" l="1"/>
  <c r="Q38" i="39" l="1"/>
  <c r="Q37" i="39" s="1"/>
  <c r="Q45" i="39" s="1"/>
</calcChain>
</file>

<file path=xl/sharedStrings.xml><?xml version="1.0" encoding="utf-8"?>
<sst xmlns="http://schemas.openxmlformats.org/spreadsheetml/2006/main" count="4185" uniqueCount="998">
  <si>
    <t>Input-Output Table for 2017</t>
  </si>
  <si>
    <t>Table 7.8: Nepal Input-Output Table, 2017</t>
  </si>
  <si>
    <t>(current prices, $ million)</t>
  </si>
  <si>
    <t>in current prices</t>
  </si>
  <si>
    <t>(industry-by-industry)</t>
  </si>
  <si>
    <t>AtB</t>
  </si>
  <si>
    <t>C</t>
  </si>
  <si>
    <t>15t16</t>
  </si>
  <si>
    <t>17t18</t>
  </si>
  <si>
    <t>21t22</t>
  </si>
  <si>
    <t>27t28</t>
  </si>
  <si>
    <t>30t33</t>
  </si>
  <si>
    <t>34t35</t>
  </si>
  <si>
    <t>36t37</t>
  </si>
  <si>
    <t>E</t>
  </si>
  <si>
    <t>F</t>
  </si>
  <si>
    <t>H</t>
  </si>
  <si>
    <t>J</t>
  </si>
  <si>
    <t>71t74</t>
  </si>
  <si>
    <t>L</t>
  </si>
  <si>
    <t>M</t>
  </si>
  <si>
    <t>N</t>
  </si>
  <si>
    <t>O</t>
  </si>
  <si>
    <t>P</t>
  </si>
  <si>
    <t>(millions of US$)</t>
  </si>
  <si>
    <t>Industry</t>
  </si>
  <si>
    <t>Agriculture, Hunting, Forestry, and Fishing</t>
  </si>
  <si>
    <t>Mining and Quarrying</t>
  </si>
  <si>
    <t>Food, Beverages, and Tobacco</t>
  </si>
  <si>
    <t>Textiles and Textile Products</t>
  </si>
  <si>
    <t>Leather, Leather Products, and Footwear</t>
  </si>
  <si>
    <t>Wood and Products of Wood and Cork</t>
  </si>
  <si>
    <t>Pulp, Paper, Paper Products, Printing, and Publishing</t>
  </si>
  <si>
    <t>Coke, Refined Petroleum, and Nuclear Fuel</t>
  </si>
  <si>
    <t>Chemicals and Chemical Products</t>
  </si>
  <si>
    <t>Rubber and Plastics</t>
  </si>
  <si>
    <t>Other Nonmetallic Minerals</t>
  </si>
  <si>
    <t>Basic Metals and Fabricated Metal</t>
  </si>
  <si>
    <t>Machinery, nec</t>
  </si>
  <si>
    <t>Electrical and Optical Equipment</t>
  </si>
  <si>
    <t>Transport Equipment</t>
  </si>
  <si>
    <t>Manufacturing, nec; Recycling</t>
  </si>
  <si>
    <t>Electricity, Gas, and Water Supply</t>
  </si>
  <si>
    <t>Construction</t>
  </si>
  <si>
    <t>Sale, Maintenance, and Repair of Motor Vehicles and Motorcycles; Retail Sale of Fuel</t>
  </si>
  <si>
    <t>Wholesale Trade and Commission Trade, Except of Motor Vehicles and Motorcycles</t>
  </si>
  <si>
    <t>Retail Trade, Except of Motor Vehicles and Motorcycles; Repair of Household Goods</t>
  </si>
  <si>
    <t>Hotels and Restaurants</t>
  </si>
  <si>
    <t>Inland Transport</t>
  </si>
  <si>
    <t>Water Transport</t>
  </si>
  <si>
    <t>Air Transport</t>
  </si>
  <si>
    <t>Other Supporting and Auxiliary Transport Activities; Activities of Travel Agencies</t>
  </si>
  <si>
    <t>Post and Telecommunications</t>
  </si>
  <si>
    <t>Financial Intermediation</t>
  </si>
  <si>
    <t>Real Estate Activities</t>
  </si>
  <si>
    <t>Renting of M&amp;Eq and Other Business Activities</t>
  </si>
  <si>
    <t>Public Administration and Defense; Compulsory Social Security</t>
  </si>
  <si>
    <t>Education</t>
  </si>
  <si>
    <t>Health and Social Work</t>
  </si>
  <si>
    <t>Other Community, Social, and Personal Services</t>
  </si>
  <si>
    <t>Private Households with Employed Persons</t>
  </si>
  <si>
    <t>Final Consumption Expenditure by Households</t>
  </si>
  <si>
    <t>Final Consumption Expenditure by NPISHs</t>
  </si>
  <si>
    <t>Final Consumption Expenditure by Government</t>
  </si>
  <si>
    <t>Gross Fixed Capital Formation</t>
  </si>
  <si>
    <t>Changes in Inventories and Valuables</t>
  </si>
  <si>
    <t>Exports</t>
  </si>
  <si>
    <t>Total Output</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</si>
  <si>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</si>
  <si>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</si>
  <si>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</si>
  <si>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</si>
  <si>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</si>
  <si>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</si>
  <si>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</si>
  <si>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</si>
  <si>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</si>
  <si>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</si>
  <si>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</si>
  <si>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</si>
  <si>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</si>
  <si>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</si>
  <si>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</si>
  <si>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</si>
  <si>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</si>
  <si>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</si>
  <si>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</si>
  <si>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</si>
  <si>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</si>
  <si>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</si>
  <si>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</si>
  <si>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</si>
  <si>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</si>
  <si>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</si>
  <si>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</si>
  <si>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</si>
  <si>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</si>
  <si>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</si>
  <si>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</si>
  <si>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</si>
  <si>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</si>
  <si>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</si>
  <si>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</si>
  <si>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</si>
  <si>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</si>
  <si>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</si>
  <si>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</si>
  <si>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</si>
  <si>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</si>
  <si>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Domestic</t>
  </si>
  <si>
    <t>Agriculture, hunting, forestry, and fishing</t>
  </si>
  <si>
    <t>Mining and quarrying</t>
  </si>
  <si>
    <t>Food, beverages, and tobacco</t>
  </si>
  <si>
    <t>Textiles and textile products</t>
  </si>
  <si>
    <t>Leather, leather products, and footwear</t>
  </si>
  <si>
    <t>Wood and products of wood and cork</t>
  </si>
  <si>
    <t>Pulp, paper, paper products, printing, and publishing</t>
  </si>
  <si>
    <t>Coke, refined petroleum, and nuclear fuel</t>
  </si>
  <si>
    <t>Chemicals and chemical products</t>
  </si>
  <si>
    <t>Rubber and plastics</t>
  </si>
  <si>
    <t>Other nonmetallic minerals</t>
  </si>
  <si>
    <t>Basic metals and fabricated metal</t>
  </si>
  <si>
    <t>Electrical and optical equipment</t>
  </si>
  <si>
    <t>Transport equipment</t>
  </si>
  <si>
    <t>Manufacturing, nec; recycling</t>
  </si>
  <si>
    <t>Electricity, gas, and water supply</t>
  </si>
  <si>
    <t>Sale, maintenance, and repair of motor vehicles and motorcycles; retail sale of fuel</t>
  </si>
  <si>
    <t>Wholesale trade and commission trade, except of motor vehicles and motorcycles</t>
  </si>
  <si>
    <t>Retail trade, except of motor vehicles and motorcycles; repair of household goods</t>
  </si>
  <si>
    <t>Hotels and restaurants</t>
  </si>
  <si>
    <t>Inland transport</t>
  </si>
  <si>
    <t>Water transport</t>
  </si>
  <si>
    <t>Air transport</t>
  </si>
  <si>
    <t>Other supporting and auxiliary transport activities; activities of travel agencies</t>
  </si>
  <si>
    <t>Post and telecommunications</t>
  </si>
  <si>
    <t>Financial intermediation</t>
  </si>
  <si>
    <t>Real estate activities</t>
  </si>
  <si>
    <t>Renting of M&amp;Eq and other business activities</t>
  </si>
  <si>
    <t>Public administration and defense; compulsory social security</t>
  </si>
  <si>
    <t>Health and social work</t>
  </si>
  <si>
    <t>Other community, social, and personal services</t>
  </si>
  <si>
    <t>Private households with employed persons</t>
  </si>
  <si>
    <t>Imports</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</si>
  <si>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</si>
  <si>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</si>
  <si>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</si>
  <si>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</si>
  <si>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</si>
  <si>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</si>
  <si>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</si>
  <si>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</si>
  <si>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</si>
  <si>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</si>
  <si>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</si>
  <si>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</si>
  <si>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</si>
  <si>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</si>
  <si>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</si>
  <si>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</si>
  <si>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</si>
  <si>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</si>
  <si>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</si>
  <si>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</si>
  <si>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</si>
  <si>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</si>
  <si>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</si>
  <si>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</si>
  <si>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</si>
  <si>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</si>
  <si>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</si>
  <si>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</si>
  <si>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</si>
  <si>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</si>
  <si>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</si>
  <si>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</si>
  <si>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</si>
  <si>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</si>
  <si>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</si>
  <si>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Total intermediate consumption</t>
  </si>
  <si>
    <t>r60</t>
  </si>
  <si>
    <t>Taxes less subsidies on products</t>
  </si>
  <si>
    <t>r99</t>
  </si>
  <si>
    <t>Cif/ fob adjustments on exports</t>
  </si>
  <si>
    <t>r61</t>
  </si>
  <si>
    <t>Direct purchases abroad by residents</t>
  </si>
  <si>
    <t>r62</t>
  </si>
  <si>
    <t xml:space="preserve">Purchases on the domestic territory by nonresidents </t>
  </si>
  <si>
    <t>r63</t>
  </si>
  <si>
    <t>Value added at basic prices</t>
  </si>
  <si>
    <t>r64</t>
  </si>
  <si>
    <t>International transport margins</t>
  </si>
  <si>
    <t>Output at basic prices</t>
  </si>
  <si>
    <t>r69</t>
  </si>
  <si>
    <t>$ = United States dollar; cif = cost, insurance, and freight; fob = free on board; M&amp;Eq = machinery and equipment; nec = not elsewhere classified; NPISHs = nonprofit institutions serving households.</t>
  </si>
  <si>
    <t>Source: Asian Development Bank Multiregional Input–Output Database</t>
  </si>
  <si>
    <t>GDP Computation</t>
  </si>
  <si>
    <t>Production approach</t>
  </si>
  <si>
    <t>Expenditure approach</t>
  </si>
  <si>
    <t>Total output at basic prices</t>
  </si>
  <si>
    <t>Household final consumption expenditure</t>
  </si>
  <si>
    <t>- Intermediate consumption</t>
  </si>
  <si>
    <t>+ NPISH final consumption expenditure</t>
  </si>
  <si>
    <t>= Value added at basic prices</t>
  </si>
  <si>
    <t>+ Government consumption expenditure</t>
  </si>
  <si>
    <t>+ Taxes less subsidies on products</t>
  </si>
  <si>
    <t>+ Gross fixed capital formation</t>
  </si>
  <si>
    <t>+ Changes in inventories</t>
  </si>
  <si>
    <t>+ Acquisitions less disposals of valuables</t>
  </si>
  <si>
    <t>+ Exports of goods and services</t>
  </si>
  <si>
    <t>- Imports of goods and services</t>
  </si>
  <si>
    <t>- Direct purchases abroad by residents</t>
  </si>
  <si>
    <t>= Gross domestic product</t>
  </si>
  <si>
    <t xml:space="preserve">agr </t>
  </si>
  <si>
    <t xml:space="preserve">min </t>
  </si>
  <si>
    <t>man</t>
  </si>
  <si>
    <t>constr</t>
  </si>
  <si>
    <t>trade</t>
  </si>
  <si>
    <t>h&amp;r</t>
  </si>
  <si>
    <t>transp</t>
  </si>
  <si>
    <t>comm</t>
  </si>
  <si>
    <t>fin</t>
  </si>
  <si>
    <t>adm</t>
  </si>
  <si>
    <t>educ</t>
  </si>
  <si>
    <t>health</t>
  </si>
  <si>
    <t>serv</t>
  </si>
  <si>
    <t>sum</t>
  </si>
  <si>
    <t>imp</t>
  </si>
  <si>
    <t>interm</t>
  </si>
  <si>
    <t>tax</t>
  </si>
  <si>
    <t>adj</t>
  </si>
  <si>
    <t>purch</t>
  </si>
  <si>
    <t>va</t>
  </si>
  <si>
    <t>marg</t>
  </si>
  <si>
    <t>go</t>
  </si>
  <si>
    <t>hh</t>
  </si>
  <si>
    <t>npish</t>
  </si>
  <si>
    <t>gov</t>
  </si>
  <si>
    <t>gfcf</t>
  </si>
  <si>
    <t>invent</t>
  </si>
  <si>
    <t>output</t>
  </si>
  <si>
    <t>m</t>
  </si>
  <si>
    <t>c42</t>
  </si>
  <si>
    <t>Output</t>
  </si>
  <si>
    <t>86x42</t>
  </si>
  <si>
    <t>import</t>
  </si>
  <si>
    <t>cif</t>
  </si>
  <si>
    <t>purch1</t>
  </si>
  <si>
    <t>purch2</t>
  </si>
  <si>
    <t>gross</t>
  </si>
  <si>
    <t>51x51</t>
  </si>
  <si>
    <t>FD</t>
  </si>
  <si>
    <t xml:space="preserve">     Agriculture, forestry, and fishing </t>
  </si>
  <si>
    <t xml:space="preserve">     Mining and quarrying </t>
  </si>
  <si>
    <t xml:space="preserve">     Manufacturing </t>
  </si>
  <si>
    <t xml:space="preserve">     Construction </t>
  </si>
  <si>
    <t xml:space="preserve">     Wholesale and retail trade; repair of motor vehicles and motorcycles </t>
  </si>
  <si>
    <t xml:space="preserve">     Accommodation and food service activities </t>
  </si>
  <si>
    <t xml:space="preserve">     Transportation and storage </t>
  </si>
  <si>
    <t xml:space="preserve">     Information and communication </t>
  </si>
  <si>
    <t>29x51</t>
  </si>
  <si>
    <t>51x29</t>
  </si>
  <si>
    <t>prim inp</t>
  </si>
  <si>
    <t>Unempl</t>
  </si>
  <si>
    <t>LABOR, thous</t>
  </si>
  <si>
    <t>Pop, million</t>
  </si>
  <si>
    <r>
      <rPr>
        <sz val="11"/>
        <rFont val="Calibri"/>
        <family val="2"/>
      </rPr>
      <t>GDP by industrial origin at current market prices</t>
    </r>
    <r>
      <rPr>
        <sz val="10"/>
        <rFont val="Arial"/>
        <family val="2"/>
      </rPr>
      <t xml:space="preserve"> </t>
    </r>
  </si>
  <si>
    <r>
      <rPr>
        <sz val="11"/>
        <rFont val="Calibri"/>
        <family val="2"/>
      </rPr>
      <t xml:space="preserve">     Agriculture, forestry, and fishing</t>
    </r>
    <r>
      <rPr>
        <sz val="10"/>
        <rFont val="Arial"/>
        <family val="2"/>
      </rPr>
      <t xml:space="preserve"> </t>
    </r>
  </si>
  <si>
    <r>
      <rPr>
        <sz val="11"/>
        <rFont val="Calibri"/>
        <family val="2"/>
      </rPr>
      <t xml:space="preserve">     Mining and quarrying</t>
    </r>
    <r>
      <rPr>
        <sz val="10"/>
        <rFont val="Arial"/>
        <family val="2"/>
      </rPr>
      <t xml:space="preserve"> </t>
    </r>
  </si>
  <si>
    <r>
      <rPr>
        <sz val="11"/>
        <rFont val="Calibri"/>
        <family val="2"/>
      </rPr>
      <t xml:space="preserve">     Manufacturing</t>
    </r>
    <r>
      <rPr>
        <sz val="10"/>
        <rFont val="Arial"/>
        <family val="2"/>
      </rPr>
      <t xml:space="preserve"> </t>
    </r>
  </si>
  <si>
    <r>
      <rPr>
        <sz val="11"/>
        <rFont val="Calibri"/>
        <family val="2"/>
      </rPr>
      <t xml:space="preserve">     Electricity, gas, steam, and air-conditioning supply</t>
    </r>
    <r>
      <rPr>
        <sz val="10"/>
        <rFont val="Arial"/>
        <family val="2"/>
      </rPr>
      <t xml:space="preserve"> </t>
    </r>
  </si>
  <si>
    <r>
      <rPr>
        <sz val="11"/>
        <rFont val="Calibri"/>
        <family val="2"/>
      </rPr>
      <t xml:space="preserve">     Water supply; sewerage, waste management, and remediation activities</t>
    </r>
    <r>
      <rPr>
        <sz val="10"/>
        <rFont val="Arial"/>
        <family val="2"/>
      </rPr>
      <t xml:space="preserve"> </t>
    </r>
  </si>
  <si>
    <r>
      <rPr>
        <sz val="11"/>
        <rFont val="Calibri"/>
        <family val="2"/>
      </rPr>
      <t xml:space="preserve">     Construction</t>
    </r>
    <r>
      <rPr>
        <sz val="10"/>
        <rFont val="Arial"/>
        <family val="2"/>
      </rPr>
      <t xml:space="preserve"> </t>
    </r>
  </si>
  <si>
    <r>
      <rPr>
        <sz val="11"/>
        <rFont val="Calibri"/>
        <family val="2"/>
      </rPr>
      <t xml:space="preserve">     Wholesale and retail trade; repair of motor vehicles and motorcycles</t>
    </r>
    <r>
      <rPr>
        <sz val="10"/>
        <rFont val="Arial"/>
        <family val="2"/>
      </rPr>
      <t xml:space="preserve"> </t>
    </r>
  </si>
  <si>
    <r>
      <rPr>
        <sz val="11"/>
        <rFont val="Calibri"/>
        <family val="2"/>
      </rPr>
      <t xml:space="preserve">     Accommodation and food service activities</t>
    </r>
    <r>
      <rPr>
        <sz val="10"/>
        <rFont val="Arial"/>
        <family val="2"/>
      </rPr>
      <t xml:space="preserve"> </t>
    </r>
  </si>
  <si>
    <r>
      <rPr>
        <sz val="11"/>
        <rFont val="Calibri"/>
        <family val="2"/>
      </rPr>
      <t xml:space="preserve">     Transportation and storage</t>
    </r>
    <r>
      <rPr>
        <sz val="10"/>
        <rFont val="Arial"/>
        <family val="2"/>
      </rPr>
      <t xml:space="preserve"> </t>
    </r>
  </si>
  <si>
    <r>
      <rPr>
        <sz val="11"/>
        <rFont val="Calibri"/>
        <family val="2"/>
      </rPr>
      <t xml:space="preserve">     Information and communication</t>
    </r>
    <r>
      <rPr>
        <sz val="10"/>
        <rFont val="Arial"/>
        <family val="2"/>
      </rPr>
      <t xml:space="preserve"> </t>
    </r>
  </si>
  <si>
    <r>
      <rPr>
        <sz val="11"/>
        <rFont val="Calibri"/>
        <family val="2"/>
      </rPr>
      <t xml:space="preserve">     Financial and insurance activities</t>
    </r>
    <r>
      <rPr>
        <vertAlign val="superscript"/>
        <sz val="11"/>
        <rFont val="Calibri"/>
        <family val="2"/>
      </rPr>
      <t>h</t>
    </r>
    <r>
      <rPr>
        <sz val="10"/>
        <rFont val="Arial"/>
        <family val="2"/>
      </rPr>
      <t xml:space="preserve"> </t>
    </r>
  </si>
  <si>
    <r>
      <rPr>
        <sz val="11"/>
        <rFont val="Calibri"/>
        <family val="2"/>
      </rPr>
      <t xml:space="preserve">     Real estate activities</t>
    </r>
    <r>
      <rPr>
        <vertAlign val="superscript"/>
        <sz val="11"/>
        <rFont val="Calibri"/>
        <family val="2"/>
      </rPr>
      <t>i</t>
    </r>
    <r>
      <rPr>
        <sz val="10"/>
        <rFont val="Arial"/>
        <family val="2"/>
      </rPr>
      <t xml:space="preserve"> </t>
    </r>
  </si>
  <si>
    <r>
      <rPr>
        <sz val="11"/>
        <rFont val="Calibri"/>
        <family val="2"/>
      </rPr>
      <t xml:space="preserve">     Professional, scientific, and technical activities</t>
    </r>
    <r>
      <rPr>
        <sz val="10"/>
        <rFont val="Arial"/>
        <family val="2"/>
      </rPr>
      <t xml:space="preserve"> </t>
    </r>
  </si>
  <si>
    <r>
      <rPr>
        <sz val="11"/>
        <rFont val="Calibri"/>
        <family val="2"/>
      </rPr>
      <t xml:space="preserve">     Administrative and support service activities</t>
    </r>
    <r>
      <rPr>
        <sz val="10"/>
        <rFont val="Arial"/>
        <family val="2"/>
      </rPr>
      <t xml:space="preserve"> </t>
    </r>
  </si>
  <si>
    <r>
      <rPr>
        <sz val="11"/>
        <rFont val="Calibri"/>
        <family val="2"/>
      </rPr>
      <t xml:space="preserve">     Public administration and defense; compulsory social security</t>
    </r>
    <r>
      <rPr>
        <vertAlign val="superscript"/>
        <sz val="11"/>
        <rFont val="Calibri"/>
        <family val="2"/>
      </rPr>
      <t>j</t>
    </r>
    <r>
      <rPr>
        <sz val="10"/>
        <rFont val="Arial"/>
        <family val="2"/>
      </rPr>
      <t xml:space="preserve"> </t>
    </r>
  </si>
  <si>
    <r>
      <rPr>
        <sz val="11"/>
        <rFont val="Calibri"/>
        <family val="2"/>
      </rPr>
      <t xml:space="preserve">     Education</t>
    </r>
    <r>
      <rPr>
        <sz val="10"/>
        <rFont val="Arial"/>
        <family val="2"/>
      </rPr>
      <t xml:space="preserve"> </t>
    </r>
  </si>
  <si>
    <r>
      <rPr>
        <sz val="11"/>
        <rFont val="Calibri"/>
        <family val="2"/>
      </rPr>
      <t xml:space="preserve">     Human health and social work activities</t>
    </r>
    <r>
      <rPr>
        <sz val="10"/>
        <rFont val="Arial"/>
        <family val="2"/>
      </rPr>
      <t xml:space="preserve"> </t>
    </r>
  </si>
  <si>
    <r>
      <rPr>
        <sz val="11"/>
        <rFont val="Calibri"/>
        <family val="2"/>
      </rPr>
      <t xml:space="preserve">     Arts, entertainment, and recreation</t>
    </r>
    <r>
      <rPr>
        <vertAlign val="superscript"/>
        <sz val="11"/>
        <rFont val="Calibri"/>
        <family val="2"/>
      </rPr>
      <t>k</t>
    </r>
    <r>
      <rPr>
        <sz val="10"/>
        <rFont val="Arial"/>
        <family val="2"/>
      </rPr>
      <t xml:space="preserve"> </t>
    </r>
  </si>
  <si>
    <r>
      <rPr>
        <sz val="11"/>
        <rFont val="Calibri"/>
        <family val="2"/>
      </rPr>
      <t xml:space="preserve">     Other service activities</t>
    </r>
    <r>
      <rPr>
        <sz val="10"/>
        <rFont val="Arial"/>
        <family val="2"/>
      </rPr>
      <t xml:space="preserve"> </t>
    </r>
  </si>
  <si>
    <r>
      <rPr>
        <sz val="11"/>
        <rFont val="Calibri"/>
        <family val="2"/>
      </rPr>
      <t xml:space="preserve">     Activities of households as employers; undifferentiated goods- and 
          services-producing activities of households for own use</t>
    </r>
    <r>
      <rPr>
        <sz val="10"/>
        <rFont val="Arial"/>
        <family val="2"/>
      </rPr>
      <t xml:space="preserve"> </t>
    </r>
  </si>
  <si>
    <r>
      <rPr>
        <sz val="11"/>
        <rFont val="Calibri"/>
        <family val="2"/>
      </rPr>
      <t xml:space="preserve">     Activities of extraterritorial organizations and bodies</t>
    </r>
    <r>
      <rPr>
        <sz val="10"/>
        <rFont val="Arial"/>
        <family val="2"/>
      </rPr>
      <t xml:space="preserve"> </t>
    </r>
  </si>
  <si>
    <r>
      <rPr>
        <sz val="11"/>
        <rFont val="Calibri"/>
        <family val="2"/>
      </rPr>
      <t>Less: Financial intermediation services indirectly measured</t>
    </r>
    <r>
      <rPr>
        <sz val="10"/>
        <rFont val="Arial"/>
        <family val="2"/>
      </rPr>
      <t xml:space="preserve"> </t>
    </r>
  </si>
  <si>
    <r>
      <rPr>
        <sz val="11"/>
        <rFont val="Calibri"/>
        <family val="2"/>
      </rPr>
      <t>Gross value added at basic prices</t>
    </r>
    <r>
      <rPr>
        <sz val="10"/>
        <rFont val="Arial"/>
        <family val="2"/>
      </rPr>
      <t xml:space="preserve"> </t>
    </r>
  </si>
  <si>
    <r>
      <rPr>
        <sz val="11"/>
        <rFont val="Calibri"/>
        <family val="2"/>
      </rPr>
      <t>Taxes less subsidies on products</t>
    </r>
    <r>
      <rPr>
        <sz val="10"/>
        <rFont val="Arial"/>
        <family val="2"/>
      </rPr>
      <t xml:space="preserve"> </t>
    </r>
  </si>
  <si>
    <r>
      <rPr>
        <sz val="11"/>
        <rFont val="Calibri"/>
        <family val="2"/>
      </rPr>
      <t>Net factor income from abroad</t>
    </r>
    <r>
      <rPr>
        <sz val="10"/>
        <rFont val="Arial"/>
        <family val="2"/>
      </rPr>
      <t xml:space="preserve"> </t>
    </r>
  </si>
  <si>
    <r>
      <rPr>
        <sz val="11"/>
        <rFont val="Calibri"/>
        <family val="2"/>
      </rPr>
      <t>GNI</t>
    </r>
    <r>
      <rPr>
        <sz val="10"/>
        <rFont val="Arial"/>
        <family val="2"/>
      </rPr>
      <t xml:space="preserve"> </t>
    </r>
  </si>
  <si>
    <t xml:space="preserve">GDP by industrial origin at current market prices </t>
  </si>
  <si>
    <t xml:space="preserve">     Electricity, gas, steam, and air-conditioning supply </t>
  </si>
  <si>
    <t xml:space="preserve">     Water supply; sewerage, waste management, and remediation activities </t>
  </si>
  <si>
    <t xml:space="preserve">     Professional, scientific, and technical activities </t>
  </si>
  <si>
    <t xml:space="preserve">     Administrative and support service activities </t>
  </si>
  <si>
    <t xml:space="preserve">     Education </t>
  </si>
  <si>
    <t xml:space="preserve">     Human health and social work activities </t>
  </si>
  <si>
    <t xml:space="preserve">     Other service activities </t>
  </si>
  <si>
    <t xml:space="preserve">     Activities of households as employers; undifferentiated goods- and 
          services-producing activities of households for own use </t>
  </si>
  <si>
    <t xml:space="preserve">     Activities of extraterritorial organizations and bodies </t>
  </si>
  <si>
    <t xml:space="preserve">Less: Financial intermediation services indirectly measured </t>
  </si>
  <si>
    <t xml:space="preserve">Gross value added at basic prices </t>
  </si>
  <si>
    <t xml:space="preserve">Taxes less subsidies on products </t>
  </si>
  <si>
    <t xml:space="preserve">Net factor income from abroad </t>
  </si>
  <si>
    <t xml:space="preserve">GNI </t>
  </si>
  <si>
    <r>
      <t xml:space="preserve">     Financial and insurance activities</t>
    </r>
    <r>
      <rPr>
        <vertAlign val="superscript"/>
        <sz val="9"/>
        <rFont val="Arial Narrow"/>
        <family val="2"/>
      </rPr>
      <t>h</t>
    </r>
    <r>
      <rPr>
        <sz val="9"/>
        <rFont val="Arial Narrow"/>
        <family val="2"/>
      </rPr>
      <t xml:space="preserve"> </t>
    </r>
  </si>
  <si>
    <r>
      <t xml:space="preserve">     Real estate activities</t>
    </r>
    <r>
      <rPr>
        <vertAlign val="superscript"/>
        <sz val="9"/>
        <rFont val="Arial Narrow"/>
        <family val="2"/>
      </rPr>
      <t>i</t>
    </r>
    <r>
      <rPr>
        <sz val="9"/>
        <rFont val="Arial Narrow"/>
        <family val="2"/>
      </rPr>
      <t xml:space="preserve"> </t>
    </r>
  </si>
  <si>
    <r>
      <t xml:space="preserve">     Public administration and defense; compulsory social security</t>
    </r>
    <r>
      <rPr>
        <vertAlign val="superscript"/>
        <sz val="9"/>
        <rFont val="Arial Narrow"/>
        <family val="2"/>
      </rPr>
      <t>j</t>
    </r>
    <r>
      <rPr>
        <sz val="9"/>
        <rFont val="Arial Narrow"/>
        <family val="2"/>
      </rPr>
      <t xml:space="preserve"> </t>
    </r>
  </si>
  <si>
    <r>
      <t xml:space="preserve">     Arts, entertainment, and recreation</t>
    </r>
    <r>
      <rPr>
        <vertAlign val="superscript"/>
        <sz val="9"/>
        <rFont val="Arial Narrow"/>
        <family val="2"/>
      </rPr>
      <t>k</t>
    </r>
    <r>
      <rPr>
        <sz val="9"/>
        <rFont val="Arial Narrow"/>
        <family val="2"/>
      </rPr>
      <t xml:space="preserve"> </t>
    </r>
  </si>
  <si>
    <t>2019/2017</t>
  </si>
  <si>
    <t>NRs billion</t>
  </si>
  <si>
    <r>
      <rPr>
        <sz val="11"/>
        <rFont val="Calibri"/>
        <family val="2"/>
      </rPr>
      <t>Expenditure on GDP at current market prices</t>
    </r>
    <r>
      <rPr>
        <vertAlign val="superscript"/>
        <sz val="11"/>
        <rFont val="Calibri"/>
        <family val="2"/>
      </rPr>
      <t>l</t>
    </r>
    <r>
      <rPr>
        <sz val="10"/>
        <rFont val="Arial"/>
        <family val="2"/>
      </rPr>
      <t xml:space="preserve"> </t>
    </r>
  </si>
  <si>
    <r>
      <rPr>
        <sz val="11"/>
        <rFont val="Calibri"/>
        <family val="2"/>
      </rPr>
      <t xml:space="preserve">     Final consumption expenditure</t>
    </r>
    <r>
      <rPr>
        <sz val="10"/>
        <rFont val="Arial"/>
        <family val="2"/>
      </rPr>
      <t xml:space="preserve"> </t>
    </r>
  </si>
  <si>
    <r>
      <rPr>
        <sz val="11"/>
        <rFont val="Calibri"/>
        <family val="2"/>
      </rPr>
      <t xml:space="preserve">          Household final consumption</t>
    </r>
    <r>
      <rPr>
        <sz val="10"/>
        <rFont val="Arial"/>
        <family val="2"/>
      </rPr>
      <t xml:space="preserve"> </t>
    </r>
  </si>
  <si>
    <r>
      <rPr>
        <sz val="11"/>
        <rFont val="Calibri"/>
        <family val="2"/>
      </rPr>
      <t xml:space="preserve">          NPISHs final consumption</t>
    </r>
    <r>
      <rPr>
        <sz val="10"/>
        <rFont val="Arial"/>
        <family val="2"/>
      </rPr>
      <t xml:space="preserve"> </t>
    </r>
  </si>
  <si>
    <r>
      <rPr>
        <sz val="11"/>
        <rFont val="Calibri"/>
        <family val="2"/>
      </rPr>
      <t xml:space="preserve">          Government final consumption</t>
    </r>
    <r>
      <rPr>
        <sz val="10"/>
        <rFont val="Arial"/>
        <family val="2"/>
      </rPr>
      <t xml:space="preserve"> </t>
    </r>
  </si>
  <si>
    <r>
      <rPr>
        <sz val="11"/>
        <rFont val="Calibri"/>
        <family val="2"/>
      </rPr>
      <t xml:space="preserve">     Gross capital formation</t>
    </r>
    <r>
      <rPr>
        <sz val="10"/>
        <rFont val="Arial"/>
        <family val="2"/>
      </rPr>
      <t xml:space="preserve"> </t>
    </r>
  </si>
  <si>
    <r>
      <rPr>
        <sz val="11"/>
        <rFont val="Calibri"/>
        <family val="2"/>
      </rPr>
      <t xml:space="preserve">          Gross fixed capital formation</t>
    </r>
    <r>
      <rPr>
        <sz val="10"/>
        <rFont val="Arial"/>
        <family val="2"/>
      </rPr>
      <t xml:space="preserve"> </t>
    </r>
  </si>
  <si>
    <r>
      <rPr>
        <sz val="11"/>
        <rFont val="Calibri"/>
        <family val="2"/>
      </rPr>
      <t xml:space="preserve">               Public</t>
    </r>
    <r>
      <rPr>
        <sz val="10"/>
        <rFont val="Arial"/>
        <family val="2"/>
      </rPr>
      <t xml:space="preserve"> </t>
    </r>
  </si>
  <si>
    <r>
      <rPr>
        <sz val="11"/>
        <rFont val="Calibri"/>
        <family val="2"/>
      </rPr>
      <t xml:space="preserve">               Private</t>
    </r>
    <r>
      <rPr>
        <sz val="10"/>
        <rFont val="Arial"/>
        <family val="2"/>
      </rPr>
      <t xml:space="preserve"> </t>
    </r>
  </si>
  <si>
    <r>
      <rPr>
        <sz val="11"/>
        <rFont val="Calibri"/>
        <family val="2"/>
      </rPr>
      <t xml:space="preserve">          Changes in inventories</t>
    </r>
    <r>
      <rPr>
        <vertAlign val="superscript"/>
        <sz val="11"/>
        <rFont val="Calibri"/>
        <family val="2"/>
      </rPr>
      <t>m</t>
    </r>
    <r>
      <rPr>
        <sz val="10"/>
        <rFont val="Arial"/>
        <family val="2"/>
      </rPr>
      <t xml:space="preserve"> </t>
    </r>
  </si>
  <si>
    <r>
      <rPr>
        <sz val="11"/>
        <rFont val="Calibri"/>
        <family val="2"/>
      </rPr>
      <t xml:space="preserve">          Acquisitions less disposals of valuables</t>
    </r>
    <r>
      <rPr>
        <sz val="10"/>
        <rFont val="Arial"/>
        <family val="2"/>
      </rPr>
      <t xml:space="preserve"> </t>
    </r>
  </si>
  <si>
    <r>
      <rPr>
        <sz val="11"/>
        <rFont val="Calibri"/>
        <family val="2"/>
      </rPr>
      <t xml:space="preserve">     Exports of goods and services</t>
    </r>
    <r>
      <rPr>
        <sz val="10"/>
        <rFont val="Arial"/>
        <family val="2"/>
      </rPr>
      <t xml:space="preserve"> </t>
    </r>
  </si>
  <si>
    <r>
      <rPr>
        <sz val="11"/>
        <rFont val="Calibri"/>
        <family val="2"/>
      </rPr>
      <t xml:space="preserve">          Exports of goods</t>
    </r>
    <r>
      <rPr>
        <sz val="10"/>
        <rFont val="Arial"/>
        <family val="2"/>
      </rPr>
      <t xml:space="preserve"> </t>
    </r>
  </si>
  <si>
    <r>
      <rPr>
        <sz val="11"/>
        <rFont val="Calibri"/>
        <family val="2"/>
      </rPr>
      <t xml:space="preserve">          Exports of services</t>
    </r>
    <r>
      <rPr>
        <sz val="10"/>
        <rFont val="Arial"/>
        <family val="2"/>
      </rPr>
      <t xml:space="preserve"> </t>
    </r>
  </si>
  <si>
    <r>
      <rPr>
        <sz val="11"/>
        <rFont val="Calibri"/>
        <family val="2"/>
      </rPr>
      <t xml:space="preserve">     Less: Imports of goods and services</t>
    </r>
    <r>
      <rPr>
        <sz val="10"/>
        <rFont val="Arial"/>
        <family val="2"/>
      </rPr>
      <t xml:space="preserve"> </t>
    </r>
  </si>
  <si>
    <r>
      <rPr>
        <sz val="11"/>
        <rFont val="Calibri"/>
        <family val="2"/>
      </rPr>
      <t xml:space="preserve">          Imports of goods</t>
    </r>
    <r>
      <rPr>
        <sz val="10"/>
        <rFont val="Arial"/>
        <family val="2"/>
      </rPr>
      <t xml:space="preserve"> </t>
    </r>
  </si>
  <si>
    <r>
      <rPr>
        <sz val="11"/>
        <rFont val="Calibri"/>
        <family val="2"/>
      </rPr>
      <t xml:space="preserve">          Imports of services</t>
    </r>
    <r>
      <rPr>
        <sz val="10"/>
        <rFont val="Arial"/>
        <family val="2"/>
      </rPr>
      <t xml:space="preserve"> </t>
    </r>
  </si>
  <si>
    <t>…</t>
  </si>
  <si>
    <t>NEPAL</t>
  </si>
  <si>
    <t>Asian Development Bank (ADB)</t>
  </si>
  <si>
    <t>Key Indicators for Asia and the Pacific 2020</t>
  </si>
  <si>
    <t>https://kidb.adb.org/</t>
  </si>
  <si>
    <t>https://www.adb.org/publications/key-indicators-asia-and-pacific-2020</t>
  </si>
  <si>
    <t xml:space="preserve">2000 </t>
  </si>
  <si>
    <t xml:space="preserve">2001 </t>
  </si>
  <si>
    <t xml:space="preserve">2002 </t>
  </si>
  <si>
    <t xml:space="preserve">2003 </t>
  </si>
  <si>
    <t xml:space="preserve">2004 </t>
  </si>
  <si>
    <t xml:space="preserve">2005 </t>
  </si>
  <si>
    <t xml:space="preserve">2006 </t>
  </si>
  <si>
    <t xml:space="preserve">2007 </t>
  </si>
  <si>
    <t xml:space="preserve">2008 </t>
  </si>
  <si>
    <t xml:space="preserve">2009 </t>
  </si>
  <si>
    <t xml:space="preserve">2010 </t>
  </si>
  <si>
    <t xml:space="preserve">2011 </t>
  </si>
  <si>
    <t xml:space="preserve">2012 </t>
  </si>
  <si>
    <t xml:space="preserve">2013 </t>
  </si>
  <si>
    <t xml:space="preserve">2014 </t>
  </si>
  <si>
    <t xml:space="preserve">2015 </t>
  </si>
  <si>
    <t xml:space="preserve">2016 </t>
  </si>
  <si>
    <t xml:space="preserve">2017 </t>
  </si>
  <si>
    <t xml:space="preserve">2018 </t>
  </si>
  <si>
    <t xml:space="preserve">2019 </t>
  </si>
  <si>
    <r>
      <rPr>
        <b/>
        <sz val="11"/>
        <rFont val="Calibri"/>
        <family val="2"/>
      </rPr>
      <t>POPULATION</t>
    </r>
    <r>
      <rPr>
        <vertAlign val="superscript"/>
        <sz val="11"/>
        <rFont val="Calibri"/>
        <family val="2"/>
      </rPr>
      <t>a</t>
    </r>
    <r>
      <rPr>
        <sz val="10"/>
        <rFont val="Arial"/>
        <family val="2"/>
      </rPr>
      <t xml:space="preserve"> </t>
    </r>
  </si>
  <si>
    <r>
      <rPr>
        <sz val="11"/>
        <rFont val="Calibri"/>
        <family val="2"/>
      </rPr>
      <t>Total population</t>
    </r>
    <r>
      <rPr>
        <sz val="10"/>
        <rFont val="Arial"/>
        <family val="2"/>
      </rPr>
      <t xml:space="preserve"> as of 1 July (million)</t>
    </r>
  </si>
  <si>
    <r>
      <rPr>
        <sz val="11"/>
        <rFont val="Calibri"/>
        <family val="2"/>
      </rPr>
      <t>Population density</t>
    </r>
    <r>
      <rPr>
        <sz val="10"/>
        <rFont val="Arial"/>
        <family val="2"/>
      </rPr>
      <t xml:space="preserve"> (persons/km²)</t>
    </r>
  </si>
  <si>
    <r>
      <rPr>
        <sz val="11"/>
        <rFont val="Calibri"/>
        <family val="2"/>
      </rPr>
      <t>Population</t>
    </r>
    <r>
      <rPr>
        <vertAlign val="superscript"/>
        <sz val="11"/>
        <rFont val="Calibri"/>
        <family val="2"/>
      </rPr>
      <t>b</t>
    </r>
    <r>
      <rPr>
        <sz val="10"/>
        <rFont val="Arial"/>
        <family val="2"/>
      </rPr>
      <t xml:space="preserve"> (% annual change)</t>
    </r>
  </si>
  <si>
    <r>
      <rPr>
        <sz val="11"/>
        <rFont val="Calibri"/>
        <family val="2"/>
      </rPr>
      <t>Urban population</t>
    </r>
    <r>
      <rPr>
        <vertAlign val="superscript"/>
        <sz val="11"/>
        <rFont val="Calibri"/>
        <family val="2"/>
      </rPr>
      <t>c</t>
    </r>
    <r>
      <rPr>
        <sz val="10"/>
        <rFont val="Arial"/>
        <family val="2"/>
      </rPr>
      <t xml:space="preserve"> (% of total population)</t>
    </r>
  </si>
  <si>
    <r>
      <rPr>
        <b/>
        <sz val="11"/>
        <rFont val="Calibri"/>
        <family val="2"/>
      </rPr>
      <t>LABOR FORCE</t>
    </r>
    <r>
      <rPr>
        <vertAlign val="superscript"/>
        <sz val="11"/>
        <rFont val="Calibri"/>
        <family val="2"/>
      </rPr>
      <t>d</t>
    </r>
    <r>
      <rPr>
        <sz val="10"/>
        <rFont val="Arial"/>
        <family val="2"/>
      </rPr>
      <t xml:space="preserve"> calendar year ('000)</t>
    </r>
  </si>
  <si>
    <r>
      <rPr>
        <sz val="11"/>
        <rFont val="Calibri"/>
        <family val="2"/>
      </rPr>
      <t xml:space="preserve">     Electricity, gas, steam, and air-conditioning supply; water supply;
           sewerage, waste management, and remediation activities</t>
    </r>
    <r>
      <rPr>
        <sz val="10"/>
        <rFont val="Arial"/>
        <family val="2"/>
      </rPr>
      <t xml:space="preserve"> </t>
    </r>
  </si>
  <si>
    <r>
      <rPr>
        <sz val="11"/>
        <rFont val="Calibri"/>
        <family val="2"/>
      </rPr>
      <t xml:space="preserve">     Financial and insurance activities</t>
    </r>
    <r>
      <rPr>
        <sz val="10"/>
        <rFont val="Arial"/>
        <family val="2"/>
      </rPr>
      <t xml:space="preserve"> </t>
    </r>
  </si>
  <si>
    <r>
      <rPr>
        <sz val="11"/>
        <rFont val="Calibri"/>
        <family val="2"/>
      </rPr>
      <t xml:space="preserve">     Real estate activities</t>
    </r>
    <r>
      <rPr>
        <sz val="10"/>
        <rFont val="Arial"/>
        <family val="2"/>
      </rPr>
      <t xml:space="preserve"> </t>
    </r>
  </si>
  <si>
    <r>
      <rPr>
        <sz val="11"/>
        <rFont val="Calibri"/>
        <family val="2"/>
      </rPr>
      <t xml:space="preserve">     Other service activities</t>
    </r>
    <r>
      <rPr>
        <vertAlign val="superscript"/>
        <sz val="11"/>
        <rFont val="Calibri"/>
        <family val="2"/>
      </rPr>
      <t>f</t>
    </r>
    <r>
      <rPr>
        <sz val="10"/>
        <rFont val="Arial"/>
        <family val="2"/>
      </rPr>
      <t xml:space="preserve"> </t>
    </r>
  </si>
  <si>
    <r>
      <rPr>
        <sz val="11"/>
        <rFont val="Calibri"/>
        <family val="2"/>
      </rPr>
      <t>Unemployed</t>
    </r>
    <r>
      <rPr>
        <sz val="10"/>
        <rFont val="Arial"/>
        <family val="2"/>
      </rPr>
      <t xml:space="preserve"> </t>
    </r>
  </si>
  <si>
    <r>
      <rPr>
        <sz val="11"/>
        <rFont val="Calibri"/>
        <family val="2"/>
      </rPr>
      <t>Unemployment rate (%)</t>
    </r>
    <r>
      <rPr>
        <sz val="10"/>
        <rFont val="Arial"/>
        <family val="2"/>
      </rPr>
      <t xml:space="preserve"> </t>
    </r>
  </si>
  <si>
    <r>
      <rPr>
        <sz val="11"/>
        <rFont val="Calibri"/>
        <family val="2"/>
      </rPr>
      <t>Labor force (% annual change)</t>
    </r>
    <r>
      <rPr>
        <sz val="10"/>
        <rFont val="Arial"/>
        <family val="2"/>
      </rPr>
      <t xml:space="preserve"> </t>
    </r>
  </si>
  <si>
    <r>
      <rPr>
        <sz val="11"/>
        <rFont val="Calibri"/>
        <family val="2"/>
      </rPr>
      <t>Labor force participation rate (%)</t>
    </r>
    <r>
      <rPr>
        <sz val="10"/>
        <rFont val="Arial"/>
        <family val="2"/>
      </rPr>
      <t xml:space="preserve"> </t>
    </r>
  </si>
  <si>
    <r>
      <rPr>
        <sz val="11"/>
        <rFont val="Calibri"/>
        <family val="2"/>
      </rPr>
      <t xml:space="preserve">     Male</t>
    </r>
    <r>
      <rPr>
        <sz val="10"/>
        <rFont val="Arial"/>
        <family val="2"/>
      </rPr>
      <t xml:space="preserve"> </t>
    </r>
  </si>
  <si>
    <r>
      <rPr>
        <sz val="11"/>
        <rFont val="Calibri"/>
        <family val="2"/>
      </rPr>
      <t xml:space="preserve">     Female</t>
    </r>
    <r>
      <rPr>
        <sz val="10"/>
        <rFont val="Arial"/>
        <family val="2"/>
      </rPr>
      <t xml:space="preserve"> </t>
    </r>
  </si>
  <si>
    <r>
      <rPr>
        <b/>
        <sz val="11"/>
        <rFont val="Calibri"/>
        <family val="2"/>
      </rPr>
      <t>NATIONAL ACCOUNTS</t>
    </r>
    <r>
      <rPr>
        <vertAlign val="superscript"/>
        <sz val="11"/>
        <rFont val="Calibri"/>
        <family val="2"/>
      </rPr>
      <t>g</t>
    </r>
    <r>
      <rPr>
        <sz val="10"/>
        <rFont val="Arial"/>
        <family val="2"/>
      </rPr>
      <t xml:space="preserve"> fiscal year ending 15 July (NRs million)</t>
    </r>
  </si>
  <si>
    <r>
      <rPr>
        <b/>
        <i/>
        <sz val="11"/>
        <rFont val="Calibri"/>
        <family val="2"/>
      </rPr>
      <t>At Current Prices</t>
    </r>
    <r>
      <rPr>
        <sz val="10"/>
        <rFont val="Arial"/>
        <family val="2"/>
      </rPr>
      <t xml:space="preserve"> </t>
    </r>
  </si>
  <si>
    <r>
      <rPr>
        <b/>
        <i/>
        <sz val="11"/>
        <rFont val="Calibri"/>
        <family val="2"/>
      </rPr>
      <t xml:space="preserve">               Structure of Output</t>
    </r>
    <r>
      <rPr>
        <sz val="10"/>
        <rFont val="Arial"/>
        <family val="2"/>
      </rPr>
      <t xml:space="preserve"> (% of GDP at current basic prices)</t>
    </r>
  </si>
  <si>
    <r>
      <rPr>
        <sz val="11"/>
        <rFont val="Calibri"/>
        <family val="2"/>
      </rPr>
      <t xml:space="preserve">               Agriculture</t>
    </r>
    <r>
      <rPr>
        <sz val="10"/>
        <rFont val="Arial"/>
        <family val="2"/>
      </rPr>
      <t xml:space="preserve"> </t>
    </r>
  </si>
  <si>
    <r>
      <rPr>
        <sz val="11"/>
        <rFont val="Calibri"/>
        <family val="2"/>
      </rPr>
      <t xml:space="preserve">               Industry</t>
    </r>
    <r>
      <rPr>
        <sz val="10"/>
        <rFont val="Arial"/>
        <family val="2"/>
      </rPr>
      <t xml:space="preserve"> </t>
    </r>
  </si>
  <si>
    <r>
      <rPr>
        <sz val="11"/>
        <rFont val="Calibri"/>
        <family val="2"/>
      </rPr>
      <t xml:space="preserve">               Services</t>
    </r>
    <r>
      <rPr>
        <sz val="10"/>
        <rFont val="Arial"/>
        <family val="2"/>
      </rPr>
      <t xml:space="preserve"> </t>
    </r>
  </si>
  <si>
    <r>
      <rPr>
        <b/>
        <i/>
        <sz val="11"/>
        <rFont val="Calibri"/>
        <family val="2"/>
      </rPr>
      <t xml:space="preserve">               Structure of Demand</t>
    </r>
    <r>
      <rPr>
        <sz val="10"/>
        <rFont val="Arial"/>
        <family val="2"/>
      </rPr>
      <t xml:space="preserve"> (% of GDP at current market prices)</t>
    </r>
  </si>
  <si>
    <r>
      <rPr>
        <sz val="11"/>
        <rFont val="Calibri"/>
        <family val="2"/>
      </rPr>
      <t xml:space="preserve">               Household final consumption</t>
    </r>
    <r>
      <rPr>
        <vertAlign val="superscript"/>
        <sz val="11"/>
        <rFont val="Calibri"/>
        <family val="2"/>
      </rPr>
      <t>n</t>
    </r>
    <r>
      <rPr>
        <sz val="10"/>
        <rFont val="Arial"/>
        <family val="2"/>
      </rPr>
      <t xml:space="preserve"> </t>
    </r>
  </si>
  <si>
    <r>
      <rPr>
        <sz val="11"/>
        <rFont val="Calibri"/>
        <family val="2"/>
      </rPr>
      <t xml:space="preserve">               Government final consumption</t>
    </r>
    <r>
      <rPr>
        <sz val="10"/>
        <rFont val="Arial"/>
        <family val="2"/>
      </rPr>
      <t xml:space="preserve"> </t>
    </r>
  </si>
  <si>
    <r>
      <rPr>
        <sz val="11"/>
        <rFont val="Calibri"/>
        <family val="2"/>
      </rPr>
      <t xml:space="preserve">               Gross capital formation</t>
    </r>
    <r>
      <rPr>
        <sz val="10"/>
        <rFont val="Arial"/>
        <family val="2"/>
      </rPr>
      <t xml:space="preserve"> </t>
    </r>
  </si>
  <si>
    <r>
      <rPr>
        <sz val="11"/>
        <rFont val="Calibri"/>
        <family val="2"/>
      </rPr>
      <t xml:space="preserve">                    Changes in inventories</t>
    </r>
    <r>
      <rPr>
        <vertAlign val="superscript"/>
        <sz val="11"/>
        <rFont val="Calibri"/>
        <family val="2"/>
      </rPr>
      <t>m</t>
    </r>
    <r>
      <rPr>
        <sz val="10"/>
        <rFont val="Arial"/>
        <family val="2"/>
      </rPr>
      <t xml:space="preserve"> </t>
    </r>
  </si>
  <si>
    <r>
      <rPr>
        <sz val="11"/>
        <rFont val="Calibri"/>
        <family val="2"/>
      </rPr>
      <t xml:space="preserve">               Exports of goods and services</t>
    </r>
    <r>
      <rPr>
        <sz val="10"/>
        <rFont val="Arial"/>
        <family val="2"/>
      </rPr>
      <t xml:space="preserve"> </t>
    </r>
  </si>
  <si>
    <r>
      <rPr>
        <sz val="11"/>
        <rFont val="Calibri"/>
        <family val="2"/>
      </rPr>
      <t xml:space="preserve">               Imports of goods and services</t>
    </r>
    <r>
      <rPr>
        <sz val="10"/>
        <rFont val="Arial"/>
        <family val="2"/>
      </rPr>
      <t xml:space="preserve"> </t>
    </r>
  </si>
  <si>
    <r>
      <rPr>
        <b/>
        <i/>
        <sz val="11"/>
        <rFont val="Calibri"/>
        <family val="2"/>
      </rPr>
      <t>At Constant Prices</t>
    </r>
    <r>
      <rPr>
        <sz val="10"/>
        <rFont val="Arial"/>
        <family val="2"/>
      </rPr>
      <t xml:space="preserve"> </t>
    </r>
  </si>
  <si>
    <r>
      <rPr>
        <sz val="11"/>
        <rFont val="Calibri"/>
        <family val="2"/>
      </rPr>
      <t>GDP by industrial origin at 2000/2001 market prices</t>
    </r>
    <r>
      <rPr>
        <sz val="10"/>
        <rFont val="Arial"/>
        <family val="2"/>
      </rPr>
      <t xml:space="preserve"> </t>
    </r>
  </si>
  <si>
    <r>
      <rPr>
        <b/>
        <i/>
        <sz val="11"/>
        <rFont val="Calibri"/>
        <family val="2"/>
      </rPr>
      <t xml:space="preserve">               Growth of Output</t>
    </r>
    <r>
      <rPr>
        <sz val="10"/>
        <rFont val="Arial"/>
        <family val="2"/>
      </rPr>
      <t xml:space="preserve"> (% annual change)</t>
    </r>
  </si>
  <si>
    <r>
      <rPr>
        <sz val="11"/>
        <rFont val="Calibri"/>
        <family val="2"/>
      </rPr>
      <t xml:space="preserve">               GDP</t>
    </r>
    <r>
      <rPr>
        <sz val="10"/>
        <rFont val="Arial"/>
        <family val="2"/>
      </rPr>
      <t xml:space="preserve"> </t>
    </r>
  </si>
  <si>
    <r>
      <rPr>
        <sz val="11"/>
        <rFont val="Calibri"/>
        <family val="2"/>
      </rPr>
      <t>Expenditure on GDP at 2000/2001 market prices</t>
    </r>
    <r>
      <rPr>
        <vertAlign val="superscript"/>
        <sz val="11"/>
        <rFont val="Calibri"/>
        <family val="2"/>
      </rPr>
      <t>l</t>
    </r>
    <r>
      <rPr>
        <sz val="10"/>
        <rFont val="Arial"/>
        <family val="2"/>
      </rPr>
      <t xml:space="preserve"> </t>
    </r>
  </si>
  <si>
    <r>
      <rPr>
        <b/>
        <i/>
        <sz val="11"/>
        <rFont val="Calibri"/>
        <family val="2"/>
      </rPr>
      <t xml:space="preserve">               Growth of Demand</t>
    </r>
    <r>
      <rPr>
        <sz val="10"/>
        <rFont val="Arial"/>
        <family val="2"/>
      </rPr>
      <t xml:space="preserve"> (% annual change)</t>
    </r>
  </si>
  <si>
    <r>
      <rPr>
        <b/>
        <i/>
        <sz val="11"/>
        <rFont val="Calibri"/>
        <family val="2"/>
      </rPr>
      <t>Investment Financing at Current Prices</t>
    </r>
    <r>
      <rPr>
        <sz val="10"/>
        <rFont val="Arial"/>
        <family val="2"/>
      </rPr>
      <t xml:space="preserve"> </t>
    </r>
  </si>
  <si>
    <r>
      <rPr>
        <sz val="11"/>
        <rFont val="Calibri"/>
        <family val="2"/>
      </rPr>
      <t>Gross capital formation</t>
    </r>
    <r>
      <rPr>
        <sz val="10"/>
        <rFont val="Arial"/>
        <family val="2"/>
      </rPr>
      <t xml:space="preserve"> </t>
    </r>
  </si>
  <si>
    <r>
      <rPr>
        <sz val="11"/>
        <rFont val="Calibri"/>
        <family val="2"/>
      </rPr>
      <t>Gross national saving</t>
    </r>
    <r>
      <rPr>
        <sz val="10"/>
        <rFont val="Arial"/>
        <family val="2"/>
      </rPr>
      <t xml:space="preserve"> </t>
    </r>
  </si>
  <si>
    <r>
      <rPr>
        <sz val="11"/>
        <rFont val="Calibri"/>
        <family val="2"/>
      </rPr>
      <t xml:space="preserve">     Gross domestic saving</t>
    </r>
    <r>
      <rPr>
        <sz val="10"/>
        <rFont val="Arial"/>
        <family val="2"/>
      </rPr>
      <t xml:space="preserve"> </t>
    </r>
  </si>
  <si>
    <r>
      <rPr>
        <sz val="11"/>
        <rFont val="Calibri"/>
        <family val="2"/>
      </rPr>
      <t xml:space="preserve">     Net factor income from abroad</t>
    </r>
    <r>
      <rPr>
        <sz val="10"/>
        <rFont val="Arial"/>
        <family val="2"/>
      </rPr>
      <t xml:space="preserve"> </t>
    </r>
  </si>
  <si>
    <r>
      <rPr>
        <sz val="11"/>
        <rFont val="Calibri"/>
        <family val="2"/>
      </rPr>
      <t xml:space="preserve">     Net current transfers from abroad</t>
    </r>
    <r>
      <rPr>
        <sz val="10"/>
        <rFont val="Arial"/>
        <family val="2"/>
      </rPr>
      <t xml:space="preserve"> </t>
    </r>
  </si>
  <si>
    <r>
      <rPr>
        <b/>
        <i/>
        <sz val="11"/>
        <rFont val="Calibri"/>
        <family val="2"/>
      </rPr>
      <t xml:space="preserve">               Savings and Investment</t>
    </r>
    <r>
      <rPr>
        <sz val="10"/>
        <rFont val="Arial"/>
        <family val="2"/>
      </rPr>
      <t xml:space="preserve"> (% of GDP at current market prices)</t>
    </r>
  </si>
  <si>
    <r>
      <rPr>
        <sz val="11"/>
        <rFont val="Calibri"/>
        <family val="2"/>
      </rPr>
      <t xml:space="preserve">               Gross domestic saving</t>
    </r>
    <r>
      <rPr>
        <sz val="10"/>
        <rFont val="Arial"/>
        <family val="2"/>
      </rPr>
      <t xml:space="preserve"> </t>
    </r>
  </si>
  <si>
    <r>
      <rPr>
        <sz val="11"/>
        <rFont val="Calibri"/>
        <family val="2"/>
      </rPr>
      <t xml:space="preserve">               Gross national saving</t>
    </r>
    <r>
      <rPr>
        <sz val="10"/>
        <rFont val="Arial"/>
        <family val="2"/>
      </rPr>
      <t xml:space="preserve"> </t>
    </r>
  </si>
  <si>
    <r>
      <rPr>
        <b/>
        <i/>
        <sz val="11"/>
        <rFont val="Calibri"/>
        <family val="2"/>
      </rPr>
      <t>At Current Market Prices</t>
    </r>
    <r>
      <rPr>
        <sz val="10"/>
        <rFont val="Arial"/>
        <family val="2"/>
      </rPr>
      <t xml:space="preserve"> (NRs)</t>
    </r>
  </si>
  <si>
    <r>
      <rPr>
        <sz val="11"/>
        <rFont val="Calibri"/>
        <family val="2"/>
      </rPr>
      <t>Per capita GDP</t>
    </r>
    <r>
      <rPr>
        <sz val="10"/>
        <rFont val="Arial"/>
        <family val="2"/>
      </rPr>
      <t xml:space="preserve"> </t>
    </r>
  </si>
  <si>
    <r>
      <rPr>
        <sz val="11"/>
        <rFont val="Calibri"/>
        <family val="2"/>
      </rPr>
      <t>Per capita GNI</t>
    </r>
    <r>
      <rPr>
        <sz val="10"/>
        <rFont val="Arial"/>
        <family val="2"/>
      </rPr>
      <t xml:space="preserve"> </t>
    </r>
  </si>
  <si>
    <r>
      <rPr>
        <b/>
        <sz val="11"/>
        <rFont val="Calibri"/>
        <family val="2"/>
      </rPr>
      <t>PRODUCTION INDEX</t>
    </r>
    <r>
      <rPr>
        <sz val="10"/>
        <rFont val="Arial"/>
        <family val="2"/>
      </rPr>
      <t xml:space="preserve"> period averages</t>
    </r>
  </si>
  <si>
    <r>
      <rPr>
        <sz val="11"/>
        <rFont val="Calibri"/>
        <family val="2"/>
      </rPr>
      <t>Agriculture</t>
    </r>
    <r>
      <rPr>
        <sz val="10"/>
        <rFont val="Arial"/>
        <family val="2"/>
      </rPr>
      <t>; 2004–2006 = 100</t>
    </r>
  </si>
  <si>
    <r>
      <rPr>
        <sz val="11"/>
        <rFont val="Calibri"/>
        <family val="2"/>
      </rPr>
      <t>Mining</t>
    </r>
    <r>
      <rPr>
        <sz val="10"/>
        <rFont val="Arial"/>
        <family val="2"/>
      </rPr>
      <t>; 2014/2015 = 100</t>
    </r>
  </si>
  <si>
    <r>
      <rPr>
        <sz val="11"/>
        <rFont val="Calibri"/>
        <family val="2"/>
      </rPr>
      <t>Manufacturing</t>
    </r>
    <r>
      <rPr>
        <sz val="10"/>
        <rFont val="Arial"/>
        <family val="2"/>
      </rPr>
      <t>; 2003/2004 | 2008/2009 | 2014/2015 = 100</t>
    </r>
  </si>
  <si>
    <r>
      <rPr>
        <b/>
        <sz val="11"/>
        <rFont val="Calibri"/>
        <family val="2"/>
      </rPr>
      <t>ENERGY</t>
    </r>
    <r>
      <rPr>
        <sz val="10"/>
        <rFont val="Arial"/>
        <family val="2"/>
      </rPr>
      <t xml:space="preserve"> annual values</t>
    </r>
  </si>
  <si>
    <r>
      <rPr>
        <sz val="11"/>
        <rFont val="Calibri"/>
        <family val="2"/>
      </rPr>
      <t>Coal</t>
    </r>
    <r>
      <rPr>
        <vertAlign val="superscript"/>
        <sz val="11"/>
        <rFont val="Calibri"/>
        <family val="2"/>
      </rPr>
      <t>o</t>
    </r>
    <r>
      <rPr>
        <sz val="10"/>
        <rFont val="Arial"/>
        <family val="2"/>
      </rPr>
      <t xml:space="preserve"> (t '000)</t>
    </r>
  </si>
  <si>
    <r>
      <rPr>
        <sz val="11"/>
        <rFont val="Calibri"/>
        <family val="2"/>
      </rPr>
      <t xml:space="preserve">     Production</t>
    </r>
    <r>
      <rPr>
        <sz val="10"/>
        <rFont val="Arial"/>
        <family val="2"/>
      </rPr>
      <t xml:space="preserve"> </t>
    </r>
  </si>
  <si>
    <r>
      <rPr>
        <sz val="11"/>
        <rFont val="Calibri"/>
        <family val="2"/>
      </rPr>
      <t xml:space="preserve">     Exports</t>
    </r>
    <r>
      <rPr>
        <sz val="10"/>
        <rFont val="Arial"/>
        <family val="2"/>
      </rPr>
      <t xml:space="preserve"> </t>
    </r>
  </si>
  <si>
    <r>
      <rPr>
        <sz val="11"/>
        <rFont val="Calibri"/>
        <family val="2"/>
      </rPr>
      <t xml:space="preserve">     Imports</t>
    </r>
    <r>
      <rPr>
        <sz val="10"/>
        <rFont val="Arial"/>
        <family val="2"/>
      </rPr>
      <t xml:space="preserve"> </t>
    </r>
  </si>
  <si>
    <r>
      <rPr>
        <sz val="11"/>
        <rFont val="Calibri"/>
        <family val="2"/>
      </rPr>
      <t xml:space="preserve">     Consumption</t>
    </r>
    <r>
      <rPr>
        <vertAlign val="superscript"/>
        <sz val="11"/>
        <rFont val="Calibri"/>
        <family val="2"/>
      </rPr>
      <t>p</t>
    </r>
    <r>
      <rPr>
        <sz val="10"/>
        <rFont val="Arial"/>
        <family val="2"/>
      </rPr>
      <t xml:space="preserve"> </t>
    </r>
  </si>
  <si>
    <r>
      <rPr>
        <sz val="11"/>
        <rFont val="Calibri"/>
        <family val="2"/>
      </rPr>
      <t>Electricity</t>
    </r>
    <r>
      <rPr>
        <sz val="10"/>
        <rFont val="Arial"/>
        <family val="2"/>
      </rPr>
      <t xml:space="preserve"> (kWh million)</t>
    </r>
  </si>
  <si>
    <r>
      <rPr>
        <sz val="11"/>
        <rFont val="Calibri"/>
        <family val="2"/>
      </rPr>
      <t xml:space="preserve">     Consumption</t>
    </r>
    <r>
      <rPr>
        <sz val="10"/>
        <rFont val="Arial"/>
        <family val="2"/>
      </rPr>
      <t xml:space="preserve"> </t>
    </r>
  </si>
  <si>
    <r>
      <rPr>
        <sz val="11"/>
        <rFont val="Calibri"/>
        <family val="2"/>
      </rPr>
      <t>Natural gas</t>
    </r>
    <r>
      <rPr>
        <sz val="10"/>
        <rFont val="Arial"/>
        <family val="2"/>
      </rPr>
      <t xml:space="preserve"> (kg)</t>
    </r>
  </si>
  <si>
    <r>
      <rPr>
        <sz val="11"/>
        <rFont val="Calibri"/>
        <family val="2"/>
      </rPr>
      <t>Retail prices</t>
    </r>
    <r>
      <rPr>
        <sz val="10"/>
        <rFont val="Arial"/>
        <family val="2"/>
      </rPr>
      <t xml:space="preserve"> ($/L)</t>
    </r>
  </si>
  <si>
    <r>
      <rPr>
        <sz val="11"/>
        <rFont val="Calibri"/>
        <family val="2"/>
      </rPr>
      <t xml:space="preserve">     Gasoline, premium</t>
    </r>
    <r>
      <rPr>
        <sz val="10"/>
        <rFont val="Arial"/>
        <family val="2"/>
      </rPr>
      <t xml:space="preserve"> </t>
    </r>
  </si>
  <si>
    <r>
      <rPr>
        <sz val="11"/>
        <rFont val="Calibri"/>
        <family val="2"/>
      </rPr>
      <t xml:space="preserve">     Diesel</t>
    </r>
    <r>
      <rPr>
        <sz val="10"/>
        <rFont val="Arial"/>
        <family val="2"/>
      </rPr>
      <t xml:space="preserve"> </t>
    </r>
  </si>
  <si>
    <r>
      <rPr>
        <b/>
        <sz val="11"/>
        <rFont val="Calibri"/>
        <family val="2"/>
      </rPr>
      <t>PRICE INDEXES</t>
    </r>
    <r>
      <rPr>
        <vertAlign val="superscript"/>
        <sz val="11"/>
        <rFont val="Calibri"/>
        <family val="2"/>
      </rPr>
      <t>q</t>
    </r>
    <r>
      <rPr>
        <sz val="10"/>
        <rFont val="Arial"/>
        <family val="2"/>
      </rPr>
      <t xml:space="preserve"> period averages </t>
    </r>
  </si>
  <si>
    <r>
      <rPr>
        <sz val="11"/>
        <rFont val="Calibri"/>
        <family val="2"/>
      </rPr>
      <t xml:space="preserve">     Consumer (national)</t>
    </r>
    <r>
      <rPr>
        <sz val="10"/>
        <rFont val="Arial"/>
        <family val="2"/>
      </rPr>
      <t>; 2014/2015=100</t>
    </r>
  </si>
  <si>
    <r>
      <rPr>
        <sz val="11"/>
        <rFont val="Calibri"/>
        <family val="2"/>
      </rPr>
      <t xml:space="preserve">          Food and nonalcoholic beverages</t>
    </r>
    <r>
      <rPr>
        <vertAlign val="superscript"/>
        <sz val="11"/>
        <rFont val="Calibri"/>
        <family val="2"/>
      </rPr>
      <t>r</t>
    </r>
    <r>
      <rPr>
        <sz val="10"/>
        <rFont val="Arial"/>
        <family val="2"/>
      </rPr>
      <t xml:space="preserve"> </t>
    </r>
  </si>
  <si>
    <r>
      <rPr>
        <sz val="11"/>
        <rFont val="Calibri"/>
        <family val="2"/>
      </rPr>
      <t xml:space="preserve">          Alcoholic beverages, tobacco, and narcotics</t>
    </r>
    <r>
      <rPr>
        <sz val="10"/>
        <rFont val="Arial"/>
        <family val="2"/>
      </rPr>
      <t xml:space="preserve"> </t>
    </r>
  </si>
  <si>
    <r>
      <rPr>
        <sz val="11"/>
        <rFont val="Calibri"/>
        <family val="2"/>
      </rPr>
      <t xml:space="preserve">          Clothing and footwear</t>
    </r>
    <r>
      <rPr>
        <sz val="10"/>
        <rFont val="Arial"/>
        <family val="2"/>
      </rPr>
      <t xml:space="preserve"> </t>
    </r>
  </si>
  <si>
    <r>
      <rPr>
        <sz val="11"/>
        <rFont val="Calibri"/>
        <family val="2"/>
      </rPr>
      <t xml:space="preserve">          Housing, water, electricity, gas, and other fuels</t>
    </r>
    <r>
      <rPr>
        <sz val="10"/>
        <rFont val="Arial"/>
        <family val="2"/>
      </rPr>
      <t xml:space="preserve"> </t>
    </r>
  </si>
  <si>
    <r>
      <rPr>
        <sz val="11"/>
        <rFont val="Calibri"/>
        <family val="2"/>
      </rPr>
      <t xml:space="preserve">          Furnishings, household equipment, and routine household maintenance</t>
    </r>
    <r>
      <rPr>
        <sz val="10"/>
        <rFont val="Arial"/>
        <family val="2"/>
      </rPr>
      <t xml:space="preserve"> </t>
    </r>
  </si>
  <si>
    <r>
      <rPr>
        <sz val="11"/>
        <rFont val="Calibri"/>
        <family val="2"/>
      </rPr>
      <t xml:space="preserve">          Health</t>
    </r>
    <r>
      <rPr>
        <sz val="10"/>
        <rFont val="Arial"/>
        <family val="2"/>
      </rPr>
      <t xml:space="preserve"> </t>
    </r>
  </si>
  <si>
    <r>
      <rPr>
        <sz val="11"/>
        <rFont val="Calibri"/>
        <family val="2"/>
      </rPr>
      <t xml:space="preserve">          Transport</t>
    </r>
    <r>
      <rPr>
        <sz val="10"/>
        <rFont val="Arial"/>
        <family val="2"/>
      </rPr>
      <t xml:space="preserve"> </t>
    </r>
  </si>
  <si>
    <r>
      <rPr>
        <sz val="11"/>
        <rFont val="Calibri"/>
        <family val="2"/>
      </rPr>
      <t xml:space="preserve">          Communication</t>
    </r>
    <r>
      <rPr>
        <sz val="10"/>
        <rFont val="Arial"/>
        <family val="2"/>
      </rPr>
      <t xml:space="preserve"> </t>
    </r>
  </si>
  <si>
    <r>
      <rPr>
        <sz val="11"/>
        <rFont val="Calibri"/>
        <family val="2"/>
      </rPr>
      <t xml:space="preserve">          Recreation and culture</t>
    </r>
    <r>
      <rPr>
        <sz val="10"/>
        <rFont val="Arial"/>
        <family val="2"/>
      </rPr>
      <t xml:space="preserve"> </t>
    </r>
  </si>
  <si>
    <r>
      <rPr>
        <sz val="11"/>
        <rFont val="Calibri"/>
        <family val="2"/>
      </rPr>
      <t xml:space="preserve">          Education</t>
    </r>
    <r>
      <rPr>
        <sz val="10"/>
        <rFont val="Arial"/>
        <family val="2"/>
      </rPr>
      <t xml:space="preserve"> </t>
    </r>
  </si>
  <si>
    <r>
      <rPr>
        <sz val="11"/>
        <rFont val="Calibri"/>
        <family val="2"/>
      </rPr>
      <t xml:space="preserve">          Restaurants and hotels</t>
    </r>
    <r>
      <rPr>
        <vertAlign val="superscript"/>
        <sz val="11"/>
        <rFont val="Calibri"/>
        <family val="2"/>
      </rPr>
      <t>s</t>
    </r>
    <r>
      <rPr>
        <sz val="10"/>
        <rFont val="Arial"/>
        <family val="2"/>
      </rPr>
      <t xml:space="preserve"> </t>
    </r>
  </si>
  <si>
    <r>
      <rPr>
        <sz val="11"/>
        <rFont val="Calibri"/>
        <family val="2"/>
      </rPr>
      <t xml:space="preserve">          Miscellaneous goods and services</t>
    </r>
    <r>
      <rPr>
        <sz val="10"/>
        <rFont val="Arial"/>
        <family val="2"/>
      </rPr>
      <t xml:space="preserve"> </t>
    </r>
  </si>
  <si>
    <r>
      <rPr>
        <sz val="11"/>
        <rFont val="Calibri"/>
        <family val="2"/>
      </rPr>
      <t xml:space="preserve">     Consumer (Kathmandu Valley)</t>
    </r>
    <r>
      <rPr>
        <sz val="10"/>
        <rFont val="Arial"/>
        <family val="2"/>
      </rPr>
      <t>; 2014/2015 = 100</t>
    </r>
  </si>
  <si>
    <r>
      <rPr>
        <sz val="11"/>
        <rFont val="Calibri"/>
        <family val="2"/>
      </rPr>
      <t xml:space="preserve">     Wholesale</t>
    </r>
    <r>
      <rPr>
        <sz val="10"/>
        <rFont val="Arial"/>
        <family val="2"/>
      </rPr>
      <t>; 2017/2018 = 100</t>
    </r>
  </si>
  <si>
    <r>
      <rPr>
        <sz val="11"/>
        <rFont val="Calibri"/>
        <family val="2"/>
      </rPr>
      <t xml:space="preserve">     Implicit GDP deflator</t>
    </r>
    <r>
      <rPr>
        <vertAlign val="superscript"/>
        <sz val="11"/>
        <rFont val="Calibri"/>
        <family val="2"/>
      </rPr>
      <t>t</t>
    </r>
    <r>
      <rPr>
        <sz val="10"/>
        <rFont val="Arial"/>
        <family val="2"/>
      </rPr>
      <t>; 2000/2001 = 100</t>
    </r>
  </si>
  <si>
    <r>
      <rPr>
        <b/>
        <i/>
        <sz val="11"/>
        <rFont val="Calibri"/>
        <family val="2"/>
      </rPr>
      <t xml:space="preserve">               Price Indexes</t>
    </r>
    <r>
      <rPr>
        <sz val="10"/>
        <rFont val="Arial"/>
        <family val="2"/>
      </rPr>
      <t xml:space="preserve"> (% annual change)</t>
    </r>
  </si>
  <si>
    <r>
      <rPr>
        <sz val="11"/>
        <rFont val="Calibri"/>
        <family val="2"/>
      </rPr>
      <t xml:space="preserve">               Consumer price index (national)</t>
    </r>
    <r>
      <rPr>
        <sz val="10"/>
        <rFont val="Arial"/>
        <family val="2"/>
      </rPr>
      <t xml:space="preserve"> </t>
    </r>
  </si>
  <si>
    <r>
      <rPr>
        <sz val="11"/>
        <rFont val="Calibri"/>
        <family val="2"/>
      </rPr>
      <t xml:space="preserve">               Food and nonalcoholic beverages price index</t>
    </r>
    <r>
      <rPr>
        <vertAlign val="superscript"/>
        <sz val="11"/>
        <rFont val="Calibri"/>
        <family val="2"/>
      </rPr>
      <t>r</t>
    </r>
    <r>
      <rPr>
        <sz val="10"/>
        <rFont val="Arial"/>
        <family val="2"/>
      </rPr>
      <t xml:space="preserve"> (national)</t>
    </r>
  </si>
  <si>
    <r>
      <rPr>
        <sz val="11"/>
        <rFont val="Calibri"/>
        <family val="2"/>
      </rPr>
      <t xml:space="preserve">               Wholesale price index</t>
    </r>
    <r>
      <rPr>
        <sz val="10"/>
        <rFont val="Arial"/>
        <family val="2"/>
      </rPr>
      <t xml:space="preserve"> </t>
    </r>
  </si>
  <si>
    <r>
      <rPr>
        <sz val="11"/>
        <rFont val="Calibri"/>
        <family val="2"/>
      </rPr>
      <t xml:space="preserve">               Implicit GDP deflator</t>
    </r>
    <r>
      <rPr>
        <sz val="10"/>
        <rFont val="Arial"/>
        <family val="2"/>
      </rPr>
      <t xml:space="preserve"> </t>
    </r>
  </si>
  <si>
    <r>
      <rPr>
        <b/>
        <sz val="11"/>
        <rFont val="Calibri"/>
        <family val="2"/>
      </rPr>
      <t>MONEY AND BANKING</t>
    </r>
    <r>
      <rPr>
        <sz val="10"/>
        <rFont val="Arial"/>
        <family val="2"/>
      </rPr>
      <t xml:space="preserve"> as of end of period (NRs billion)</t>
    </r>
  </si>
  <si>
    <r>
      <rPr>
        <sz val="11"/>
        <rFont val="Calibri"/>
        <family val="2"/>
      </rPr>
      <t>Money supply (M1)</t>
    </r>
    <r>
      <rPr>
        <sz val="10"/>
        <rFont val="Arial"/>
        <family val="2"/>
      </rPr>
      <t xml:space="preserve"> </t>
    </r>
  </si>
  <si>
    <r>
      <rPr>
        <sz val="11"/>
        <rFont val="Calibri"/>
        <family val="2"/>
      </rPr>
      <t xml:space="preserve">     Currency in circulation</t>
    </r>
    <r>
      <rPr>
        <sz val="10"/>
        <rFont val="Arial"/>
        <family val="2"/>
      </rPr>
      <t xml:space="preserve"> </t>
    </r>
  </si>
  <si>
    <r>
      <rPr>
        <sz val="11"/>
        <rFont val="Calibri"/>
        <family val="2"/>
      </rPr>
      <t xml:space="preserve">     Demand deposits</t>
    </r>
    <r>
      <rPr>
        <sz val="10"/>
        <rFont val="Arial"/>
        <family val="2"/>
      </rPr>
      <t xml:space="preserve"> </t>
    </r>
  </si>
  <si>
    <r>
      <rPr>
        <sz val="11"/>
        <rFont val="Calibri"/>
        <family val="2"/>
      </rPr>
      <t>Quasi-money</t>
    </r>
    <r>
      <rPr>
        <sz val="10"/>
        <rFont val="Arial"/>
        <family val="2"/>
      </rPr>
      <t xml:space="preserve"> </t>
    </r>
  </si>
  <si>
    <r>
      <rPr>
        <sz val="11"/>
        <rFont val="Calibri"/>
        <family val="2"/>
      </rPr>
      <t>Money supply (M2)</t>
    </r>
    <r>
      <rPr>
        <sz val="10"/>
        <rFont val="Arial"/>
        <family val="2"/>
      </rPr>
      <t xml:space="preserve"> </t>
    </r>
  </si>
  <si>
    <r>
      <rPr>
        <sz val="11"/>
        <rFont val="Calibri"/>
        <family val="2"/>
      </rPr>
      <t xml:space="preserve">     Foreign assets (net)</t>
    </r>
    <r>
      <rPr>
        <sz val="10"/>
        <rFont val="Arial"/>
        <family val="2"/>
      </rPr>
      <t xml:space="preserve"> </t>
    </r>
  </si>
  <si>
    <r>
      <rPr>
        <sz val="11"/>
        <rFont val="Calibri"/>
        <family val="2"/>
      </rPr>
      <t xml:space="preserve">     Domestic credit</t>
    </r>
    <r>
      <rPr>
        <sz val="10"/>
        <rFont val="Arial"/>
        <family val="2"/>
      </rPr>
      <t xml:space="preserve"> </t>
    </r>
  </si>
  <si>
    <r>
      <rPr>
        <sz val="11"/>
        <rFont val="Calibri"/>
        <family val="2"/>
      </rPr>
      <t xml:space="preserve">          Claims on government sector (net)</t>
    </r>
    <r>
      <rPr>
        <vertAlign val="superscript"/>
        <sz val="11"/>
        <rFont val="Calibri"/>
        <family val="2"/>
      </rPr>
      <t>u</t>
    </r>
    <r>
      <rPr>
        <sz val="10"/>
        <rFont val="Arial"/>
        <family val="2"/>
      </rPr>
      <t xml:space="preserve"> </t>
    </r>
  </si>
  <si>
    <r>
      <rPr>
        <sz val="11"/>
        <rFont val="Calibri"/>
        <family val="2"/>
      </rPr>
      <t xml:space="preserve">          Claims on private sector</t>
    </r>
    <r>
      <rPr>
        <sz val="10"/>
        <rFont val="Arial"/>
        <family val="2"/>
      </rPr>
      <t xml:space="preserve"> </t>
    </r>
  </si>
  <si>
    <r>
      <rPr>
        <sz val="11"/>
        <rFont val="Calibri"/>
        <family val="2"/>
      </rPr>
      <t xml:space="preserve">          Claims on other financial institutions</t>
    </r>
    <r>
      <rPr>
        <vertAlign val="superscript"/>
        <sz val="11"/>
        <rFont val="Calibri"/>
        <family val="2"/>
      </rPr>
      <t>v</t>
    </r>
    <r>
      <rPr>
        <sz val="10"/>
        <rFont val="Arial"/>
        <family val="2"/>
      </rPr>
      <t xml:space="preserve"> </t>
    </r>
  </si>
  <si>
    <r>
      <rPr>
        <sz val="11"/>
        <rFont val="Calibri"/>
        <family val="2"/>
      </rPr>
      <t xml:space="preserve">          Claims on state and local government</t>
    </r>
    <r>
      <rPr>
        <vertAlign val="superscript"/>
        <sz val="11"/>
        <rFont val="Calibri"/>
        <family val="2"/>
      </rPr>
      <t>w</t>
    </r>
    <r>
      <rPr>
        <sz val="10"/>
        <rFont val="Arial"/>
        <family val="2"/>
      </rPr>
      <t xml:space="preserve"> </t>
    </r>
  </si>
  <si>
    <r>
      <rPr>
        <sz val="11"/>
        <rFont val="Calibri"/>
        <family val="2"/>
      </rPr>
      <t xml:space="preserve">          Claims on public nonfinancial corporations</t>
    </r>
    <r>
      <rPr>
        <sz val="10"/>
        <rFont val="Arial"/>
        <family val="2"/>
      </rPr>
      <t xml:space="preserve"> </t>
    </r>
  </si>
  <si>
    <r>
      <rPr>
        <sz val="11"/>
        <rFont val="Calibri"/>
        <family val="2"/>
      </rPr>
      <t xml:space="preserve">     Other items</t>
    </r>
    <r>
      <rPr>
        <vertAlign val="superscript"/>
        <sz val="11"/>
        <rFont val="Calibri"/>
        <family val="2"/>
      </rPr>
      <t>x</t>
    </r>
    <r>
      <rPr>
        <sz val="10"/>
        <rFont val="Arial"/>
        <family val="2"/>
      </rPr>
      <t xml:space="preserve"> </t>
    </r>
  </si>
  <si>
    <r>
      <rPr>
        <b/>
        <i/>
        <sz val="11"/>
        <rFont val="Calibri"/>
        <family val="2"/>
      </rPr>
      <t xml:space="preserve">               Money Supply (M2)</t>
    </r>
    <r>
      <rPr>
        <sz val="10"/>
        <rFont val="Arial"/>
        <family val="2"/>
      </rPr>
      <t xml:space="preserve"> (% annual change)</t>
    </r>
  </si>
  <si>
    <r>
      <rPr>
        <b/>
        <i/>
        <sz val="11"/>
        <rFont val="Calibri"/>
        <family val="2"/>
      </rPr>
      <t xml:space="preserve">               M2</t>
    </r>
    <r>
      <rPr>
        <sz val="10"/>
        <rFont val="Arial"/>
        <family val="2"/>
      </rPr>
      <t xml:space="preserve"> (% of GDP at current market prices)</t>
    </r>
  </si>
  <si>
    <r>
      <rPr>
        <b/>
        <i/>
        <sz val="11"/>
        <rFont val="Calibri"/>
        <family val="2"/>
      </rPr>
      <t>Deposit Money Banks</t>
    </r>
    <r>
      <rPr>
        <vertAlign val="superscript"/>
        <sz val="11"/>
        <rFont val="Calibri"/>
        <family val="2"/>
      </rPr>
      <t>y</t>
    </r>
    <r>
      <rPr>
        <sz val="10"/>
        <rFont val="Arial"/>
        <family val="2"/>
      </rPr>
      <t xml:space="preserve"> </t>
    </r>
  </si>
  <si>
    <r>
      <rPr>
        <sz val="11"/>
        <rFont val="Calibri"/>
        <family val="2"/>
      </rPr>
      <t xml:space="preserve">     Demand deposits</t>
    </r>
    <r>
      <rPr>
        <vertAlign val="superscript"/>
        <sz val="11"/>
        <rFont val="Calibri"/>
        <family val="2"/>
      </rPr>
      <t>z</t>
    </r>
    <r>
      <rPr>
        <sz val="10"/>
        <rFont val="Arial"/>
        <family val="2"/>
      </rPr>
      <t xml:space="preserve"> </t>
    </r>
  </si>
  <si>
    <r>
      <rPr>
        <sz val="11"/>
        <rFont val="Calibri"/>
        <family val="2"/>
      </rPr>
      <t xml:space="preserve">     Savings deposits</t>
    </r>
    <r>
      <rPr>
        <sz val="10"/>
        <rFont val="Arial"/>
        <family val="2"/>
      </rPr>
      <t xml:space="preserve"> </t>
    </r>
  </si>
  <si>
    <r>
      <rPr>
        <sz val="11"/>
        <rFont val="Calibri"/>
        <family val="2"/>
      </rPr>
      <t xml:space="preserve">     Time deposits</t>
    </r>
    <r>
      <rPr>
        <sz val="10"/>
        <rFont val="Arial"/>
        <family val="2"/>
      </rPr>
      <t xml:space="preserve"> </t>
    </r>
  </si>
  <si>
    <r>
      <rPr>
        <sz val="11"/>
        <rFont val="Calibri"/>
        <family val="2"/>
      </rPr>
      <t xml:space="preserve">     Domestic credits outstanding</t>
    </r>
    <r>
      <rPr>
        <sz val="10"/>
        <rFont val="Arial"/>
        <family val="2"/>
      </rPr>
      <t xml:space="preserve"> </t>
    </r>
  </si>
  <si>
    <r>
      <rPr>
        <b/>
        <i/>
        <sz val="11"/>
        <rFont val="Calibri"/>
        <family val="2"/>
      </rPr>
      <t>Interest Rates</t>
    </r>
    <r>
      <rPr>
        <sz val="10"/>
        <rFont val="Arial"/>
        <family val="2"/>
      </rPr>
      <t xml:space="preserve"> period averages (% per annum)</t>
    </r>
  </si>
  <si>
    <r>
      <rPr>
        <sz val="11"/>
        <rFont val="Calibri"/>
        <family val="2"/>
      </rPr>
      <t>On deposits</t>
    </r>
    <r>
      <rPr>
        <sz val="10"/>
        <rFont val="Arial"/>
        <family val="2"/>
      </rPr>
      <t xml:space="preserve"> </t>
    </r>
  </si>
  <si>
    <r>
      <rPr>
        <sz val="11"/>
        <rFont val="Calibri"/>
        <family val="2"/>
      </rPr>
      <t xml:space="preserve">     Savings</t>
    </r>
    <r>
      <rPr>
        <sz val="10"/>
        <rFont val="Arial"/>
        <family val="2"/>
      </rPr>
      <t xml:space="preserve"> </t>
    </r>
  </si>
  <si>
    <r>
      <rPr>
        <sz val="11"/>
        <rFont val="Calibri"/>
        <family val="2"/>
      </rPr>
      <t xml:space="preserve">     Time: 6 months</t>
    </r>
    <r>
      <rPr>
        <sz val="10"/>
        <rFont val="Arial"/>
        <family val="2"/>
      </rPr>
      <t xml:space="preserve"> </t>
    </r>
  </si>
  <si>
    <r>
      <rPr>
        <sz val="11"/>
        <rFont val="Calibri"/>
        <family val="2"/>
      </rPr>
      <t xml:space="preserve">                          12 months</t>
    </r>
    <r>
      <rPr>
        <sz val="10"/>
        <rFont val="Arial"/>
        <family val="2"/>
      </rPr>
      <t xml:space="preserve"> </t>
    </r>
  </si>
  <si>
    <r>
      <rPr>
        <b/>
        <sz val="11"/>
        <rFont val="Calibri"/>
        <family val="2"/>
      </rPr>
      <t>GOVERNMENT FINANCE</t>
    </r>
    <r>
      <rPr>
        <sz val="10"/>
        <rFont val="Arial"/>
        <family val="2"/>
      </rPr>
      <t xml:space="preserve"> fiscal year ending 15 July (NRs billion)</t>
    </r>
  </si>
  <si>
    <r>
      <rPr>
        <b/>
        <i/>
        <sz val="11"/>
        <rFont val="Calibri"/>
        <family val="2"/>
      </rPr>
      <t>Central Government</t>
    </r>
    <r>
      <rPr>
        <sz val="10"/>
        <rFont val="Arial"/>
        <family val="2"/>
      </rPr>
      <t xml:space="preserve"> </t>
    </r>
  </si>
  <si>
    <r>
      <rPr>
        <sz val="11"/>
        <rFont val="Calibri"/>
        <family val="2"/>
      </rPr>
      <t>Revenue</t>
    </r>
    <r>
      <rPr>
        <sz val="10"/>
        <rFont val="Arial"/>
        <family val="2"/>
      </rPr>
      <t xml:space="preserve"> </t>
    </r>
  </si>
  <si>
    <r>
      <rPr>
        <sz val="11"/>
        <rFont val="Calibri"/>
        <family val="2"/>
      </rPr>
      <t xml:space="preserve">     Taxes</t>
    </r>
    <r>
      <rPr>
        <sz val="10"/>
        <rFont val="Arial"/>
        <family val="2"/>
      </rPr>
      <t xml:space="preserve"> </t>
    </r>
  </si>
  <si>
    <r>
      <rPr>
        <sz val="11"/>
        <rFont val="Calibri"/>
        <family val="2"/>
      </rPr>
      <t xml:space="preserve">          Taxes on income, profits, and capital gains</t>
    </r>
    <r>
      <rPr>
        <sz val="10"/>
        <rFont val="Arial"/>
        <family val="2"/>
      </rPr>
      <t xml:space="preserve"> </t>
    </r>
  </si>
  <si>
    <r>
      <rPr>
        <sz val="11"/>
        <rFont val="Calibri"/>
        <family val="2"/>
      </rPr>
      <t xml:space="preserve">               Payable by individuals</t>
    </r>
    <r>
      <rPr>
        <sz val="10"/>
        <rFont val="Arial"/>
        <family val="2"/>
      </rPr>
      <t xml:space="preserve"> </t>
    </r>
  </si>
  <si>
    <t>–</t>
  </si>
  <si>
    <r>
      <rPr>
        <sz val="11"/>
        <rFont val="Calibri"/>
        <family val="2"/>
      </rPr>
      <t xml:space="preserve">               Payable by corporations and other enterprises</t>
    </r>
    <r>
      <rPr>
        <sz val="10"/>
        <rFont val="Arial"/>
        <family val="2"/>
      </rPr>
      <t xml:space="preserve"> </t>
    </r>
  </si>
  <si>
    <r>
      <rPr>
        <sz val="11"/>
        <rFont val="Calibri"/>
        <family val="2"/>
      </rPr>
      <t xml:space="preserve">               Other taxes on income, profits, and capital gains</t>
    </r>
    <r>
      <rPr>
        <sz val="10"/>
        <rFont val="Arial"/>
        <family val="2"/>
      </rPr>
      <t xml:space="preserve"> </t>
    </r>
  </si>
  <si>
    <r>
      <rPr>
        <sz val="11"/>
        <rFont val="Calibri"/>
        <family val="2"/>
      </rPr>
      <t xml:space="preserve">          Taxes on payroll and workforce</t>
    </r>
    <r>
      <rPr>
        <sz val="10"/>
        <rFont val="Arial"/>
        <family val="2"/>
      </rPr>
      <t xml:space="preserve"> </t>
    </r>
  </si>
  <si>
    <r>
      <rPr>
        <sz val="11"/>
        <rFont val="Calibri"/>
        <family val="2"/>
      </rPr>
      <t xml:space="preserve">          Taxes on property</t>
    </r>
    <r>
      <rPr>
        <sz val="10"/>
        <rFont val="Arial"/>
        <family val="2"/>
      </rPr>
      <t xml:space="preserve"> </t>
    </r>
  </si>
  <si>
    <r>
      <rPr>
        <sz val="11"/>
        <rFont val="Calibri"/>
        <family val="2"/>
      </rPr>
      <t xml:space="preserve">          Taxes on goods and services</t>
    </r>
    <r>
      <rPr>
        <sz val="10"/>
        <rFont val="Arial"/>
        <family val="2"/>
      </rPr>
      <t xml:space="preserve"> </t>
    </r>
  </si>
  <si>
    <r>
      <rPr>
        <sz val="11"/>
        <rFont val="Calibri"/>
        <family val="2"/>
      </rPr>
      <t xml:space="preserve">          Taxes on international trade and transaction</t>
    </r>
    <r>
      <rPr>
        <sz val="10"/>
        <rFont val="Arial"/>
        <family val="2"/>
      </rPr>
      <t xml:space="preserve"> </t>
    </r>
  </si>
  <si>
    <r>
      <rPr>
        <sz val="11"/>
        <rFont val="Calibri"/>
        <family val="2"/>
      </rPr>
      <t xml:space="preserve">          Other taxes</t>
    </r>
    <r>
      <rPr>
        <sz val="10"/>
        <rFont val="Arial"/>
        <family val="2"/>
      </rPr>
      <t xml:space="preserve"> </t>
    </r>
  </si>
  <si>
    <r>
      <rPr>
        <sz val="11"/>
        <rFont val="Calibri"/>
        <family val="2"/>
      </rPr>
      <t xml:space="preserve">     Social contributions</t>
    </r>
    <r>
      <rPr>
        <sz val="10"/>
        <rFont val="Arial"/>
        <family val="2"/>
      </rPr>
      <t xml:space="preserve"> </t>
    </r>
  </si>
  <si>
    <r>
      <rPr>
        <sz val="11"/>
        <rFont val="Calibri"/>
        <family val="2"/>
      </rPr>
      <t xml:space="preserve">     Grants (revenue)</t>
    </r>
    <r>
      <rPr>
        <sz val="10"/>
        <rFont val="Arial"/>
        <family val="2"/>
      </rPr>
      <t xml:space="preserve"> </t>
    </r>
  </si>
  <si>
    <r>
      <rPr>
        <sz val="11"/>
        <rFont val="Calibri"/>
        <family val="2"/>
      </rPr>
      <t xml:space="preserve">     Other revenue</t>
    </r>
    <r>
      <rPr>
        <sz val="10"/>
        <rFont val="Arial"/>
        <family val="2"/>
      </rPr>
      <t xml:space="preserve"> </t>
    </r>
  </si>
  <si>
    <r>
      <rPr>
        <sz val="11"/>
        <rFont val="Calibri"/>
        <family val="2"/>
      </rPr>
      <t>Expense</t>
    </r>
    <r>
      <rPr>
        <sz val="10"/>
        <rFont val="Arial"/>
        <family val="2"/>
      </rPr>
      <t xml:space="preserve"> </t>
    </r>
  </si>
  <si>
    <r>
      <rPr>
        <sz val="11"/>
        <rFont val="Calibri"/>
        <family val="2"/>
      </rPr>
      <t>Net operating balance</t>
    </r>
    <r>
      <rPr>
        <sz val="10"/>
        <rFont val="Arial"/>
        <family val="2"/>
      </rPr>
      <t xml:space="preserve"> </t>
    </r>
  </si>
  <si>
    <r>
      <rPr>
        <sz val="11"/>
        <rFont val="Calibri"/>
        <family val="2"/>
      </rPr>
      <t>Gross operating balance</t>
    </r>
    <r>
      <rPr>
        <sz val="10"/>
        <rFont val="Arial"/>
        <family val="2"/>
      </rPr>
      <t xml:space="preserve"> </t>
    </r>
  </si>
  <si>
    <r>
      <rPr>
        <b/>
        <i/>
        <sz val="11"/>
        <rFont val="Calibri"/>
        <family val="2"/>
      </rPr>
      <t>Transactions in Nonfinancial Assets</t>
    </r>
    <r>
      <rPr>
        <sz val="10"/>
        <rFont val="Arial"/>
        <family val="2"/>
      </rPr>
      <t xml:space="preserve"> </t>
    </r>
  </si>
  <si>
    <r>
      <rPr>
        <sz val="11"/>
        <rFont val="Calibri"/>
        <family val="2"/>
      </rPr>
      <t>Net/gross investment in nonfinancial assets</t>
    </r>
    <r>
      <rPr>
        <sz val="10"/>
        <rFont val="Arial"/>
        <family val="2"/>
      </rPr>
      <t xml:space="preserve"> </t>
    </r>
  </si>
  <si>
    <r>
      <rPr>
        <sz val="11"/>
        <rFont val="Calibri"/>
        <family val="2"/>
      </rPr>
      <t xml:space="preserve">     Fixed assets</t>
    </r>
    <r>
      <rPr>
        <sz val="10"/>
        <rFont val="Arial"/>
        <family val="2"/>
      </rPr>
      <t xml:space="preserve"> </t>
    </r>
  </si>
  <si>
    <r>
      <rPr>
        <sz val="11"/>
        <rFont val="Calibri"/>
        <family val="2"/>
      </rPr>
      <t xml:space="preserve">     Inventories</t>
    </r>
    <r>
      <rPr>
        <sz val="10"/>
        <rFont val="Arial"/>
        <family val="2"/>
      </rPr>
      <t xml:space="preserve"> </t>
    </r>
  </si>
  <si>
    <r>
      <rPr>
        <sz val="11"/>
        <rFont val="Calibri"/>
        <family val="2"/>
      </rPr>
      <t xml:space="preserve">     Valuables</t>
    </r>
    <r>
      <rPr>
        <sz val="10"/>
        <rFont val="Arial"/>
        <family val="2"/>
      </rPr>
      <t xml:space="preserve"> </t>
    </r>
  </si>
  <si>
    <r>
      <rPr>
        <sz val="11"/>
        <rFont val="Calibri"/>
        <family val="2"/>
      </rPr>
      <t xml:space="preserve">     Nonproduced assets</t>
    </r>
    <r>
      <rPr>
        <sz val="10"/>
        <rFont val="Arial"/>
        <family val="2"/>
      </rPr>
      <t xml:space="preserve"> </t>
    </r>
  </si>
  <si>
    <r>
      <rPr>
        <sz val="11"/>
        <rFont val="Calibri"/>
        <family val="2"/>
      </rPr>
      <t>Expenditure</t>
    </r>
    <r>
      <rPr>
        <sz val="10"/>
        <rFont val="Arial"/>
        <family val="2"/>
      </rPr>
      <t xml:space="preserve"> </t>
    </r>
  </si>
  <si>
    <r>
      <rPr>
        <sz val="11"/>
        <rFont val="Calibri"/>
        <family val="2"/>
      </rPr>
      <t>Net lending/Net borrowing</t>
    </r>
    <r>
      <rPr>
        <sz val="10"/>
        <rFont val="Arial"/>
        <family val="2"/>
      </rPr>
      <t xml:space="preserve"> </t>
    </r>
  </si>
  <si>
    <r>
      <rPr>
        <sz val="11"/>
        <rFont val="Calibri"/>
        <family val="2"/>
      </rPr>
      <t>Primary balance</t>
    </r>
    <r>
      <rPr>
        <sz val="10"/>
        <rFont val="Arial"/>
        <family val="2"/>
      </rPr>
      <t xml:space="preserve"> </t>
    </r>
  </si>
  <si>
    <r>
      <rPr>
        <b/>
        <i/>
        <sz val="11"/>
        <rFont val="Calibri"/>
        <family val="2"/>
      </rPr>
      <t>Transactions in Financial Assets and Liabilities (Financing)</t>
    </r>
    <r>
      <rPr>
        <sz val="10"/>
        <rFont val="Arial"/>
        <family val="2"/>
      </rPr>
      <t xml:space="preserve"> </t>
    </r>
  </si>
  <si>
    <r>
      <rPr>
        <sz val="11"/>
        <rFont val="Calibri"/>
        <family val="2"/>
      </rPr>
      <t>Net acquisition of financial assets</t>
    </r>
    <r>
      <rPr>
        <sz val="10"/>
        <rFont val="Arial"/>
        <family val="2"/>
      </rPr>
      <t xml:space="preserve"> </t>
    </r>
  </si>
  <si>
    <r>
      <rPr>
        <sz val="11"/>
        <rFont val="Calibri"/>
        <family val="2"/>
      </rPr>
      <t xml:space="preserve">     Domestic</t>
    </r>
    <r>
      <rPr>
        <sz val="10"/>
        <rFont val="Arial"/>
        <family val="2"/>
      </rPr>
      <t xml:space="preserve"> </t>
    </r>
  </si>
  <si>
    <r>
      <rPr>
        <sz val="11"/>
        <rFont val="Calibri"/>
        <family val="2"/>
      </rPr>
      <t xml:space="preserve">     External</t>
    </r>
    <r>
      <rPr>
        <sz val="10"/>
        <rFont val="Arial"/>
        <family val="2"/>
      </rPr>
      <t xml:space="preserve"> </t>
    </r>
  </si>
  <si>
    <r>
      <rPr>
        <sz val="11"/>
        <rFont val="Calibri"/>
        <family val="2"/>
      </rPr>
      <t>Net incurrence of liabilities</t>
    </r>
    <r>
      <rPr>
        <sz val="10"/>
        <rFont val="Arial"/>
        <family val="2"/>
      </rPr>
      <t xml:space="preserve"> </t>
    </r>
  </si>
  <si>
    <r>
      <rPr>
        <b/>
        <i/>
        <sz val="11"/>
        <rFont val="Calibri"/>
        <family val="2"/>
      </rPr>
      <t xml:space="preserve">               Government Finance</t>
    </r>
    <r>
      <rPr>
        <sz val="10"/>
        <rFont val="Arial"/>
        <family val="2"/>
      </rPr>
      <t xml:space="preserve"> (% of GDP at current market prices)</t>
    </r>
  </si>
  <si>
    <r>
      <rPr>
        <sz val="11"/>
        <rFont val="Calibri"/>
        <family val="2"/>
      </rPr>
      <t xml:space="preserve">               Revenue</t>
    </r>
    <r>
      <rPr>
        <sz val="10"/>
        <rFont val="Arial"/>
        <family val="2"/>
      </rPr>
      <t xml:space="preserve"> </t>
    </r>
  </si>
  <si>
    <r>
      <rPr>
        <sz val="11"/>
        <rFont val="Calibri"/>
        <family val="2"/>
      </rPr>
      <t xml:space="preserve">               Taxes</t>
    </r>
    <r>
      <rPr>
        <sz val="10"/>
        <rFont val="Arial"/>
        <family val="2"/>
      </rPr>
      <t xml:space="preserve"> </t>
    </r>
  </si>
  <si>
    <r>
      <rPr>
        <sz val="11"/>
        <rFont val="Calibri"/>
        <family val="2"/>
      </rPr>
      <t xml:space="preserve">               Taxes payable by individuals</t>
    </r>
    <r>
      <rPr>
        <sz val="10"/>
        <rFont val="Arial"/>
        <family val="2"/>
      </rPr>
      <t xml:space="preserve"> </t>
    </r>
  </si>
  <si>
    <r>
      <rPr>
        <sz val="11"/>
        <rFont val="Calibri"/>
        <family val="2"/>
      </rPr>
      <t xml:space="preserve">               Taxes payable by corporations and other enterprises</t>
    </r>
    <r>
      <rPr>
        <sz val="10"/>
        <rFont val="Arial"/>
        <family val="2"/>
      </rPr>
      <t xml:space="preserve"> </t>
    </r>
  </si>
  <si>
    <r>
      <rPr>
        <sz val="11"/>
        <rFont val="Calibri"/>
        <family val="2"/>
      </rPr>
      <t xml:space="preserve">               Expenditure</t>
    </r>
    <r>
      <rPr>
        <sz val="10"/>
        <rFont val="Arial"/>
        <family val="2"/>
      </rPr>
      <t xml:space="preserve"> </t>
    </r>
  </si>
  <si>
    <r>
      <rPr>
        <sz val="11"/>
        <rFont val="Calibri"/>
        <family val="2"/>
      </rPr>
      <t xml:space="preserve">               Net lending/Net borrowing</t>
    </r>
    <r>
      <rPr>
        <sz val="10"/>
        <rFont val="Arial"/>
        <family val="2"/>
      </rPr>
      <t xml:space="preserve"> </t>
    </r>
  </si>
  <si>
    <r>
      <rPr>
        <sz val="11"/>
        <rFont val="Calibri"/>
        <family val="2"/>
      </rPr>
      <t xml:space="preserve">               Primary balance</t>
    </r>
    <r>
      <rPr>
        <sz val="10"/>
        <rFont val="Arial"/>
        <family val="2"/>
      </rPr>
      <t xml:space="preserve"> </t>
    </r>
  </si>
  <si>
    <r>
      <rPr>
        <b/>
        <i/>
        <sz val="11"/>
        <rFont val="Calibri"/>
        <family val="2"/>
      </rPr>
      <t>Expenditure by Function, Central Government</t>
    </r>
    <r>
      <rPr>
        <sz val="10"/>
        <rFont val="Arial"/>
        <family val="2"/>
      </rPr>
      <t xml:space="preserve"> </t>
    </r>
  </si>
  <si>
    <r>
      <rPr>
        <sz val="11"/>
        <rFont val="Calibri"/>
        <family val="2"/>
      </rPr>
      <t>Total expenditure</t>
    </r>
    <r>
      <rPr>
        <sz val="10"/>
        <rFont val="Arial"/>
        <family val="2"/>
      </rPr>
      <t xml:space="preserve"> </t>
    </r>
  </si>
  <si>
    <r>
      <rPr>
        <sz val="11"/>
        <rFont val="Calibri"/>
        <family val="2"/>
      </rPr>
      <t xml:space="preserve">     General public services</t>
    </r>
    <r>
      <rPr>
        <sz val="10"/>
        <rFont val="Arial"/>
        <family val="2"/>
      </rPr>
      <t xml:space="preserve"> </t>
    </r>
  </si>
  <si>
    <r>
      <rPr>
        <sz val="11"/>
        <rFont val="Calibri"/>
        <family val="2"/>
      </rPr>
      <t xml:space="preserve">     Defense</t>
    </r>
    <r>
      <rPr>
        <sz val="10"/>
        <rFont val="Arial"/>
        <family val="2"/>
      </rPr>
      <t xml:space="preserve"> </t>
    </r>
  </si>
  <si>
    <r>
      <rPr>
        <sz val="11"/>
        <rFont val="Calibri"/>
        <family val="2"/>
      </rPr>
      <t xml:space="preserve">     Public order and safety</t>
    </r>
    <r>
      <rPr>
        <sz val="10"/>
        <rFont val="Arial"/>
        <family val="2"/>
      </rPr>
      <t xml:space="preserve"> </t>
    </r>
  </si>
  <si>
    <r>
      <rPr>
        <sz val="11"/>
        <rFont val="Calibri"/>
        <family val="2"/>
      </rPr>
      <t xml:space="preserve">     Economic affairs</t>
    </r>
    <r>
      <rPr>
        <sz val="10"/>
        <rFont val="Arial"/>
        <family val="2"/>
      </rPr>
      <t xml:space="preserve"> </t>
    </r>
  </si>
  <si>
    <r>
      <rPr>
        <sz val="11"/>
        <rFont val="Calibri"/>
        <family val="2"/>
      </rPr>
      <t xml:space="preserve">     Environmental protection</t>
    </r>
    <r>
      <rPr>
        <sz val="10"/>
        <rFont val="Arial"/>
        <family val="2"/>
      </rPr>
      <t xml:space="preserve"> </t>
    </r>
  </si>
  <si>
    <r>
      <rPr>
        <sz val="11"/>
        <rFont val="Calibri"/>
        <family val="2"/>
      </rPr>
      <t xml:space="preserve">     Housing and community amenities</t>
    </r>
    <r>
      <rPr>
        <sz val="10"/>
        <rFont val="Arial"/>
        <family val="2"/>
      </rPr>
      <t xml:space="preserve"> </t>
    </r>
  </si>
  <si>
    <r>
      <rPr>
        <sz val="11"/>
        <rFont val="Calibri"/>
        <family val="2"/>
      </rPr>
      <t xml:space="preserve">     Health</t>
    </r>
    <r>
      <rPr>
        <sz val="10"/>
        <rFont val="Arial"/>
        <family val="2"/>
      </rPr>
      <t xml:space="preserve"> </t>
    </r>
  </si>
  <si>
    <r>
      <rPr>
        <sz val="11"/>
        <rFont val="Calibri"/>
        <family val="2"/>
      </rPr>
      <t xml:space="preserve">     Recreation, culture, and religion</t>
    </r>
    <r>
      <rPr>
        <sz val="10"/>
        <rFont val="Arial"/>
        <family val="2"/>
      </rPr>
      <t xml:space="preserve"> </t>
    </r>
  </si>
  <si>
    <r>
      <rPr>
        <sz val="11"/>
        <rFont val="Calibri"/>
        <family val="2"/>
      </rPr>
      <t xml:space="preserve">     Social protection</t>
    </r>
    <r>
      <rPr>
        <sz val="10"/>
        <rFont val="Arial"/>
        <family val="2"/>
      </rPr>
      <t xml:space="preserve"> </t>
    </r>
  </si>
  <si>
    <r>
      <rPr>
        <b/>
        <i/>
        <sz val="11"/>
        <rFont val="Calibri"/>
        <family val="2"/>
      </rPr>
      <t xml:space="preserve">               Expenditure by Function</t>
    </r>
    <r>
      <rPr>
        <sz val="10"/>
        <rFont val="Arial"/>
        <family val="2"/>
      </rPr>
      <t xml:space="preserve"> (% of GDP at current market prices)</t>
    </r>
  </si>
  <si>
    <r>
      <rPr>
        <sz val="11"/>
        <rFont val="Calibri"/>
        <family val="2"/>
      </rPr>
      <t xml:space="preserve">               Education</t>
    </r>
    <r>
      <rPr>
        <sz val="10"/>
        <rFont val="Arial"/>
        <family val="2"/>
      </rPr>
      <t xml:space="preserve"> </t>
    </r>
  </si>
  <si>
    <r>
      <rPr>
        <sz val="11"/>
        <rFont val="Calibri"/>
        <family val="2"/>
      </rPr>
      <t xml:space="preserve">               Health</t>
    </r>
    <r>
      <rPr>
        <sz val="10"/>
        <rFont val="Arial"/>
        <family val="2"/>
      </rPr>
      <t xml:space="preserve"> </t>
    </r>
  </si>
  <si>
    <r>
      <rPr>
        <sz val="11"/>
        <rFont val="Calibri"/>
        <family val="2"/>
      </rPr>
      <t xml:space="preserve">               Social protection</t>
    </r>
    <r>
      <rPr>
        <sz val="10"/>
        <rFont val="Arial"/>
        <family val="2"/>
      </rPr>
      <t xml:space="preserve"> </t>
    </r>
  </si>
  <si>
    <r>
      <rPr>
        <b/>
        <sz val="11"/>
        <rFont val="Calibri"/>
        <family val="2"/>
      </rPr>
      <t>EXTERNAL TRADE</t>
    </r>
    <r>
      <rPr>
        <sz val="10"/>
        <rFont val="Arial"/>
        <family val="2"/>
      </rPr>
      <t xml:space="preserve"> fiscal year ending 15 July (NRs million)</t>
    </r>
  </si>
  <si>
    <r>
      <rPr>
        <sz val="11"/>
        <rFont val="Calibri"/>
        <family val="2"/>
      </rPr>
      <t>Exports, fob</t>
    </r>
    <r>
      <rPr>
        <sz val="10"/>
        <rFont val="Arial"/>
        <family val="2"/>
      </rPr>
      <t xml:space="preserve"> </t>
    </r>
  </si>
  <si>
    <r>
      <rPr>
        <sz val="11"/>
        <rFont val="Calibri"/>
        <family val="2"/>
      </rPr>
      <t>Imports, cif</t>
    </r>
    <r>
      <rPr>
        <sz val="10"/>
        <rFont val="Arial"/>
        <family val="2"/>
      </rPr>
      <t xml:space="preserve"> </t>
    </r>
  </si>
  <si>
    <r>
      <rPr>
        <sz val="11"/>
        <rFont val="Calibri"/>
        <family val="2"/>
      </rPr>
      <t xml:space="preserve">     Trade balance</t>
    </r>
    <r>
      <rPr>
        <sz val="10"/>
        <rFont val="Arial"/>
        <family val="2"/>
      </rPr>
      <t xml:space="preserve"> </t>
    </r>
  </si>
  <si>
    <r>
      <rPr>
        <b/>
        <i/>
        <sz val="11"/>
        <rFont val="Calibri"/>
        <family val="2"/>
      </rPr>
      <t xml:space="preserve">               External Trade</t>
    </r>
    <r>
      <rPr>
        <sz val="10"/>
        <rFont val="Arial"/>
        <family val="2"/>
      </rPr>
      <t xml:space="preserve"> (% annual change)</t>
    </r>
  </si>
  <si>
    <r>
      <rPr>
        <sz val="11"/>
        <rFont val="Calibri"/>
        <family val="2"/>
      </rPr>
      <t xml:space="preserve">               Exports</t>
    </r>
    <r>
      <rPr>
        <sz val="10"/>
        <rFont val="Arial"/>
        <family val="2"/>
      </rPr>
      <t xml:space="preserve"> </t>
    </r>
  </si>
  <si>
    <r>
      <rPr>
        <sz val="11"/>
        <rFont val="Calibri"/>
        <family val="2"/>
      </rPr>
      <t xml:space="preserve">               Imports</t>
    </r>
    <r>
      <rPr>
        <sz val="10"/>
        <rFont val="Arial"/>
        <family val="2"/>
      </rPr>
      <t xml:space="preserve"> </t>
    </r>
  </si>
  <si>
    <r>
      <rPr>
        <b/>
        <i/>
        <sz val="11"/>
        <rFont val="Calibri"/>
        <family val="2"/>
      </rPr>
      <t>Direction of Trade</t>
    </r>
    <r>
      <rPr>
        <sz val="10"/>
        <rFont val="Arial"/>
        <family val="2"/>
      </rPr>
      <t xml:space="preserve"> calendar year ($ million)</t>
    </r>
  </si>
  <si>
    <r>
      <rPr>
        <sz val="11"/>
        <rFont val="Calibri"/>
        <family val="2"/>
      </rPr>
      <t>Exports, total</t>
    </r>
    <r>
      <rPr>
        <sz val="10"/>
        <rFont val="Arial"/>
        <family val="2"/>
      </rPr>
      <t xml:space="preserve"> </t>
    </r>
  </si>
  <si>
    <r>
      <rPr>
        <sz val="11"/>
        <rFont val="Calibri"/>
        <family val="2"/>
      </rPr>
      <t xml:space="preserve">     1. India</t>
    </r>
    <r>
      <rPr>
        <sz val="10"/>
        <rFont val="Arial"/>
        <family val="2"/>
      </rPr>
      <t xml:space="preserve"> </t>
    </r>
  </si>
  <si>
    <r>
      <rPr>
        <sz val="11"/>
        <rFont val="Calibri"/>
        <family val="2"/>
      </rPr>
      <t xml:space="preserve">     2. United States</t>
    </r>
    <r>
      <rPr>
        <sz val="10"/>
        <rFont val="Arial"/>
        <family val="2"/>
      </rPr>
      <t xml:space="preserve"> </t>
    </r>
  </si>
  <si>
    <r>
      <rPr>
        <sz val="11"/>
        <rFont val="Calibri"/>
        <family val="2"/>
      </rPr>
      <t xml:space="preserve">     3. Turkey</t>
    </r>
    <r>
      <rPr>
        <sz val="10"/>
        <rFont val="Arial"/>
        <family val="2"/>
      </rPr>
      <t xml:space="preserve"> </t>
    </r>
  </si>
  <si>
    <r>
      <rPr>
        <sz val="11"/>
        <rFont val="Calibri"/>
        <family val="2"/>
      </rPr>
      <t xml:space="preserve">     4. Germany</t>
    </r>
    <r>
      <rPr>
        <sz val="10"/>
        <rFont val="Arial"/>
        <family val="2"/>
      </rPr>
      <t xml:space="preserve"> </t>
    </r>
  </si>
  <si>
    <r>
      <rPr>
        <sz val="11"/>
        <rFont val="Calibri"/>
        <family val="2"/>
      </rPr>
      <t xml:space="preserve">     5. China, People's Republic of</t>
    </r>
    <r>
      <rPr>
        <sz val="10"/>
        <rFont val="Arial"/>
        <family val="2"/>
      </rPr>
      <t xml:space="preserve"> </t>
    </r>
  </si>
  <si>
    <r>
      <rPr>
        <sz val="11"/>
        <rFont val="Calibri"/>
        <family val="2"/>
      </rPr>
      <t xml:space="preserve">     6. United Kingdom</t>
    </r>
    <r>
      <rPr>
        <sz val="10"/>
        <rFont val="Arial"/>
        <family val="2"/>
      </rPr>
      <t xml:space="preserve"> </t>
    </r>
  </si>
  <si>
    <r>
      <rPr>
        <sz val="11"/>
        <rFont val="Calibri"/>
        <family val="2"/>
      </rPr>
      <t xml:space="preserve">     7. Italy</t>
    </r>
    <r>
      <rPr>
        <sz val="10"/>
        <rFont val="Arial"/>
        <family val="2"/>
      </rPr>
      <t xml:space="preserve"> </t>
    </r>
  </si>
  <si>
    <r>
      <rPr>
        <sz val="11"/>
        <rFont val="Calibri"/>
        <family val="2"/>
      </rPr>
      <t xml:space="preserve">     8. France</t>
    </r>
    <r>
      <rPr>
        <sz val="10"/>
        <rFont val="Arial"/>
        <family val="2"/>
      </rPr>
      <t xml:space="preserve"> </t>
    </r>
  </si>
  <si>
    <r>
      <rPr>
        <sz val="11"/>
        <rFont val="Calibri"/>
        <family val="2"/>
      </rPr>
      <t xml:space="preserve">     9. Bangladesh</t>
    </r>
    <r>
      <rPr>
        <sz val="10"/>
        <rFont val="Arial"/>
        <family val="2"/>
      </rPr>
      <t xml:space="preserve"> </t>
    </r>
  </si>
  <si>
    <r>
      <rPr>
        <sz val="11"/>
        <rFont val="Calibri"/>
        <family val="2"/>
      </rPr>
      <t xml:space="preserve">     10. Japan</t>
    </r>
    <r>
      <rPr>
        <sz val="10"/>
        <rFont val="Arial"/>
        <family val="2"/>
      </rPr>
      <t xml:space="preserve"> </t>
    </r>
  </si>
  <si>
    <r>
      <rPr>
        <sz val="11"/>
        <rFont val="Calibri"/>
        <family val="2"/>
      </rPr>
      <t>Imports, total</t>
    </r>
    <r>
      <rPr>
        <sz val="10"/>
        <rFont val="Arial"/>
        <family val="2"/>
      </rPr>
      <t xml:space="preserve"> </t>
    </r>
  </si>
  <si>
    <r>
      <rPr>
        <sz val="11"/>
        <rFont val="Calibri"/>
        <family val="2"/>
      </rPr>
      <t xml:space="preserve">     2. China, People's Republic of</t>
    </r>
    <r>
      <rPr>
        <sz val="10"/>
        <rFont val="Arial"/>
        <family val="2"/>
      </rPr>
      <t xml:space="preserve"> </t>
    </r>
  </si>
  <si>
    <r>
      <rPr>
        <sz val="11"/>
        <rFont val="Calibri"/>
        <family val="2"/>
      </rPr>
      <t xml:space="preserve">     3. United Arab Emirates</t>
    </r>
    <r>
      <rPr>
        <sz val="10"/>
        <rFont val="Arial"/>
        <family val="2"/>
      </rPr>
      <t xml:space="preserve"> </t>
    </r>
  </si>
  <si>
    <r>
      <rPr>
        <sz val="11"/>
        <rFont val="Calibri"/>
        <family val="2"/>
      </rPr>
      <t xml:space="preserve">     4. France</t>
    </r>
    <r>
      <rPr>
        <sz val="10"/>
        <rFont val="Arial"/>
        <family val="2"/>
      </rPr>
      <t xml:space="preserve"> </t>
    </r>
  </si>
  <si>
    <r>
      <rPr>
        <sz val="11"/>
        <rFont val="Calibri"/>
        <family val="2"/>
      </rPr>
      <t xml:space="preserve">     5. Canada</t>
    </r>
    <r>
      <rPr>
        <sz val="10"/>
        <rFont val="Arial"/>
        <family val="2"/>
      </rPr>
      <t xml:space="preserve"> </t>
    </r>
  </si>
  <si>
    <r>
      <rPr>
        <sz val="11"/>
        <rFont val="Calibri"/>
        <family val="2"/>
      </rPr>
      <t xml:space="preserve">     6. Indonesia</t>
    </r>
    <r>
      <rPr>
        <sz val="10"/>
        <rFont val="Arial"/>
        <family val="2"/>
      </rPr>
      <t xml:space="preserve"> </t>
    </r>
  </si>
  <si>
    <r>
      <rPr>
        <sz val="11"/>
        <rFont val="Calibri"/>
        <family val="2"/>
      </rPr>
      <t xml:space="preserve">     7. Thailand</t>
    </r>
    <r>
      <rPr>
        <sz val="10"/>
        <rFont val="Arial"/>
        <family val="2"/>
      </rPr>
      <t xml:space="preserve"> </t>
    </r>
  </si>
  <si>
    <r>
      <rPr>
        <sz val="11"/>
        <rFont val="Calibri"/>
        <family val="2"/>
      </rPr>
      <t xml:space="preserve">     7. Argentina</t>
    </r>
    <r>
      <rPr>
        <sz val="10"/>
        <rFont val="Arial"/>
        <family val="2"/>
      </rPr>
      <t xml:space="preserve"> </t>
    </r>
  </si>
  <si>
    <r>
      <rPr>
        <sz val="11"/>
        <rFont val="Calibri"/>
        <family val="2"/>
      </rPr>
      <t xml:space="preserve">     9. United States</t>
    </r>
    <r>
      <rPr>
        <sz val="10"/>
        <rFont val="Arial"/>
        <family val="2"/>
      </rPr>
      <t xml:space="preserve"> </t>
    </r>
  </si>
  <si>
    <r>
      <rPr>
        <sz val="11"/>
        <rFont val="Calibri"/>
        <family val="2"/>
      </rPr>
      <t xml:space="preserve">     10. Malaysia</t>
    </r>
    <r>
      <rPr>
        <sz val="10"/>
        <rFont val="Arial"/>
        <family val="2"/>
      </rPr>
      <t xml:space="preserve"> </t>
    </r>
  </si>
  <si>
    <r>
      <rPr>
        <b/>
        <sz val="11"/>
        <rFont val="Calibri"/>
        <family val="2"/>
      </rPr>
      <t>BALANCE OF PAYMENTS</t>
    </r>
    <r>
      <rPr>
        <vertAlign val="superscript"/>
        <sz val="11"/>
        <rFont val="Calibri"/>
        <family val="2"/>
      </rPr>
      <t>aa</t>
    </r>
    <r>
      <rPr>
        <sz val="10"/>
        <rFont val="Arial"/>
        <family val="2"/>
      </rPr>
      <t xml:space="preserve"> fiscal year ending 15 July ($ million)</t>
    </r>
  </si>
  <si>
    <r>
      <rPr>
        <sz val="11"/>
        <rFont val="Calibri"/>
        <family val="2"/>
      </rPr>
      <t>Current account balance</t>
    </r>
    <r>
      <rPr>
        <sz val="10"/>
        <rFont val="Arial"/>
        <family val="2"/>
      </rPr>
      <t xml:space="preserve"> </t>
    </r>
  </si>
  <si>
    <r>
      <rPr>
        <sz val="11"/>
        <rFont val="Calibri"/>
        <family val="2"/>
      </rPr>
      <t xml:space="preserve">     Balance on goods</t>
    </r>
    <r>
      <rPr>
        <sz val="10"/>
        <rFont val="Arial"/>
        <family val="2"/>
      </rPr>
      <t xml:space="preserve"> </t>
    </r>
  </si>
  <si>
    <r>
      <rPr>
        <sz val="11"/>
        <rFont val="Calibri"/>
        <family val="2"/>
      </rPr>
      <t xml:space="preserve">          Exports</t>
    </r>
    <r>
      <rPr>
        <sz val="10"/>
        <rFont val="Arial"/>
        <family val="2"/>
      </rPr>
      <t xml:space="preserve"> </t>
    </r>
  </si>
  <si>
    <r>
      <rPr>
        <sz val="11"/>
        <rFont val="Calibri"/>
        <family val="2"/>
      </rPr>
      <t xml:space="preserve">          Imports</t>
    </r>
    <r>
      <rPr>
        <sz val="10"/>
        <rFont val="Arial"/>
        <family val="2"/>
      </rPr>
      <t xml:space="preserve"> </t>
    </r>
  </si>
  <si>
    <r>
      <rPr>
        <sz val="11"/>
        <rFont val="Calibri"/>
        <family val="2"/>
      </rPr>
      <t xml:space="preserve">     Balance on services</t>
    </r>
    <r>
      <rPr>
        <sz val="10"/>
        <rFont val="Arial"/>
        <family val="2"/>
      </rPr>
      <t xml:space="preserve"> </t>
    </r>
  </si>
  <si>
    <r>
      <rPr>
        <sz val="11"/>
        <rFont val="Calibri"/>
        <family val="2"/>
      </rPr>
      <t xml:space="preserve">          Credit</t>
    </r>
    <r>
      <rPr>
        <sz val="10"/>
        <rFont val="Arial"/>
        <family val="2"/>
      </rPr>
      <t xml:space="preserve"> </t>
    </r>
  </si>
  <si>
    <r>
      <rPr>
        <sz val="11"/>
        <rFont val="Calibri"/>
        <family val="2"/>
      </rPr>
      <t xml:space="preserve">          Debit</t>
    </r>
    <r>
      <rPr>
        <sz val="10"/>
        <rFont val="Arial"/>
        <family val="2"/>
      </rPr>
      <t xml:space="preserve"> </t>
    </r>
  </si>
  <si>
    <r>
      <rPr>
        <sz val="11"/>
        <rFont val="Calibri"/>
        <family val="2"/>
      </rPr>
      <t xml:space="preserve">     Balance on primary income</t>
    </r>
    <r>
      <rPr>
        <sz val="10"/>
        <rFont val="Arial"/>
        <family val="2"/>
      </rPr>
      <t xml:space="preserve"> </t>
    </r>
  </si>
  <si>
    <r>
      <rPr>
        <sz val="11"/>
        <rFont val="Calibri"/>
        <family val="2"/>
      </rPr>
      <t xml:space="preserve">     Balance on secondary income</t>
    </r>
    <r>
      <rPr>
        <vertAlign val="superscript"/>
        <sz val="11"/>
        <rFont val="Calibri"/>
        <family val="2"/>
      </rPr>
      <t>ab</t>
    </r>
    <r>
      <rPr>
        <sz val="10"/>
        <rFont val="Arial"/>
        <family val="2"/>
      </rPr>
      <t xml:space="preserve"> </t>
    </r>
  </si>
  <si>
    <r>
      <rPr>
        <sz val="11"/>
        <rFont val="Calibri"/>
        <family val="2"/>
      </rPr>
      <t>Capital account</t>
    </r>
    <r>
      <rPr>
        <sz val="10"/>
        <rFont val="Arial"/>
        <family val="2"/>
      </rPr>
      <t xml:space="preserve"> </t>
    </r>
  </si>
  <si>
    <r>
      <rPr>
        <sz val="11"/>
        <rFont val="Calibri"/>
        <family val="2"/>
      </rPr>
      <t>Financial account</t>
    </r>
    <r>
      <rPr>
        <sz val="10"/>
        <rFont val="Arial"/>
        <family val="2"/>
      </rPr>
      <t xml:space="preserve"> </t>
    </r>
  </si>
  <si>
    <r>
      <rPr>
        <sz val="11"/>
        <rFont val="Calibri"/>
        <family val="2"/>
      </rPr>
      <t xml:space="preserve">     Direct investment</t>
    </r>
    <r>
      <rPr>
        <sz val="10"/>
        <rFont val="Arial"/>
        <family val="2"/>
      </rPr>
      <t xml:space="preserve"> </t>
    </r>
  </si>
  <si>
    <r>
      <rPr>
        <sz val="11"/>
        <rFont val="Calibri"/>
        <family val="2"/>
      </rPr>
      <t xml:space="preserve">     Portfolio investment</t>
    </r>
    <r>
      <rPr>
        <sz val="10"/>
        <rFont val="Arial"/>
        <family val="2"/>
      </rPr>
      <t xml:space="preserve"> </t>
    </r>
  </si>
  <si>
    <r>
      <rPr>
        <sz val="11"/>
        <rFont val="Calibri"/>
        <family val="2"/>
      </rPr>
      <t xml:space="preserve">     Financial derivatives</t>
    </r>
    <r>
      <rPr>
        <sz val="10"/>
        <rFont val="Arial"/>
        <family val="2"/>
      </rPr>
      <t xml:space="preserve"> </t>
    </r>
  </si>
  <si>
    <r>
      <rPr>
        <sz val="11"/>
        <rFont val="Calibri"/>
        <family val="2"/>
      </rPr>
      <t xml:space="preserve">     Other investment</t>
    </r>
    <r>
      <rPr>
        <sz val="10"/>
        <rFont val="Arial"/>
        <family val="2"/>
      </rPr>
      <t xml:space="preserve"> </t>
    </r>
  </si>
  <si>
    <r>
      <rPr>
        <sz val="11"/>
        <rFont val="Calibri"/>
        <family val="2"/>
      </rPr>
      <t>Net errors and omissions</t>
    </r>
    <r>
      <rPr>
        <sz val="10"/>
        <rFont val="Arial"/>
        <family val="2"/>
      </rPr>
      <t xml:space="preserve"> </t>
    </r>
  </si>
  <si>
    <r>
      <rPr>
        <sz val="11"/>
        <rFont val="Calibri"/>
        <family val="2"/>
      </rPr>
      <t>Overall balance</t>
    </r>
    <r>
      <rPr>
        <sz val="10"/>
        <rFont val="Arial"/>
        <family val="2"/>
      </rPr>
      <t xml:space="preserve"> </t>
    </r>
  </si>
  <si>
    <r>
      <rPr>
        <sz val="11"/>
        <rFont val="Calibri"/>
        <family val="2"/>
      </rPr>
      <t>Reserves and related items</t>
    </r>
    <r>
      <rPr>
        <sz val="10"/>
        <rFont val="Arial"/>
        <family val="2"/>
      </rPr>
      <t xml:space="preserve"> </t>
    </r>
  </si>
  <si>
    <r>
      <rPr>
        <sz val="11"/>
        <rFont val="Calibri"/>
        <family val="2"/>
      </rPr>
      <t xml:space="preserve">     Reserve assets</t>
    </r>
    <r>
      <rPr>
        <sz val="10"/>
        <rFont val="Arial"/>
        <family val="2"/>
      </rPr>
      <t xml:space="preserve"> </t>
    </r>
  </si>
  <si>
    <r>
      <rPr>
        <sz val="11"/>
        <rFont val="Calibri"/>
        <family val="2"/>
      </rPr>
      <t xml:space="preserve">     Use of IMF credit and loans</t>
    </r>
    <r>
      <rPr>
        <sz val="10"/>
        <rFont val="Arial"/>
        <family val="2"/>
      </rPr>
      <t xml:space="preserve"> </t>
    </r>
  </si>
  <si>
    <r>
      <rPr>
        <sz val="11"/>
        <rFont val="Calibri"/>
        <family val="2"/>
      </rPr>
      <t>International investment position</t>
    </r>
    <r>
      <rPr>
        <sz val="10"/>
        <rFont val="Arial"/>
        <family val="2"/>
      </rPr>
      <t xml:space="preserve"> </t>
    </r>
  </si>
  <si>
    <r>
      <rPr>
        <b/>
        <i/>
        <sz val="11"/>
        <rFont val="Calibri"/>
        <family val="2"/>
      </rPr>
      <t xml:space="preserve">               Balance of Payments</t>
    </r>
    <r>
      <rPr>
        <sz val="10"/>
        <rFont val="Arial"/>
        <family val="2"/>
      </rPr>
      <t xml:space="preserve"> (% of GDP at current market prices)</t>
    </r>
  </si>
  <si>
    <r>
      <rPr>
        <sz val="11"/>
        <rFont val="Calibri"/>
        <family val="2"/>
      </rPr>
      <t xml:space="preserve">               Balance on goods</t>
    </r>
    <r>
      <rPr>
        <sz val="10"/>
        <rFont val="Arial"/>
        <family val="2"/>
      </rPr>
      <t xml:space="preserve"> </t>
    </r>
  </si>
  <si>
    <r>
      <rPr>
        <sz val="11"/>
        <rFont val="Calibri"/>
        <family val="2"/>
      </rPr>
      <t xml:space="preserve">               Current account balance</t>
    </r>
    <r>
      <rPr>
        <sz val="10"/>
        <rFont val="Arial"/>
        <family val="2"/>
      </rPr>
      <t xml:space="preserve"> </t>
    </r>
  </si>
  <si>
    <r>
      <rPr>
        <sz val="11"/>
        <rFont val="Calibri"/>
        <family val="2"/>
      </rPr>
      <t xml:space="preserve">               Overall balance</t>
    </r>
    <r>
      <rPr>
        <sz val="10"/>
        <rFont val="Arial"/>
        <family val="2"/>
      </rPr>
      <t xml:space="preserve"> </t>
    </r>
  </si>
  <si>
    <r>
      <rPr>
        <b/>
        <sz val="11"/>
        <rFont val="Calibri"/>
        <family val="2"/>
      </rPr>
      <t>INTERNATIONAL RESERVES</t>
    </r>
    <r>
      <rPr>
        <sz val="10"/>
        <rFont val="Arial"/>
        <family val="2"/>
      </rPr>
      <t xml:space="preserve"> as of end of period ($ million)</t>
    </r>
  </si>
  <si>
    <r>
      <rPr>
        <sz val="11"/>
        <rFont val="Calibri"/>
        <family val="2"/>
      </rPr>
      <t>Total</t>
    </r>
    <r>
      <rPr>
        <sz val="10"/>
        <rFont val="Arial"/>
        <family val="2"/>
      </rPr>
      <t xml:space="preserve"> </t>
    </r>
  </si>
  <si>
    <r>
      <rPr>
        <sz val="11"/>
        <rFont val="Calibri"/>
        <family val="2"/>
      </rPr>
      <t xml:space="preserve">     Gold, national valuation</t>
    </r>
    <r>
      <rPr>
        <sz val="10"/>
        <rFont val="Arial"/>
        <family val="2"/>
      </rPr>
      <t xml:space="preserve"> </t>
    </r>
  </si>
  <si>
    <r>
      <rPr>
        <sz val="11"/>
        <rFont val="Calibri"/>
        <family val="2"/>
      </rPr>
      <t xml:space="preserve">     Foreign exchange</t>
    </r>
    <r>
      <rPr>
        <sz val="10"/>
        <rFont val="Arial"/>
        <family val="2"/>
      </rPr>
      <t xml:space="preserve"> </t>
    </r>
  </si>
  <si>
    <r>
      <rPr>
        <sz val="11"/>
        <rFont val="Calibri"/>
        <family val="2"/>
      </rPr>
      <t xml:space="preserve">     Reserve position in the IMF</t>
    </r>
    <r>
      <rPr>
        <sz val="10"/>
        <rFont val="Arial"/>
        <family val="2"/>
      </rPr>
      <t xml:space="preserve"> </t>
    </r>
  </si>
  <si>
    <r>
      <rPr>
        <sz val="11"/>
        <rFont val="Calibri"/>
        <family val="2"/>
      </rPr>
      <t xml:space="preserve">     SDRs</t>
    </r>
    <r>
      <rPr>
        <sz val="10"/>
        <rFont val="Arial"/>
        <family val="2"/>
      </rPr>
      <t xml:space="preserve"> </t>
    </r>
  </si>
  <si>
    <r>
      <rPr>
        <b/>
        <sz val="11"/>
        <rFont val="Calibri"/>
        <family val="2"/>
      </rPr>
      <t>EXCHANGE RATES</t>
    </r>
    <r>
      <rPr>
        <sz val="10"/>
        <rFont val="Arial"/>
        <family val="2"/>
      </rPr>
      <t xml:space="preserve"> (NRs–$)</t>
    </r>
  </si>
  <si>
    <r>
      <rPr>
        <sz val="11"/>
        <rFont val="Calibri"/>
        <family val="2"/>
      </rPr>
      <t>End of period</t>
    </r>
    <r>
      <rPr>
        <sz val="10"/>
        <rFont val="Arial"/>
        <family val="2"/>
      </rPr>
      <t xml:space="preserve"> </t>
    </r>
  </si>
  <si>
    <r>
      <rPr>
        <sz val="11"/>
        <rFont val="Calibri"/>
        <family val="2"/>
      </rPr>
      <t>Average of period</t>
    </r>
    <r>
      <rPr>
        <sz val="10"/>
        <rFont val="Arial"/>
        <family val="2"/>
      </rPr>
      <t xml:space="preserve"> </t>
    </r>
  </si>
  <si>
    <r>
      <rPr>
        <b/>
        <sz val="11"/>
        <rFont val="Calibri"/>
        <family val="2"/>
      </rPr>
      <t>EXTERNAL INDEBTEDNESS</t>
    </r>
    <r>
      <rPr>
        <sz val="10"/>
        <rFont val="Arial"/>
        <family val="2"/>
      </rPr>
      <t xml:space="preserve"> as of end of year ($ million)</t>
    </r>
  </si>
  <si>
    <r>
      <rPr>
        <sz val="11"/>
        <rFont val="Calibri"/>
        <family val="2"/>
      </rPr>
      <t>Total debt outstanding and disbursed</t>
    </r>
    <r>
      <rPr>
        <sz val="10"/>
        <rFont val="Arial"/>
        <family val="2"/>
      </rPr>
      <t xml:space="preserve"> </t>
    </r>
  </si>
  <si>
    <r>
      <rPr>
        <sz val="11"/>
        <rFont val="Calibri"/>
        <family val="2"/>
      </rPr>
      <t xml:space="preserve">     Long-term debt</t>
    </r>
    <r>
      <rPr>
        <sz val="10"/>
        <rFont val="Arial"/>
        <family val="2"/>
      </rPr>
      <t xml:space="preserve"> </t>
    </r>
  </si>
  <si>
    <r>
      <rPr>
        <sz val="11"/>
        <rFont val="Calibri"/>
        <family val="2"/>
      </rPr>
      <t xml:space="preserve">          Public and publicly guaranteed</t>
    </r>
    <r>
      <rPr>
        <sz val="10"/>
        <rFont val="Arial"/>
        <family val="2"/>
      </rPr>
      <t xml:space="preserve"> </t>
    </r>
  </si>
  <si>
    <r>
      <rPr>
        <sz val="11"/>
        <rFont val="Calibri"/>
        <family val="2"/>
      </rPr>
      <t xml:space="preserve">          Private nonguaranteed</t>
    </r>
    <r>
      <rPr>
        <sz val="10"/>
        <rFont val="Arial"/>
        <family val="2"/>
      </rPr>
      <t xml:space="preserve"> </t>
    </r>
  </si>
  <si>
    <r>
      <rPr>
        <sz val="11"/>
        <rFont val="Calibri"/>
        <family val="2"/>
      </rPr>
      <t xml:space="preserve">     Short-term debt</t>
    </r>
    <r>
      <rPr>
        <sz val="10"/>
        <rFont val="Arial"/>
        <family val="2"/>
      </rPr>
      <t xml:space="preserve"> </t>
    </r>
  </si>
  <si>
    <r>
      <rPr>
        <sz val="11"/>
        <rFont val="Calibri"/>
        <family val="2"/>
      </rPr>
      <t xml:space="preserve">     Use of IMF credit</t>
    </r>
    <r>
      <rPr>
        <sz val="10"/>
        <rFont val="Arial"/>
        <family val="2"/>
      </rPr>
      <t xml:space="preserve"> </t>
    </r>
  </si>
  <si>
    <r>
      <rPr>
        <sz val="11"/>
        <rFont val="Calibri"/>
        <family val="2"/>
      </rPr>
      <t xml:space="preserve">               External debt (% of GNI)</t>
    </r>
    <r>
      <rPr>
        <sz val="10"/>
        <rFont val="Arial"/>
        <family val="2"/>
      </rPr>
      <t xml:space="preserve"> </t>
    </r>
  </si>
  <si>
    <r>
      <rPr>
        <sz val="11"/>
        <rFont val="Calibri"/>
        <family val="2"/>
      </rPr>
      <t xml:space="preserve">               Total long-term debt (% of total debt)</t>
    </r>
    <r>
      <rPr>
        <sz val="10"/>
        <rFont val="Arial"/>
        <family val="2"/>
      </rPr>
      <t xml:space="preserve"> </t>
    </r>
  </si>
  <si>
    <r>
      <rPr>
        <sz val="11"/>
        <rFont val="Calibri"/>
        <family val="2"/>
      </rPr>
      <t xml:space="preserve">               Short-term debt (% of total debt)</t>
    </r>
    <r>
      <rPr>
        <sz val="10"/>
        <rFont val="Arial"/>
        <family val="2"/>
      </rPr>
      <t xml:space="preserve"> </t>
    </r>
  </si>
  <si>
    <r>
      <rPr>
        <sz val="11"/>
        <rFont val="Calibri"/>
        <family val="2"/>
      </rPr>
      <t xml:space="preserve">               Debt service (% of exports of goods and services)</t>
    </r>
    <r>
      <rPr>
        <sz val="10"/>
        <rFont val="Arial"/>
        <family val="2"/>
      </rPr>
      <t xml:space="preserve"> </t>
    </r>
  </si>
  <si>
    <r>
      <rPr>
        <sz val="11"/>
        <rFont val="Calibri"/>
        <family val="2"/>
      </rPr>
      <t>Debt service transactions during the year</t>
    </r>
    <r>
      <rPr>
        <sz val="10"/>
        <rFont val="Arial"/>
        <family val="2"/>
      </rPr>
      <t xml:space="preserve">  ($ million)</t>
    </r>
  </si>
  <si>
    <r>
      <rPr>
        <sz val="11"/>
        <rFont val="Calibri"/>
        <family val="2"/>
      </rPr>
      <t xml:space="preserve">     Principal repayments on long-term debt</t>
    </r>
    <r>
      <rPr>
        <sz val="10"/>
        <rFont val="Arial"/>
        <family val="2"/>
      </rPr>
      <t xml:space="preserve"> </t>
    </r>
  </si>
  <si>
    <r>
      <rPr>
        <sz val="11"/>
        <rFont val="Calibri"/>
        <family val="2"/>
      </rPr>
      <t xml:space="preserve">     Interest on long-term debt</t>
    </r>
    <r>
      <rPr>
        <sz val="10"/>
        <rFont val="Arial"/>
        <family val="2"/>
      </rPr>
      <t xml:space="preserve"> </t>
    </r>
  </si>
  <si>
    <r>
      <rPr>
        <sz val="11"/>
        <rFont val="Calibri"/>
        <family val="2"/>
      </rPr>
      <t xml:space="preserve">     Interest on short-term debt</t>
    </r>
    <r>
      <rPr>
        <sz val="10"/>
        <rFont val="Arial"/>
        <family val="2"/>
      </rPr>
      <t xml:space="preserve"> </t>
    </r>
  </si>
  <si>
    <r>
      <rPr>
        <sz val="11"/>
        <rFont val="Calibri"/>
        <family val="2"/>
      </rPr>
      <t>Average terms of new commitments</t>
    </r>
    <r>
      <rPr>
        <sz val="10"/>
        <rFont val="Arial"/>
        <family val="2"/>
      </rPr>
      <t xml:space="preserve"> </t>
    </r>
  </si>
  <si>
    <r>
      <rPr>
        <sz val="11"/>
        <rFont val="Calibri"/>
        <family val="2"/>
      </rPr>
      <t xml:space="preserve">     Interest rate (% per annum)</t>
    </r>
    <r>
      <rPr>
        <sz val="10"/>
        <rFont val="Arial"/>
        <family val="2"/>
      </rPr>
      <t xml:space="preserve"> </t>
    </r>
  </si>
  <si>
    <r>
      <rPr>
        <sz val="11"/>
        <rFont val="Calibri"/>
        <family val="2"/>
      </rPr>
      <t xml:space="preserve">     Maturity (years)</t>
    </r>
    <r>
      <rPr>
        <sz val="10"/>
        <rFont val="Arial"/>
        <family val="2"/>
      </rPr>
      <t xml:space="preserve"> </t>
    </r>
  </si>
  <si>
    <r>
      <rPr>
        <sz val="11"/>
        <rFont val="Calibri"/>
        <family val="2"/>
      </rPr>
      <t xml:space="preserve">     Grace period (years)</t>
    </r>
    <r>
      <rPr>
        <sz val="10"/>
        <rFont val="Arial"/>
        <family val="2"/>
      </rPr>
      <t xml:space="preserve"> </t>
    </r>
  </si>
  <si>
    <r>
      <rPr>
        <sz val="11"/>
        <rFont val="Calibri"/>
        <family val="2"/>
      </rPr>
      <t xml:space="preserve">     Grant element (%)</t>
    </r>
    <r>
      <rPr>
        <sz val="10"/>
        <rFont val="Arial"/>
        <family val="2"/>
      </rPr>
      <t xml:space="preserve"> </t>
    </r>
  </si>
  <si>
    <t>… = data not available; | = marks break in series; – = magnitude equals zero; 0.0 = magnitude is less than half of unit employed; * = provisional, preliminary, estimate, budget figure; $ = United States dollars; cif = cost, insurance, and freight; fob = free on board; GDP = gross domestic product; GNI = gross national income; IMF = International Monetary Fund; kg = kilogram; km² = square kilometer; kWh = kilowatt-hour; L = liter; NPISHs = nonprofit institutions serving households; NRs = Nepalese rupees; SDRs = special drawing rights; t = metric ton.</t>
  </si>
  <si>
    <t>Note: A base year represented as, e.g., 2000/2001, corresponds to the fiscal year (e.g., beginning 16 July 2000 and ending 15 July 2001) and related data is presented in the column for the single year during which most of the fiscal year occurred (e.g., 2001).</t>
  </si>
  <si>
    <t>a</t>
  </si>
  <si>
    <t>For 2001 and 2011, the figures are taken from the censuses conducted in those years.</t>
  </si>
  <si>
    <t>b</t>
  </si>
  <si>
    <t>For 2001, the figure refers to annual average growth rate for 1991–2001. For 2011, the figure refers to the annual average growth rate for 2001–2011.</t>
  </si>
  <si>
    <t>c</t>
  </si>
  <si>
    <t>For 2000, the figure is an estimate based on the 2001 census. For 2002–2010 and 2012 onward, the figures are estimates based on the 2011 census.</t>
  </si>
  <si>
    <t>d</t>
  </si>
  <si>
    <t>For 2004, 2011, and 2012, data refer to persons aged 10 years and older. For 2008, 2013, 2014, and 2018, data refer to persons aged 15 years and older. All data include only those people who are usually economically active. Figures for the different years may not be directly comparable with each other due to differences in the primary data sources (i.e., data for 2004 are based on the Nepal Living Standard Survey, data for 2008 and 2018 are based on labor force surveys, data for 2011 are based on the 2011 census, and data for 2012–2014 are based on the annual household surveys). Furthermore, 2008 and 2018 data based on labor force surveys may not be comparable with each other due to changes in the standards after the 19th International Conference of Labour Statisticians.</t>
  </si>
  <si>
    <t>e</t>
  </si>
  <si>
    <t>Due to the classifications and definitions of "usually employed" and "unemployed" used in the 2011 census, subtotals may not necessarily tally with total labor force.</t>
  </si>
  <si>
    <t>f</t>
  </si>
  <si>
    <t>Includes professional, scientific, and technical activities; administrative and support service activities; public administration and defense; compulsory social security; education; human health and social work activities; arts, entertainment, and recreation; other service activities; activities of households as employers; undifferentiated goods- and services-producing activities of households for own use; and activities of extraterritorial organizations and bodies.</t>
  </si>
  <si>
    <t>g</t>
  </si>
  <si>
    <t>Estimates of GDP by industrial origin are based on the 1993 System of National Accounts (SNA) framework. For 2001 onward, estimates of GDP by expenditure are also based on the 1993 SNA framework. Prior to 2001, expenditure on GDP was compiled according to the 1968 SNA framework.</t>
  </si>
  <si>
    <t>h</t>
  </si>
  <si>
    <t>For 2000, includes real estate activities; professional, scientific, and technical activities; and administrative and support service activities.</t>
  </si>
  <si>
    <t>i</t>
  </si>
  <si>
    <t>For 2001 onward, includes professional, scientific, and technical activities; and administrative and support service activities.</t>
  </si>
  <si>
    <t>j</t>
  </si>
  <si>
    <t>For 2000, includes education; human health and social work activities; arts, entertainment, and recreation; other service activities; activities of households as employers; undifferentiated goods- and services-producing activities of households for own use; and activities of extraterritorial organizations and bodies.</t>
  </si>
  <si>
    <t>k</t>
  </si>
  <si>
    <t>For 2001 onward, includes other service activities; activities of households as employers; undifferentiated goods- and services-producing activities of households for own use; and activities of extraterritorial organizations and bodies.</t>
  </si>
  <si>
    <t>l</t>
  </si>
  <si>
    <t>Prior to 2001, expenditure on GDP was compiled according to the 1968 SNA framework. For 2001 onward, expenditure on GDP was compiled according to the 1993 SNA framework.</t>
  </si>
  <si>
    <t>Changes in inventories were derived residually; hence, statistical discrepancies or errors are included in this entry.</t>
  </si>
  <si>
    <t>n</t>
  </si>
  <si>
    <t>Includes NPISHs.</t>
  </si>
  <si>
    <t>o</t>
  </si>
  <si>
    <t>Data have been harmonized using the conversion rate: 1 metric ton is equivalent to 1 million kilograms.</t>
  </si>
  <si>
    <t>p</t>
  </si>
  <si>
    <t>For 2019, the figure refers to the first 8 months of fiscal year 2018/2019.</t>
  </si>
  <si>
    <t>q</t>
  </si>
  <si>
    <t>Refers to period averages for fiscal year ending 15 July.</t>
  </si>
  <si>
    <t>r</t>
  </si>
  <si>
    <t>Includes alcoholic beverages, tobacco, and narcotics; and restaurants and hotels.</t>
  </si>
  <si>
    <t>s</t>
  </si>
  <si>
    <t>Included in food and nonalcoholic beverages; and alcoholic beverages, tobacco, and narcotics.</t>
  </si>
  <si>
    <t>t</t>
  </si>
  <si>
    <t>Implicit GDP deflator is equal to the sum of the gross value added of industries at current prices, divided by the sum of gross value added of industries at constant prices, i.e., before financial intermediation services indirectly measured and taxes less subsidies on products.</t>
  </si>
  <si>
    <t>u</t>
  </si>
  <si>
    <t>Includes claims on state and local government.</t>
  </si>
  <si>
    <t>v</t>
  </si>
  <si>
    <t>Refers to claims on financial and nonfinancial government enterprises.</t>
  </si>
  <si>
    <t>w</t>
  </si>
  <si>
    <t>Included in claims on government sector (net).</t>
  </si>
  <si>
    <t>x</t>
  </si>
  <si>
    <t>Refers to liabilities excluded from broad money (net capital and other items).</t>
  </si>
  <si>
    <t>y</t>
  </si>
  <si>
    <t>Prior to 2010, other depository corporations included only commercial banks; from 2010 onward, development banks and finance are also included.</t>
  </si>
  <si>
    <t>z</t>
  </si>
  <si>
    <t>Refers to demand deposits of other depository corporations.</t>
  </si>
  <si>
    <t>aa</t>
  </si>
  <si>
    <t>Data are based on the IMF's Balance of Payments Manual (fifth edition).</t>
  </si>
  <si>
    <t>ab</t>
  </si>
  <si>
    <t>Refers to current transfers.</t>
  </si>
  <si>
    <t xml:space="preserve">Sources: </t>
  </si>
  <si>
    <r>
      <rPr>
        <sz val="11"/>
        <rFont val="Calibri"/>
        <family val="2"/>
      </rPr>
      <t>Population</t>
    </r>
  </si>
  <si>
    <t>Government of Nepal, Central Bureau of Statistics (CBS). Official communication, 17 May 2020; past communication; Population Monograph 2011. https://cbs.gov.np/volume-idemographic-analysis-volume-iisocial-demographic-volume-iiieconomic-demographic/.</t>
  </si>
  <si>
    <r>
      <rPr>
        <sz val="11"/>
        <rFont val="Calibri"/>
        <family val="2"/>
      </rPr>
      <t>Labor Force</t>
    </r>
  </si>
  <si>
    <t>CBS. Official communication, 17 May 2020; past communication.</t>
  </si>
  <si>
    <r>
      <rPr>
        <sz val="11"/>
        <rFont val="Calibri"/>
        <family val="2"/>
      </rPr>
      <t>National Accounts</t>
    </r>
  </si>
  <si>
    <t>CBS. Official communication, 28 May 2020; past communication.</t>
  </si>
  <si>
    <t xml:space="preserve">          Growth of Output</t>
  </si>
  <si>
    <t>For 2000–2017: CBS. Official communication, 28 May 2020; past communication.</t>
  </si>
  <si>
    <r>
      <rPr>
        <sz val="11"/>
        <rFont val="Calibri"/>
        <family val="2"/>
      </rPr>
      <t xml:space="preserve">          </t>
    </r>
  </si>
  <si>
    <t>For 2018–2019: Asian Development Bank estimates based on data from the CBS.</t>
  </si>
  <si>
    <r>
      <rPr>
        <sz val="11"/>
        <rFont val="Calibri"/>
        <family val="2"/>
      </rPr>
      <t>Production Index</t>
    </r>
  </si>
  <si>
    <r>
      <rPr>
        <sz val="11"/>
        <rFont val="Calibri"/>
        <family val="2"/>
      </rPr>
      <t xml:space="preserve">     Agriculture</t>
    </r>
  </si>
  <si>
    <t>Food and Agriculture Organization of the United Nations. FAOSTAT Database. http://www.fao.org/faostat/en/#data (accessed 11 June 2020).</t>
  </si>
  <si>
    <r>
      <rPr>
        <sz val="11"/>
        <rFont val="Calibri"/>
        <family val="2"/>
      </rPr>
      <t xml:space="preserve">     Mining</t>
    </r>
  </si>
  <si>
    <r>
      <rPr>
        <sz val="11"/>
        <rFont val="Calibri"/>
        <family val="2"/>
      </rPr>
      <t xml:space="preserve">     Manufacturing</t>
    </r>
  </si>
  <si>
    <t>For 2000–2007 and 2010–2014: CBS. http://cbs.gov.np/ (accessed 21 June 2018).</t>
  </si>
  <si>
    <r>
      <rPr>
        <sz val="11"/>
        <rFont val="Calibri"/>
        <family val="2"/>
      </rPr>
      <t xml:space="preserve">     </t>
    </r>
  </si>
  <si>
    <t>For 2008: Nepal Rastra Bank (NRB). Economic Report 2008/09.</t>
  </si>
  <si>
    <t>For 2009, 2015–2018, and 2019: CBS. Official communication, 17 May 2020; past communication.</t>
  </si>
  <si>
    <r>
      <rPr>
        <sz val="11"/>
        <rFont val="Calibri"/>
        <family val="2"/>
      </rPr>
      <t>Energy</t>
    </r>
  </si>
  <si>
    <t>Government of Nepal, Ministry of Energy, Water Resources and Irrigation. Official communication, 11 June 2020; previous communication.</t>
  </si>
  <si>
    <t xml:space="preserve">     Coal</t>
  </si>
  <si>
    <r>
      <rPr>
        <sz val="11"/>
        <rFont val="Calibri"/>
        <family val="2"/>
      </rPr>
      <t xml:space="preserve">          Production</t>
    </r>
  </si>
  <si>
    <t>For 2000–2009: Government of Nepal, Water and Energy Commission Secretariat. National Energy Strategy of Nepal 2013. https://www.wecs.gov.np/uploaded/National-Energy-Strategy-of-Nepal-2013.pdf.</t>
  </si>
  <si>
    <t>For 2010–2016 and 2017: Government of Nepal, Ministry of Industry, Department of Mines &amp; Geology. Coal Resources and their Status in Nepal. Kathmandu. 15–16 November 2017. https://www.saarcenergy.org/dissemination-workshop-on-the-study-report-to-assess-the-present-situation-gaps-in-capacity-technology-and-policy-regulatory-instruments-in-coal-sector-in-saarc-member-states-november-15-16-2017/.</t>
  </si>
  <si>
    <r>
      <rPr>
        <sz val="11"/>
        <rFont val="Calibri"/>
        <family val="2"/>
      </rPr>
      <t xml:space="preserve">          Exports</t>
    </r>
  </si>
  <si>
    <t>Government of Nepal, Ministry of Industy, Commerce and Supplies (MOICS). Official communication, 11 May 2020.</t>
  </si>
  <si>
    <r>
      <rPr>
        <sz val="11"/>
        <rFont val="Calibri"/>
        <family val="2"/>
      </rPr>
      <t xml:space="preserve">          Imports</t>
    </r>
  </si>
  <si>
    <t>For 2000 and 2001–2004: NRB. Official communication, 1 July 2015; past communication.</t>
  </si>
  <si>
    <t>For 2005–2009: Government of Nepal, Ministry of Finance. Economic Survey 2017/18. http://mof.gov.np/en/archive-documents/economic-survey-21.html; previous issues.</t>
  </si>
  <si>
    <t>For 2012–2019: MOICS. Official communication, 11 May 2020.</t>
  </si>
  <si>
    <r>
      <rPr>
        <sz val="11"/>
        <rFont val="Calibri"/>
        <family val="2"/>
      </rPr>
      <t xml:space="preserve">          Consumption</t>
    </r>
  </si>
  <si>
    <t>For 2005–2019: Government of Nepal, Ministry of Finance. Economic Survey 2018/19. https://mof.gov.np/.</t>
  </si>
  <si>
    <r>
      <rPr>
        <sz val="11"/>
        <rFont val="Calibri"/>
        <family val="2"/>
      </rPr>
      <t xml:space="preserve">     Natural Gas</t>
    </r>
  </si>
  <si>
    <t>MOICS. Official communication, 11 May 2020.</t>
  </si>
  <si>
    <r>
      <rPr>
        <sz val="11"/>
        <rFont val="Calibri"/>
        <family val="2"/>
      </rPr>
      <t xml:space="preserve">     Retail prices</t>
    </r>
  </si>
  <si>
    <t>NRB. Official communication, 17 May 2020; past communication.</t>
  </si>
  <si>
    <r>
      <rPr>
        <sz val="11"/>
        <rFont val="Calibri"/>
        <family val="2"/>
      </rPr>
      <t>Price Indexes</t>
    </r>
  </si>
  <si>
    <r>
      <rPr>
        <sz val="11"/>
        <rFont val="Calibri"/>
        <family val="2"/>
      </rPr>
      <t xml:space="preserve">          Implicit GDP deflator</t>
    </r>
  </si>
  <si>
    <r>
      <rPr>
        <sz val="11"/>
        <rFont val="Calibri"/>
        <family val="2"/>
      </rPr>
      <t>Money and Banking</t>
    </r>
  </si>
  <si>
    <t>NRB. Official communication, 3 June 2019; past communication.</t>
  </si>
  <si>
    <r>
      <rPr>
        <sz val="11"/>
        <rFont val="Calibri"/>
        <family val="2"/>
      </rPr>
      <t>Government Finance</t>
    </r>
  </si>
  <si>
    <t>International Monetary Fund (IMF). Government Finance Statistics. http://data.imf.org/ (accessed 15 May 2020).</t>
  </si>
  <si>
    <r>
      <rPr>
        <sz val="11"/>
        <rFont val="Calibri"/>
        <family val="2"/>
      </rPr>
      <t>External Trade</t>
    </r>
  </si>
  <si>
    <t>NRB. Official communication, 3 June 2020; past communication.</t>
  </si>
  <si>
    <r>
      <rPr>
        <sz val="11"/>
        <rFont val="Calibri"/>
        <family val="2"/>
      </rPr>
      <t xml:space="preserve">     Direction of Trade</t>
    </r>
  </si>
  <si>
    <t>IMF. Direction of Trade Statistics. http://data.imf.org (accessed 11 June 2020).</t>
  </si>
  <si>
    <r>
      <rPr>
        <sz val="11"/>
        <rFont val="Calibri"/>
        <family val="2"/>
      </rPr>
      <t>Balance of Payments</t>
    </r>
  </si>
  <si>
    <r>
      <rPr>
        <sz val="11"/>
        <rFont val="Calibri"/>
        <family val="2"/>
      </rPr>
      <t>International Reserves</t>
    </r>
  </si>
  <si>
    <t>IMF. International Financial Statistics. http://data.imf.org/ (accessed 11 June 2020).</t>
  </si>
  <si>
    <r>
      <rPr>
        <sz val="11"/>
        <rFont val="Calibri"/>
        <family val="2"/>
      </rPr>
      <t>Exchange Rates</t>
    </r>
  </si>
  <si>
    <r>
      <rPr>
        <sz val="11"/>
        <rFont val="Calibri"/>
        <family val="2"/>
      </rPr>
      <t>External Indebtedness</t>
    </r>
  </si>
  <si>
    <t>World Bank. International Debt Statistics. https://data.worldbank.org/products/ids (accessed 11 June 2020).</t>
  </si>
  <si>
    <t>19x20</t>
  </si>
  <si>
    <t>Agriculture</t>
  </si>
  <si>
    <t>Mining</t>
  </si>
  <si>
    <t>Manufacturing</t>
  </si>
  <si>
    <t>Trade</t>
  </si>
  <si>
    <t>Hotels &amp; Restaurants</t>
  </si>
  <si>
    <t>Transportation</t>
  </si>
  <si>
    <t>Communication</t>
  </si>
  <si>
    <t>Finance</t>
  </si>
  <si>
    <t>Administration</t>
  </si>
  <si>
    <t>Health</t>
  </si>
  <si>
    <t>Other services</t>
  </si>
  <si>
    <t>Household consumption</t>
  </si>
  <si>
    <t>Government consumption</t>
  </si>
  <si>
    <t>Investment</t>
  </si>
  <si>
    <t>Intermediate output</t>
  </si>
  <si>
    <t>Final demand</t>
  </si>
  <si>
    <t>Total output/Demand</t>
  </si>
  <si>
    <t>Indirect taxes less subsidies</t>
  </si>
  <si>
    <t>Labor &amp; Capital</t>
  </si>
  <si>
    <t>Import</t>
  </si>
  <si>
    <t>Export</t>
  </si>
  <si>
    <t>Primary input</t>
  </si>
  <si>
    <t>Total output/Supply</t>
  </si>
  <si>
    <t>Employed</t>
  </si>
  <si>
    <t>2019/2018</t>
  </si>
  <si>
    <t>GDP</t>
  </si>
  <si>
    <t>GDP=</t>
  </si>
  <si>
    <t>PIT</t>
  </si>
  <si>
    <t>CIT</t>
  </si>
  <si>
    <t>VAT</t>
  </si>
  <si>
    <t>Imp</t>
  </si>
  <si>
    <t>19x21</t>
  </si>
  <si>
    <t>other</t>
  </si>
  <si>
    <t>Oth tax</t>
  </si>
  <si>
    <t>Grants</t>
  </si>
  <si>
    <t>Oth rev</t>
  </si>
  <si>
    <t>Revenue</t>
  </si>
  <si>
    <t>Expenditure</t>
  </si>
  <si>
    <r>
      <rPr>
        <sz val="11"/>
        <rFont val="Calibri"/>
        <family val="2"/>
      </rPr>
      <t>Compensation of employees</t>
    </r>
    <r>
      <rPr>
        <sz val="10"/>
        <rFont val="Arial"/>
        <family val="2"/>
      </rPr>
      <t xml:space="preserve"> </t>
    </r>
  </si>
  <si>
    <r>
      <rPr>
        <sz val="11"/>
        <rFont val="Calibri"/>
        <family val="2"/>
      </rPr>
      <t>Use of goods and services</t>
    </r>
    <r>
      <rPr>
        <sz val="10"/>
        <rFont val="Arial"/>
        <family val="2"/>
      </rPr>
      <t xml:space="preserve"> </t>
    </r>
  </si>
  <si>
    <r>
      <rPr>
        <sz val="11"/>
        <rFont val="Calibri"/>
        <family val="2"/>
      </rPr>
      <t>Consumption of fixed capital</t>
    </r>
    <r>
      <rPr>
        <sz val="10"/>
        <rFont val="Arial"/>
        <family val="2"/>
      </rPr>
      <t xml:space="preserve"> </t>
    </r>
  </si>
  <si>
    <r>
      <rPr>
        <sz val="11"/>
        <rFont val="Calibri"/>
        <family val="2"/>
      </rPr>
      <t>Interest</t>
    </r>
    <r>
      <rPr>
        <sz val="10"/>
        <rFont val="Arial"/>
        <family val="2"/>
      </rPr>
      <t xml:space="preserve"> </t>
    </r>
  </si>
  <si>
    <r>
      <rPr>
        <sz val="11"/>
        <rFont val="Calibri"/>
        <family val="2"/>
      </rPr>
      <t>Subsidies</t>
    </r>
    <r>
      <rPr>
        <sz val="10"/>
        <rFont val="Arial"/>
        <family val="2"/>
      </rPr>
      <t xml:space="preserve"> </t>
    </r>
  </si>
  <si>
    <r>
      <rPr>
        <sz val="11"/>
        <rFont val="Calibri"/>
        <family val="2"/>
      </rPr>
      <t>Grants (expense)</t>
    </r>
    <r>
      <rPr>
        <sz val="10"/>
        <rFont val="Arial"/>
        <family val="2"/>
      </rPr>
      <t xml:space="preserve"> </t>
    </r>
  </si>
  <si>
    <r>
      <rPr>
        <sz val="11"/>
        <rFont val="Calibri"/>
        <family val="2"/>
      </rPr>
      <t>Social benefits</t>
    </r>
    <r>
      <rPr>
        <sz val="10"/>
        <rFont val="Arial"/>
        <family val="2"/>
      </rPr>
      <t xml:space="preserve"> </t>
    </r>
  </si>
  <si>
    <r>
      <rPr>
        <sz val="11"/>
        <rFont val="Calibri"/>
        <family val="2"/>
      </rPr>
      <t>Other expense</t>
    </r>
    <r>
      <rPr>
        <sz val="10"/>
        <rFont val="Arial"/>
        <family val="2"/>
      </rPr>
      <t xml:space="preserve"> </t>
    </r>
  </si>
  <si>
    <t>Subsidies</t>
  </si>
  <si>
    <t>Social benefits</t>
  </si>
  <si>
    <t>Balance</t>
  </si>
  <si>
    <t>Other</t>
  </si>
  <si>
    <t>The inflation rate in Nepal was recorded at 4.80 percent in July of 2020. 1Y 5Y 10Y</t>
  </si>
  <si>
    <t>Reference:</t>
  </si>
  <si>
    <t>Nepal Inflation Rate | 1964-2020 Data | 2021-2022 Forecast </t>
  </si>
  <si>
    <t>Jan</t>
  </si>
  <si>
    <t>Feb</t>
  </si>
  <si>
    <t>Mar</t>
  </si>
  <si>
    <t>Apr</t>
  </si>
  <si>
    <t>May</t>
  </si>
  <si>
    <t>Jun</t>
  </si>
  <si>
    <t>Jul</t>
  </si>
  <si>
    <t>Aug</t>
  </si>
  <si>
    <t>Sep</t>
  </si>
  <si>
    <t>Oct</t>
  </si>
  <si>
    <t>Nov</t>
  </si>
  <si>
    <t>Dec</t>
  </si>
  <si>
    <t>Source: Tradingeconomics.com, Nepal  Rastra Bank</t>
  </si>
  <si>
    <t>Nepal Prices</t>
  </si>
  <si>
    <t>Last</t>
  </si>
  <si>
    <t>Previous</t>
  </si>
  <si>
    <t>Highest</t>
  </si>
  <si>
    <t>Lowest</t>
  </si>
  <si>
    <t>Unit</t>
  </si>
  <si>
    <t>Inflation Rate</t>
  </si>
  <si>
    <t>percent</t>
  </si>
  <si>
    <t>[+]</t>
  </si>
  <si>
    <t>Import Prices</t>
  </si>
  <si>
    <t>points</t>
  </si>
  <si>
    <t>Food Inflation</t>
  </si>
  <si>
    <t>Export Prices</t>
  </si>
  <si>
    <t>Consumer Price Index CPI</t>
  </si>
  <si>
    <t>ear</t>
  </si>
  <si>
    <t>Inflation Rate (%)</t>
  </si>
  <si>
    <t>Annual Change</t>
  </si>
  <si>
    <t>https://tradingeconomics.com/nepal/food-inflation</t>
  </si>
  <si>
    <t>2019/17</t>
  </si>
  <si>
    <t>2019/18</t>
  </si>
  <si>
    <t>Net ind tax</t>
  </si>
  <si>
    <t>Net indirect tax</t>
  </si>
  <si>
    <t>Import tax</t>
  </si>
  <si>
    <t>Domestic VAT</t>
  </si>
  <si>
    <t>Other tax</t>
  </si>
  <si>
    <t>Expenditures</t>
  </si>
  <si>
    <t xml:space="preserve">Compensation of employees </t>
  </si>
  <si>
    <t>Source: https://data.adb.org/dataset/nepal-input-output-economic-indicators</t>
  </si>
  <si>
    <t>WEO Country Code</t>
  </si>
  <si>
    <t>ISO</t>
  </si>
  <si>
    <t>WEO Subject Code</t>
  </si>
  <si>
    <t>Country</t>
  </si>
  <si>
    <t>Subject Descriptor</t>
  </si>
  <si>
    <t>Subject Notes</t>
  </si>
  <si>
    <t>Units</t>
  </si>
  <si>
    <t>Scale</t>
  </si>
  <si>
    <t>Country/Series-specific Notes</t>
  </si>
  <si>
    <t>Estimates Start After</t>
  </si>
  <si>
    <t>IMF WEO Nepal 2020</t>
  </si>
  <si>
    <t>NPL</t>
  </si>
  <si>
    <t>NGDP_RPCH</t>
  </si>
  <si>
    <t>Nepal</t>
  </si>
  <si>
    <t>Gross domestic product, constant prices</t>
  </si>
  <si>
    <t>Annual percentages of constant price GDP are year-on-year changes; the base year is country-specific . Expenditure-based GDP is total final expenditures at purchasers? prices (including the f.o.b. value of exports of goods and services), less the f.o.b. value of imports of goods and services. [SNA 1993]</t>
  </si>
  <si>
    <t>Percent change</t>
  </si>
  <si>
    <t>Source: National Statistics Office Latest actual data: 2018/19 National accounts manual used: System of National Accounts (SNA) 1993 GDP valuation: Market prices. Data refer to fiscal years Start/end months of reporting year: August/July. Fiscal year starts on July 16th, and ends July 15th the following year Base year: 2000/01. Data prior to 2000/01 were estimated by IMF staff by using data splicing Chain-weighted: No</t>
  </si>
  <si>
    <t>PPPGDP</t>
  </si>
  <si>
    <t>Gross domestic product, current prices</t>
  </si>
  <si>
    <t>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</si>
  <si>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Purchasing power parity; international dollars</t>
  </si>
  <si>
    <t>Billions</t>
  </si>
  <si>
    <t>NGDPRPPPPCPCH</t>
  </si>
  <si>
    <t>Gross domestic product per capita, constant prices</t>
  </si>
  <si>
    <t>GDP is expressed in constant international dollars per person. Data are derived by dividing constant price purchasing-power parity (PPP) GDP by total population.</t>
  </si>
  <si>
    <t>Purchasing power parity; percent change</t>
  </si>
  <si>
    <t>PCPIPCH</t>
  </si>
  <si>
    <t>Inflation, average consumer prices</t>
  </si>
  <si>
    <t>Annual percentages of average consumer prices are year-on-year changes.</t>
  </si>
  <si>
    <t>Source: Central Bank. Missing data points prior to 2010 is spliced (ratio spliced) using the old CPI series by the desk Latest actual data: 2018/19 Harmonized prices: No. Data refer to fiscal years. Frequency of source data: Monthly Base year: 2014/15. Average of 2014 and 2015 = 100; numbers may slightly differ due to rounding</t>
  </si>
  <si>
    <t>PCPIEPCH</t>
  </si>
  <si>
    <t>Inflation, end of period consumer prices</t>
  </si>
  <si>
    <t xml:space="preserve"> Annual percentages of end of period consumer prices are year-on-year changes.</t>
  </si>
  <si>
    <t>n/a</t>
  </si>
  <si>
    <t>LUR</t>
  </si>
  <si>
    <t>Unemployment rate</t>
  </si>
  <si>
    <t>Unemployment rate can be defined by either the national definition, the ILO harmonized definition, or the OECD harmonized definition. The OECD harmonized unemployment rate gives the number of unemployed persons as a percentage of the labor force (the total number of people employed plus unemployed). [OECD Main Economic Indicators, OECD, monthly] As defined by the International Labour Organization, unemployed workers are those who are currently not working but are willing and able to work for pay, currently available to work, and have actively searched for work. [ILO, http://www.ilo.org/public/english/bureau/stat/res/index.htm]</t>
  </si>
  <si>
    <t>Percent of total labor force</t>
  </si>
  <si>
    <t>GGXCNL_NGDP</t>
  </si>
  <si>
    <t>General government net lending/borrowing</t>
  </si>
  <si>
    <t>Net lending (+)/ borrowing (?) is calculated as revenue minus total expenditure. This is a core GFS balance that measures the extent to which general government is either putting financial resources at the disposal of other sectors in the economy and nonresidents (net lending), or utilizing the financial resources generated by other sectors and nonresidents (net borrowing). This balance may be viewed as an indicator of the financial impact of general government activity on the rest of the economy and nonresidents (GFSM 2001, paragraph 4.17). Note: Net lending (+)/borrowing (?) is also equal to net acquisition of financial assets minus net incurrence of liabilities.</t>
  </si>
  <si>
    <t>Percent of GDP</t>
  </si>
  <si>
    <t>Source: Ministry of Finance or Treasury Latest actual data: 2018/19 Start/end months of reporting year: August/July. Fiscal year starts on July 16th, and ends July 15th the following year GFS Manual used: Government Finance Statistics Manual (GFSM) 2001 Basis of recording: Cash General government includes: Central Government;. Coverage of fiscal accounts in Nepal is limited to Central Government. Valuation of public debt: Face value Instruments included in gross and net debt: Currency and Deposits; Securities Other than Shares; Loans</t>
  </si>
  <si>
    <t>BCA_NGDPD</t>
  </si>
  <si>
    <t>Current account balance</t>
  </si>
  <si>
    <t>Current account is all transactions other than those in financial and capital items. The major classifications are goods and services, income and current transfers. The focus of the BOP is on transactions (between an economy and the rest of the world) in goods, services, and income.</t>
  </si>
  <si>
    <t>Source: Central Bank Latest actual data: 2018/19 BOP Manual used: Balance of Payments Manual, fifth edition (BPM5)</t>
  </si>
  <si>
    <t>IMF Nepal Oct 2019</t>
  </si>
  <si>
    <t>NGDP_R</t>
  </si>
  <si>
    <t>Expressed in billions of national currency units; the base year is country-specific. Expenditure-based GDP is total final expenditures at purchasers? prices (including the f.o.b. value of exports of goods and services), less the f.o.b. value of imports of goods and services. [SNA 1993]</t>
  </si>
  <si>
    <t>National currency</t>
  </si>
  <si>
    <t>Source: National Statistics Office Latest actual data: 2018/19 National accounts manual used: System of National Accounts (SNA) 1993 GDP valuation: Market prices. Data refer to fiscal years Start/end months of reporting year: August/July. Fiscal year starts on July 16th, and ends July 15th the following year Base year: 2000/01. Data prior to 2000/01 were estimated by IMF staff by using data splicing Chain-weighted: No Primary domestic currency: Nepalese rupee Data last updated: 08/2019</t>
  </si>
  <si>
    <t>See notes for:  Gross domestic product, constant prices (National currency).</t>
  </si>
  <si>
    <t>NGDP</t>
  </si>
  <si>
    <t>Expressed in billions of national currency units . Expenditure-based GDP is total final expenditures at purchasers? prices (including the f.o.b. value of exports of goods and services), less the f.o.b. value of imports of goods and services. [SNA 1993]</t>
  </si>
  <si>
    <t>NGDPD</t>
  </si>
  <si>
    <t>Values are based upon GDP in national currency converted to U.S. dollars using market exchange rates (yearly average). Exchange rate projections are provided by country economists for the group of other emerging market and developing countries. Exchanges rates for advanced economies are established in the WEO assumptions for each WEO exercise. Expenditure-based GDP is total final expenditures at purchasers? prices (including the f.o.b. value of exports of goods and services), less the f.o.b. value of imports of goods and services. [SNA 1993]</t>
  </si>
  <si>
    <t>U.S. dollars</t>
  </si>
  <si>
    <t>See notes for:  Gross domestic product, current prices (National currency).</t>
  </si>
  <si>
    <t>NGDP_D</t>
  </si>
  <si>
    <t>Gross domestic product, deflator</t>
  </si>
  <si>
    <t>The GDP deflator is derived by dividing current price GDP by constant price GDP and is considered to be an alternate measure of inflation. Data are expressed in the base year of each country's national accounts.</t>
  </si>
  <si>
    <t>Index</t>
  </si>
  <si>
    <t>See notes for:  Gross domestic product, constant prices (National currency) Gross domestic product, current prices (National currency).</t>
  </si>
  <si>
    <t>NGDPRPC</t>
  </si>
  <si>
    <t>GDP is expressed in constant national currency per person. Data are derived by dividing constant price GDP by total population.</t>
  </si>
  <si>
    <t>See notes for:  Gross domestic product, constant prices (National currency) Population (Persons).</t>
  </si>
  <si>
    <t>NGDPRPPPPC</t>
  </si>
  <si>
    <t>Purchasing power parity; 2011 international dollar</t>
  </si>
  <si>
    <t>NGDPPC</t>
  </si>
  <si>
    <t>Gross domestic product per capita, current prices</t>
  </si>
  <si>
    <t>GDP is expressed in current national currency per person. Data are derived by dividing current price GDP by total population.</t>
  </si>
  <si>
    <t>See notes for:  Gross domestic product, current prices (National currency) Population (Persons).</t>
  </si>
  <si>
    <t>NGDPDPC</t>
  </si>
  <si>
    <t>GDP is expressed in current U.S. dollars per person. Data are derived by first converting GDP in national currency to U.S. dollars and then dividing it by total population.</t>
  </si>
  <si>
    <t>PPPPC</t>
  </si>
  <si>
    <t>Expressed in GDP in PPP dollars per person. Data are derived by dividing GDP in PPP dollars by total population.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</si>
  <si>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NGAP_NPGDP</t>
  </si>
  <si>
    <t>Output gap in percent of potential GDP</t>
  </si>
  <si>
    <t>Output gaps for advanced economies are calculated as actual GDP less potential GDP as a percent of potential GDP. Estimates of output gaps are subject to a significant margin of uncertainty. For a discussion of approaches to calculating potential output, see Paula R. De Masi, IMF Estimates of Potential Output: Theory and Practice, in Staff Studies for the World Economic Outlook (Washington: IMF, December 1997), pp. 40-46.</t>
  </si>
  <si>
    <t>Percent of potential GDP</t>
  </si>
  <si>
    <t>PPPSH</t>
  </si>
  <si>
    <t>Gross domestic product based on purchasing-power-parity (PPP) share of world total</t>
  </si>
  <si>
    <t>Expressed in percent of world GDP in PPP dollars.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</si>
  <si>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Percent</t>
  </si>
  <si>
    <t>PPPEX</t>
  </si>
  <si>
    <t>Implied PPP conversion rate</t>
  </si>
  <si>
    <t>Expressed in national currency per current international dollar.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</si>
  <si>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National currency per current international dollar</t>
  </si>
  <si>
    <t>NID_NGDP</t>
  </si>
  <si>
    <t>Total investment</t>
  </si>
  <si>
    <t>Expressed as a ratio of total investment in current local currency and GDP in current local currency. Investment or gross capital formation is measured by the total value of the gross fixed capital formation and changes in inventories and acquisitions less disposals of valuables for a unit or sector. [SNA 1993]</t>
  </si>
  <si>
    <t>NGSD_NGDP</t>
  </si>
  <si>
    <t>Gross national savings</t>
  </si>
  <si>
    <t>Expressed as a ratio of gross national savings in current local currency and GDP in current local currency. Gross national saving is gross disposable income less final consumption expenditure after taking account of an adjustment for pension funds. [SNA 1993] For many countries, the estimates of national saving are built up from national accounts data on gross domestic investment and from balance of payments-based data on net foreign investment.</t>
  </si>
  <si>
    <t>PCPI</t>
  </si>
  <si>
    <t>Expressed in averages for the year, not end-of-period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</si>
  <si>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Source: Central Bank. Missing data points prior to 2010 is spliced (ratio spliced) using the old CPI series by the desk Latest actual data: 2017/18 Harmonized prices: No. Data refer to fiscal years. Frequency of source data: Monthly Base year: 2014/15. Average of 2014 and 2015 = 100; numbers may slightly differ due to rounding Primary domestic currency: Nepalese rupee Data last updated: 08/2019</t>
  </si>
  <si>
    <t>See notes for:  Inflation, average consumer prices (Index).</t>
  </si>
  <si>
    <t>PCPIE</t>
  </si>
  <si>
    <t>Expressed in end of the period, not annual average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</si>
  <si>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See notes for:  Inflation, end of period consumer prices (Index).</t>
  </si>
  <si>
    <t>FLIBOR6</t>
  </si>
  <si>
    <t>Six-month London interbank offered rate (LIBOR)</t>
  </si>
  <si>
    <t>TM_RPCH</t>
  </si>
  <si>
    <t>Volume of imports of goods and services</t>
  </si>
  <si>
    <t>Percent change of volume of imports refers to the aggregate change in the quantities of total imports whose characteristics are unchanged. The goods and services and their prices are held constant, therefore changes are due to changes in quantities only. [Export and Import Price Index Manual: Theory and Practice, Glossary]</t>
  </si>
  <si>
    <t>TMG_RPCH</t>
  </si>
  <si>
    <t>Volume of Imports of goods</t>
  </si>
  <si>
    <t>Percent change of volume of imports of goods refers to the aggregate change in the quantities of imports of goods whose characteristics are unchanged. The goods and their prices are held constant, therefore changes are due to changes in quantities only. [Export and Import Price Index Manual: Theory and Practice, Glossary]</t>
  </si>
  <si>
    <t>TX_RPCH</t>
  </si>
  <si>
    <t>Volume of exports of goods and services</t>
  </si>
  <si>
    <t>Percent change of volume of exports refers to the aggregate change in the quantities of total exports whose characteristics are unchanged. The goods and services and their prices are held constant, therefore changes are due to changes in quantities only. [Export and Import Price Index Manual: Theory and Practice, Glossary]</t>
  </si>
  <si>
    <t>TXG_RPCH</t>
  </si>
  <si>
    <t>Volume of exports of goods</t>
  </si>
  <si>
    <t>Percent change of volume of exports of goods refers to the aggregate change in the quantities of exports of goods whose characteristics are unchanged. The goods and their prices are held constant, therefore changes are due to changes in quantities only. [Export and Import Price Index Manual: Theory and Practice, Glossary]</t>
  </si>
  <si>
    <t>LE</t>
  </si>
  <si>
    <t>Employment</t>
  </si>
  <si>
    <t>Employment can be defined by either the national definition, the ILO harmonized definition, or the OECD harmonized definition. Persons who during a specified brief period such as one week or one day, (a) performed some work for wage or salary in cash or in kind, (b) had a formal attachment to their job but were temporarily not at work during the reference period, (c) performed some work for profit or family gain in cash or in kind, (d) were with an enterprise such as a business, farm or service but who were temporarily not at work during the reference period for any specific reason. [Current International Recommendations on Labour Statistics, 1988 Edition, ILO, Geneva, page 47]</t>
  </si>
  <si>
    <t>Persons</t>
  </si>
  <si>
    <t>Millions</t>
  </si>
  <si>
    <t>LP</t>
  </si>
  <si>
    <t>Population</t>
  </si>
  <si>
    <t>For census purposes, the total population of the country consists of all persons falling within the scope of the census. In the broadest sense, the total may comprise either all usual residents of the country or all persons present in the country at the time of the census. [Principles and Recommendations for Population and Housing Censuses, Revision 1, paragraph 2.42]</t>
  </si>
  <si>
    <t>Source: International Financial Institution. WDI database Latest actual data: 2015 Primary domestic currency: Nepalese rupee Data last updated: 08/2019</t>
  </si>
  <si>
    <t>GGR</t>
  </si>
  <si>
    <t>General government revenue</t>
  </si>
  <si>
    <t>Revenue consists of taxes, social contributions, grants receivable, and other revenue. Revenue increases government?s net worth, which is the difference between its assets and liabilities (GFSM 2001, paragraph 4.20). Note: Transactions that merely change the composition of the balance sheet do not change the net worth position, for example, proceeds from sales of nonfinancial and financial assets or incurrence of liabilities.</t>
  </si>
  <si>
    <t>Source: Ministry of Finance or Treasury Latest actual data: 2017/18 Start/end months of reporting year: August/July. Fiscal year starts on July 16th, and ends July 15th the following year GFS Manual used: Government Finance Statistics Manual (GFSM) 2001 Basis of recording: Cash General government includes: Central Government;. Coverage of fiscal accounts in Nepal is limited to Central Government. Valuation of public debt: Face value Instruments included in gross and net debt: Currency and Deposits; Securities Other than Shares; Loans Primary domestic currency: Nepalese rupee Data last updated: 08/2019</t>
  </si>
  <si>
    <t>GGR_NGDP</t>
  </si>
  <si>
    <t>See notes for:  General government revenue (National currency).</t>
  </si>
  <si>
    <t>GGX</t>
  </si>
  <si>
    <t>General government total expenditure</t>
  </si>
  <si>
    <t>Total expenditure consists of total expense and the net acquisition of nonfinancial assets. Note: Apart from being on an accrual basis, total expenditure differs from the GFSM 1986 definition of total expenditure in the sense that it also takes the disposals of nonfinancial assets into account.</t>
  </si>
  <si>
    <t>GGX_NGDP</t>
  </si>
  <si>
    <t>See notes for:  General government total expenditure (National currency).</t>
  </si>
  <si>
    <t>GGXCNL</t>
  </si>
  <si>
    <t>See notes for:  General government net lending/borrowing (National currency).</t>
  </si>
  <si>
    <t>GGSB</t>
  </si>
  <si>
    <t>General government structural balance</t>
  </si>
  <si>
    <t>The structural budget balance refers to the general government cyclically adjusted balance adjusted for nonstructural elements beyond the economic cycle. These include temporary financial sector and asset price movements as well as one-off, or temporary, revenue or expenditure items. The cyclically adjusted balance is the fiscal balance adjusted for the effects of the economic cycle; see, for example, A. Fedelino. A. Ivanova and M. Horton ?Computing Cyclically Adjusted Balances and Automatic Stabilizers? IMF Technical Guidance Note No. 5, http://www.imf.org/external/pubs/ft/tnm/2009/tnm0905.pdf.</t>
  </si>
  <si>
    <t>GGSB_NPGDP</t>
  </si>
  <si>
    <t>GGXONLB</t>
  </si>
  <si>
    <t>General government primary net lending/borrowing</t>
  </si>
  <si>
    <t>Primary net lending/borrowing is net lending (+)/borrowing (?) plus net interest payable/paid (interest expense minus interest revenue).</t>
  </si>
  <si>
    <t>GGXONLB_NGDP</t>
  </si>
  <si>
    <t>See notes for:  General government primary net lending/borrowing (National currency).</t>
  </si>
  <si>
    <t>GGXWDN</t>
  </si>
  <si>
    <t>General government net debt</t>
  </si>
  <si>
    <t>Net debt is calculated as gross debt minus financial assets corresponding to debt instruments. These financial assets are: monetary gold and SDRs, currency and deposits, debt securities, loans, insurance, pension, and standardized guarantee schemes, and other accounts receivable.</t>
  </si>
  <si>
    <t>GGXWDN_NGDP</t>
  </si>
  <si>
    <t>GGXWDG</t>
  </si>
  <si>
    <t>General government gross debt</t>
  </si>
  <si>
    <t>Gross debt consists of all liabilities that require payment or payments of interest and/or principal by the debtor to the creditor at a date or dates in the future. This includes debt liabilities in the form of SDRs, currency and deposits, debt securities, loans, insurance, pensions and standardized guarantee schemes, and other accounts payable. Thus, all liabilities in the GFSM 2001 system are debt, except for equity and investment fund shares and financial derivatives and employee stock options. Debt can be valued at current market, nominal, or face values (GFSM 2001, paragraph 7.110).</t>
  </si>
  <si>
    <t>GGXWDG_NGDP</t>
  </si>
  <si>
    <t>See notes for:  General government gross debt (National currency).</t>
  </si>
  <si>
    <t>NGDP_FY</t>
  </si>
  <si>
    <t>Gross domestic product corresponding to fiscal year, current prices</t>
  </si>
  <si>
    <t>Gross domestic product corresponding to fiscal year is the country?s GDP based on the same period during the year as their fiscal data. In the case of countries whose fiscal data are based on a fiscal calendar (e.g., July to June), this series would be the country?s GDP over that same period. For countries whose fiscal data are based on a calendar year (i.e., January to December), this series will be the same as their GDP in current prices.</t>
  </si>
  <si>
    <t>BCA</t>
  </si>
  <si>
    <t>Source: Central Bank Latest actual data: 2017/18 BOP Manual used: Balance of Payments Manual, fifth edition (BPM5) Primary domestic currency: Nepalese rupee Data last updated: 08/2019</t>
  </si>
  <si>
    <t>See notes for:  Gross domestic product, current prices (National currency) Current account balance (U.S. dollars).</t>
  </si>
  <si>
    <t>% of GDP</t>
  </si>
  <si>
    <t>Other current expend</t>
  </si>
  <si>
    <t>Capital expenditures</t>
  </si>
  <si>
    <t>Current expenditures</t>
  </si>
  <si>
    <t>NRs BLN</t>
  </si>
  <si>
    <t>Source: https://blogs.imf.org/2020/09/25/mission-impossible-can-fragile-states-increase-tax-revenues/?utm_medium=email&amp;utm_source=govdelivery</t>
  </si>
  <si>
    <t>IMF</t>
  </si>
  <si>
    <t>Other curr expenditures</t>
  </si>
  <si>
    <t>Nepal Input-Output Table, 2019, current prices, NPRs billion</t>
  </si>
  <si>
    <t>Nepal Input-Output Table, 2017, current prices, NPRs billion</t>
  </si>
  <si>
    <t>Info</t>
  </si>
  <si>
    <t>Sheets</t>
  </si>
  <si>
    <t>Source data sheets</t>
  </si>
  <si>
    <t>agr1 and agr2: Aggregation patter matrices</t>
  </si>
  <si>
    <t>T1-T11: I-O transactions tables; their transformations led to the compilation of the 2019 14-sector I-O transactions table (T12)</t>
  </si>
  <si>
    <t>IMF Apr 2020: International Monetary Fund's data publisshed in April 2020</t>
  </si>
  <si>
    <t>IMF Oct 2019: International Monetary Fund's data publisshed in October 2019</t>
  </si>
  <si>
    <t>Nepal 14-sector I-O model 2020-10-01</t>
  </si>
  <si>
    <t>35 sectors: Nepal 2017 I-O transactions table</t>
  </si>
  <si>
    <t>ADB: Asian Development Bank</t>
  </si>
  <si>
    <t>www.janusz-szyrmer.com, jszyrmer@gmail.com, jszyrmer@yahoo.com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</si>
</sst>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_(* #,##0_);_(* \(#,##0\);_(* &quot;-&quot;??_);_(@_)"/>
    <numFmt numFmtId="165" formatCode="0_ ;[Red]\-0\ "/>
    <numFmt numFmtId="166" formatCode="0.0_)"/>
    <numFmt numFmtId="167" formatCode="0.0"/>
    <numFmt numFmtId="168" formatCode="#,##0.0;\-#,##0.0"/>
    <numFmt numFmtId="169" formatCode="#,##0;\-#,##0"/>
    <numFmt numFmtId="170" formatCode="0.000"/>
    <numFmt numFmtId="171" formatCode="#,##0.0"/>
    <numFmt numFmtId="172" formatCode="#,##0.000"/>
    <numFmt numFmtId="173" formatCode="#,##0.00;\-#,##0.00"/>
    <numFmt numFmtId="174" formatCode="#,##0\ \|;\-#,##0\ \|;@\ \|"/>
    <numFmt numFmtId="175" formatCode="#,##0.0\ \|;\-#,##0.0\ \|;@\ \|"/>
    <numFmt numFmtId="176" formatCode="#,##0&quot;*&quot;;\-#,##0&quot;*&quot;;@&quot;*&quot;"/>
    <numFmt numFmtId="177" formatCode="#,##0.0&quot;*&quot;;\-#,##0.0&quot;*&quot;;@&quot;*&quot;"/>
    <numFmt numFmtId="178" formatCode="0.0%"/>
  </numFmts>
  <fonts count="38" x14ac:knownFonts="1">
    <font>
      <sz val="11"/>
      <color theme="1"/>
      <name val="Calibri"/>
      <family val="2"/>
      <scheme val="minor"/>
    </font>
    <font>
      <sz val="11"/>
      <color theme="1"/>
      <name val="Calibri"/>
      <family val="2"/>
      <scheme val="minor"/>
    </font>
    <font>
      <sz val="11"/>
      <color indexed="8"/>
      <name val="Calibri"/>
      <family val="2"/>
      <scheme val="minor"/>
    </font>
    <font>
      <sz val="10"/>
      <name val="Arial"/>
      <family val="2"/>
    </font>
    <font>
      <sz val="12"/>
      <name val="Courier"/>
      <family val="3"/>
    </font>
    <font>
      <sz val="9"/>
      <color theme="1"/>
      <name val="Arial Narrow"/>
      <family val="2"/>
    </font>
    <font>
      <sz val="9"/>
      <color indexed="8"/>
      <name val="Arial Narrow"/>
      <family val="2"/>
    </font>
    <font>
      <sz val="9"/>
      <name val="Arial Narrow"/>
      <family val="2"/>
    </font>
    <font>
      <sz val="8"/>
      <color theme="1"/>
      <name val="Arial Narrow"/>
      <family val="2"/>
    </font>
    <font>
      <sz val="8"/>
      <name val="Arial Narrow"/>
      <family val="2"/>
    </font>
    <font>
      <b/>
      <sz val="9"/>
      <color theme="1"/>
      <name val="Arial Narrow"/>
      <family val="2"/>
    </font>
    <font>
      <b/>
      <sz val="9"/>
      <color indexed="8"/>
      <name val="Arial Narrow"/>
      <family val="2"/>
    </font>
    <font>
      <sz val="8"/>
      <name val="Calibri"/>
      <family val="2"/>
      <scheme val="minor"/>
    </font>
    <font>
      <sz val="11"/>
      <name val="Calibri"/>
      <family val="2"/>
    </font>
    <font>
      <vertAlign val="superscript"/>
      <sz val="11"/>
      <name val="Calibri"/>
      <family val="2"/>
    </font>
    <font>
      <vertAlign val="superscript"/>
      <sz val="9"/>
      <name val="Arial Narrow"/>
      <family val="2"/>
    </font>
    <font>
      <u/>
      <sz val="11"/>
      <color theme="10"/>
      <name val="Calibri"/>
      <family val="2"/>
      <scheme val="minor"/>
    </font>
    <font>
      <sz val="10"/>
      <color rgb="FF000000"/>
      <name val="Arial"/>
      <family val="2"/>
    </font>
    <font>
      <b/>
      <sz val="16"/>
      <color rgb="FF000000"/>
      <name val="Arial"/>
      <family val="2"/>
    </font>
    <font>
      <u/>
      <sz val="10"/>
      <color theme="10"/>
      <name val="Arial"/>
      <family val="2"/>
    </font>
    <font>
      <b/>
      <sz val="10"/>
      <name val="Arial"/>
      <family val="2"/>
    </font>
    <font>
      <b/>
      <sz val="10"/>
      <color rgb="FF000000"/>
      <name val="Arial"/>
      <family val="2"/>
    </font>
    <font>
      <b/>
      <sz val="11"/>
      <name val="Calibri"/>
      <family val="2"/>
    </font>
    <font>
      <b/>
      <i/>
      <sz val="11"/>
      <name val="Calibri"/>
      <family val="2"/>
    </font>
    <font>
      <sz val="8"/>
      <color rgb="FF000000"/>
      <name val="Arial"/>
      <family val="2"/>
    </font>
    <font>
      <sz val="7"/>
      <color rgb="FF007542"/>
      <name val="Arial"/>
      <family val="2"/>
    </font>
    <font>
      <sz val="12"/>
      <color rgb="FF333333"/>
      <name val="Arial"/>
      <family val="2"/>
    </font>
    <font>
      <u/>
      <sz val="12"/>
      <color theme="10"/>
      <name val="Calibri"/>
      <family val="2"/>
      <scheme val="minor"/>
    </font>
    <font>
      <sz val="11"/>
      <color rgb="FF757575"/>
      <name val="Arial"/>
      <family val="2"/>
    </font>
    <font>
      <sz val="11"/>
      <color rgb="FF000000"/>
      <name val="Arial"/>
      <family val="2"/>
    </font>
    <font>
      <sz val="10"/>
      <color rgb="FF000000"/>
      <name val="Arial"/>
      <family val="2"/>
    </font>
    <font>
      <sz val="9"/>
      <color rgb="FFFF0000"/>
      <name val="Arial Narrow"/>
      <family val="2"/>
    </font>
    <font>
      <sz val="9"/>
      <color theme="1" tint="0.249977111117893"/>
      <name val="Arial Narrow"/>
      <family val="2"/>
    </font>
    <font>
      <b/>
      <i/>
      <sz val="14"/>
      <color theme="1"/>
      <name val="Calibri"/>
      <family val="2"/>
      <scheme val="minor"/>
    </font>
    <font>
      <sz val="14"/>
      <color theme="1"/>
      <name val="Calibri"/>
      <family val="2"/>
      <scheme val="minor"/>
    </font>
    <font>
      <b/>
      <i/>
      <sz val="14"/>
      <color theme="1"/>
      <name val="Arial Narrow"/>
      <family val="2"/>
    </font>
    <font>
      <sz val="14"/>
      <color theme="1"/>
      <name val="Arial Narrow"/>
      <family val="2"/>
    </font>
    <font>
      <b/>
      <sz val="14"/>
      <color theme="1"/>
      <name val="Arial Narrow"/>
      <family val="2"/>
    </font>
  </fonts>
  <fills count="10">
    <fill>
      <patternFill patternType="none"/>
    </fill>
    <fill>
      <patternFill patternType="gray125"/>
    </fill>
    <fill>
      <patternFill patternType="solid">
        <fgColor rgb="FF00A5C9"/>
        <bgColor indexed="64"/>
      </patternFill>
    </fill>
    <fill>
      <patternFill patternType="solid">
        <fgColor theme="0"/>
        <bgColor indexed="64"/>
      </patternFill>
    </fill>
    <fill>
      <patternFill patternType="solid">
        <fgColor rgb="FFC8DA2B"/>
        <bgColor indexed="64"/>
      </patternFill>
    </fill>
    <fill>
      <patternFill patternType="solid">
        <fgColor rgb="FF8DC63F"/>
        <bgColor indexed="64"/>
      </patternFill>
    </fill>
    <fill>
      <patternFill patternType="solid">
        <fgColor rgb="FFFFFF00"/>
        <bgColor indexed="64"/>
      </patternFill>
    </fill>
    <fill>
      <patternFill patternType="solid">
        <fgColor rgb="FFFFCC00"/>
        <bgColor rgb="FFFFCC00"/>
      </patternFill>
    </fill>
    <fill>
      <patternFill patternType="solid">
        <fgColor rgb="FFFFFFFF"/>
        <bgColor indexed="64"/>
      </patternFill>
    </fill>
    <fill>
      <patternFill patternType="solid">
        <fgColor rgb="FFF5F5F5"/>
        <bgColor indexed="64"/>
      </patternFill>
    </fill>
  </fills>
  <borders count="14">
    <border>
      <left/>
      <right/>
      <top/>
      <bottom/>
      <diagonal/>
    </border>
    <border>
      <left/>
      <right/>
      <top/>
      <bottom style="thin">
        <color rgb="FF00A5C9"/>
      </bottom>
      <diagonal/>
    </border>
    <border>
      <left/>
      <right/>
      <top style="thin">
        <color rgb="FF00A5C9"/>
      </top>
      <bottom style="thin">
        <color rgb="FF00A5C9"/>
      </bottom>
      <diagonal/>
    </border>
    <border>
      <left/>
      <right/>
      <top/>
      <bottom style="thin">
        <color indexed="64"/>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style="thin">
        <color theme="7" tint="-0.24994659260841701"/>
      </left>
      <right/>
      <top/>
      <bottom/>
      <diagonal/>
    </border>
    <border>
      <left style="thin">
        <color theme="7" tint="-0.24994659260841701"/>
      </left>
      <right style="thin">
        <color theme="7" tint="-0.24994659260841701"/>
      </right>
      <top/>
      <bottom/>
      <diagonal/>
    </border>
    <border>
      <left/>
      <right/>
      <top style="thin">
        <color indexed="64"/>
      </top>
      <bottom style="thin">
        <color indexed="64"/>
      </bottom>
      <diagonal/>
    </border>
    <border>
      <left style="thin">
        <color theme="7" tint="-0.24994659260841701"/>
      </left>
      <right style="thin">
        <color theme="7" tint="-0.2499465926084170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rgb="FFDDDDDD"/>
      </top>
      <bottom/>
      <diagonal/>
    </border>
    <border>
      <left/>
      <right/>
      <top/>
      <bottom style="medium">
        <color rgb="FFE2E2E6"/>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0" fontId="2" fillId="0" borderId="0"/>
    <xf numFmtId="166" fontId="4" fillId="0" borderId="0"/>
    <xf numFmtId="43" fontId="1" fillId="0" borderId="0" applyFont="0" applyFill="0" applyBorder="0" applyAlignment="0" applyProtection="0"/>
    <xf numFmtId="0" fontId="16" fillId="0" borderId="0" applyNumberFormat="0" applyFill="0" applyBorder="0" applyAlignment="0" applyProtection="0"/>
    <xf numFmtId="0" fontId="17" fillId="0" borderId="0"/>
    <xf numFmtId="0" fontId="19" fillId="0" borderId="0" applyNumberFormat="0" applyFill="0" applyBorder="0" applyAlignment="0" applyProtection="0"/>
    <xf numFmtId="0" fontId="30" fillId="0" borderId="0"/>
  </cellStyleXfs>
  <cellXfs count="273">
    <xf numFmtId="0" fontId="0" fillId="0" borderId="0" xfId="0"/>
    <xf numFmtId="0" fontId="5" fillId="0" borderId="0" xfId="0" applyFont="1"/>
    <xf numFmtId="0" fontId="6" fillId="0" borderId="0" xfId="0" applyFont="1"/>
    <xf numFmtId="0" fontId="5" fillId="0" borderId="0" xfId="0" applyFont="1" applyAlignment="1">
      <alignment horizontal="left"/>
    </xf>
    <xf numFmtId="0" fontId="7" fillId="0" borderId="2" xfId="0" applyFont="1" applyBorder="1" applyAlignment="1">
      <alignment horizontal="left"/>
    </xf>
    <xf numFmtId="1" fontId="5" fillId="0" borderId="0" xfId="0" applyNumberFormat="1" applyFont="1"/>
    <xf numFmtId="3" fontId="5" fillId="0" borderId="0" xfId="0" applyNumberFormat="1" applyFont="1"/>
    <xf numFmtId="0" fontId="5" fillId="0" borderId="3" xfId="0" applyFont="1" applyBorder="1" applyAlignment="1">
      <alignment horizontal="left"/>
    </xf>
    <xf numFmtId="0" fontId="7" fillId="0" borderId="0" xfId="4" applyFont="1"/>
    <xf numFmtId="164" fontId="7" fillId="0" borderId="0" xfId="3" applyNumberFormat="1" applyFont="1"/>
    <xf numFmtId="43" fontId="7" fillId="0" borderId="0" xfId="3" applyFont="1"/>
    <xf numFmtId="0" fontId="10" fillId="0" borderId="0" xfId="0" applyFont="1"/>
    <xf numFmtId="0" fontId="5" fillId="0" borderId="10" xfId="0" applyFont="1" applyBorder="1"/>
    <xf numFmtId="0" fontId="10" fillId="0" borderId="10" xfId="0" applyFont="1" applyBorder="1"/>
    <xf numFmtId="0" fontId="7" fillId="0" borderId="10" xfId="0" applyFont="1" applyBorder="1" applyAlignment="1">
      <alignment horizontal="left"/>
    </xf>
    <xf numFmtId="3" fontId="5" fillId="0" borderId="10" xfId="0" applyNumberFormat="1" applyFont="1" applyBorder="1" applyAlignment="1">
      <alignment horizontal="right"/>
    </xf>
    <xf numFmtId="164" fontId="5" fillId="0" borderId="10" xfId="1" applyNumberFormat="1" applyFont="1" applyBorder="1"/>
    <xf numFmtId="164" fontId="10" fillId="0" borderId="10" xfId="1" applyNumberFormat="1" applyFont="1" applyBorder="1"/>
    <xf numFmtId="1" fontId="5" fillId="0" borderId="10" xfId="1" applyNumberFormat="1" applyFont="1" applyBorder="1" applyAlignment="1">
      <alignment horizontal="right"/>
    </xf>
    <xf numFmtId="1" fontId="5" fillId="0" borderId="10" xfId="1" applyNumberFormat="1" applyFont="1" applyBorder="1"/>
    <xf numFmtId="0" fontId="5" fillId="0" borderId="10" xfId="0" applyFont="1" applyBorder="1" applyAlignment="1">
      <alignment horizontal="left"/>
    </xf>
    <xf numFmtId="0" fontId="5" fillId="0" borderId="0" xfId="0" applyFont="1" applyFill="1"/>
    <xf numFmtId="0" fontId="5" fillId="0" borderId="10" xfId="0" applyFont="1" applyFill="1" applyBorder="1" applyAlignment="1">
      <alignment horizontal="left" wrapText="1"/>
    </xf>
    <xf numFmtId="165" fontId="6" fillId="0" borderId="10" xfId="0" applyNumberFormat="1" applyFont="1" applyFill="1" applyBorder="1" applyAlignment="1">
      <alignment horizontal="left"/>
    </xf>
    <xf numFmtId="0" fontId="5" fillId="0" borderId="0" xfId="0" applyFont="1" applyFill="1" applyAlignment="1">
      <alignment horizontal="left"/>
    </xf>
    <xf numFmtId="0" fontId="5" fillId="0" borderId="11" xfId="0" applyFont="1" applyBorder="1"/>
    <xf numFmtId="0" fontId="5" fillId="0" borderId="10" xfId="0" applyFont="1" applyFill="1" applyBorder="1" applyAlignment="1">
      <alignment horizontal="left"/>
    </xf>
    <xf numFmtId="0" fontId="5" fillId="0" borderId="11" xfId="0" applyFont="1" applyBorder="1" applyAlignment="1">
      <alignment horizontal="left"/>
    </xf>
    <xf numFmtId="3" fontId="5" fillId="0" borderId="10" xfId="0" applyNumberFormat="1" applyFont="1" applyBorder="1" applyAlignment="1">
      <alignment horizontal="left"/>
    </xf>
    <xf numFmtId="0" fontId="5" fillId="0" borderId="10" xfId="0" quotePrefix="1" applyFont="1" applyFill="1" applyBorder="1" applyAlignment="1">
      <alignment horizontal="center" wrapText="1"/>
    </xf>
    <xf numFmtId="0" fontId="5" fillId="0" borderId="11" xfId="0" applyFont="1" applyBorder="1" applyAlignment="1">
      <alignment horizontal="center"/>
    </xf>
    <xf numFmtId="0" fontId="5" fillId="0" borderId="0" xfId="0" applyFont="1" applyAlignment="1">
      <alignment horizontal="center"/>
    </xf>
    <xf numFmtId="0" fontId="5" fillId="0" borderId="10" xfId="0" applyFont="1" applyBorder="1" applyAlignment="1">
      <alignment horizontal="center"/>
    </xf>
    <xf numFmtId="0" fontId="5" fillId="0" borderId="0" xfId="0" applyFont="1" applyFill="1" applyAlignment="1">
      <alignment horizontal="center"/>
    </xf>
    <xf numFmtId="0" fontId="5" fillId="0" borderId="10" xfId="0" applyFont="1" applyFill="1" applyBorder="1" applyAlignment="1">
      <alignment horizontal="center" wrapText="1"/>
    </xf>
    <xf numFmtId="0" fontId="5" fillId="0" borderId="10" xfId="0" applyFont="1" applyFill="1" applyBorder="1" applyAlignment="1">
      <alignment horizontal="center"/>
    </xf>
    <xf numFmtId="165" fontId="6" fillId="0" borderId="10" xfId="0" applyNumberFormat="1" applyFont="1" applyFill="1" applyBorder="1" applyAlignment="1">
      <alignment horizontal="center"/>
    </xf>
    <xf numFmtId="0" fontId="7" fillId="0" borderId="10" xfId="0" applyFont="1" applyBorder="1" applyAlignment="1">
      <alignment horizontal="center"/>
    </xf>
    <xf numFmtId="3" fontId="5" fillId="0" borderId="10" xfId="0" applyNumberFormat="1" applyFont="1" applyBorder="1" applyAlignment="1">
      <alignment horizontal="center"/>
    </xf>
    <xf numFmtId="0" fontId="6" fillId="0" borderId="10" xfId="0" applyFont="1" applyBorder="1" applyAlignment="1">
      <alignment horizontal="center"/>
    </xf>
    <xf numFmtId="0" fontId="9" fillId="0" borderId="0" xfId="0" applyFont="1" applyFill="1" applyAlignment="1">
      <alignment horizontal="center" wrapText="1"/>
    </xf>
    <xf numFmtId="165" fontId="9" fillId="0" borderId="0" xfId="0" applyNumberFormat="1" applyFont="1" applyFill="1"/>
    <xf numFmtId="0" fontId="8" fillId="0" borderId="0" xfId="0" applyFont="1" applyFill="1" applyAlignment="1">
      <alignment horizontal="center" wrapText="1"/>
    </xf>
    <xf numFmtId="167" fontId="5" fillId="0" borderId="0" xfId="0" applyNumberFormat="1" applyFont="1"/>
    <xf numFmtId="167" fontId="5" fillId="0" borderId="10" xfId="0" applyNumberFormat="1" applyFont="1" applyBorder="1"/>
    <xf numFmtId="1" fontId="6" fillId="0" borderId="10" xfId="0" applyNumberFormat="1" applyFont="1" applyBorder="1" applyAlignment="1">
      <alignment horizontal="center"/>
    </xf>
    <xf numFmtId="1" fontId="5" fillId="0" borderId="11" xfId="0" applyNumberFormat="1" applyFont="1" applyBorder="1" applyAlignment="1">
      <alignment horizontal="center"/>
    </xf>
    <xf numFmtId="1" fontId="6" fillId="0" borderId="0" xfId="0" applyNumberFormat="1" applyFont="1"/>
    <xf numFmtId="1" fontId="5" fillId="0" borderId="10" xfId="0" quotePrefix="1" applyNumberFormat="1" applyFont="1" applyFill="1" applyBorder="1" applyAlignment="1">
      <alignment horizontal="center" wrapText="1"/>
    </xf>
    <xf numFmtId="1" fontId="5" fillId="0" borderId="10" xfId="0" applyNumberFormat="1" applyFont="1" applyBorder="1" applyAlignment="1">
      <alignment horizontal="left"/>
    </xf>
    <xf numFmtId="1" fontId="5" fillId="0" borderId="10" xfId="0" applyNumberFormat="1" applyFont="1" applyBorder="1"/>
    <xf numFmtId="1" fontId="5" fillId="0" borderId="10" xfId="0" applyNumberFormat="1" applyFont="1" applyFill="1" applyBorder="1" applyAlignment="1">
      <alignment horizontal="center" wrapText="1"/>
    </xf>
    <xf numFmtId="1" fontId="5" fillId="0" borderId="10" xfId="0" applyNumberFormat="1" applyFont="1" applyBorder="1" applyAlignment="1">
      <alignment horizontal="center"/>
    </xf>
    <xf numFmtId="1" fontId="7" fillId="0" borderId="10" xfId="0" applyNumberFormat="1" applyFont="1" applyBorder="1" applyAlignment="1">
      <alignment horizontal="center"/>
    </xf>
    <xf numFmtId="1" fontId="5" fillId="0" borderId="0" xfId="0" applyNumberFormat="1" applyFont="1" applyAlignment="1">
      <alignment horizontal="center"/>
    </xf>
    <xf numFmtId="1" fontId="5" fillId="0" borderId="0" xfId="0" applyNumberFormat="1" applyFont="1" applyFill="1"/>
    <xf numFmtId="1" fontId="8" fillId="0" borderId="0" xfId="0" applyNumberFormat="1" applyFont="1" applyFill="1" applyAlignment="1">
      <alignment horizontal="left"/>
    </xf>
    <xf numFmtId="1" fontId="8" fillId="0" borderId="10" xfId="0" applyNumberFormat="1" applyFont="1" applyFill="1" applyBorder="1" applyAlignment="1">
      <alignment horizontal="left"/>
    </xf>
    <xf numFmtId="1" fontId="5" fillId="0" borderId="10" xfId="0" applyNumberFormat="1" applyFont="1" applyFill="1" applyBorder="1" applyAlignment="1">
      <alignment horizontal="left"/>
    </xf>
    <xf numFmtId="1" fontId="8" fillId="0" borderId="10" xfId="0" applyNumberFormat="1" applyFont="1" applyFill="1" applyBorder="1" applyAlignment="1">
      <alignment horizontal="left" wrapText="1"/>
    </xf>
    <xf numFmtId="1" fontId="9" fillId="0" borderId="10" xfId="0" applyNumberFormat="1" applyFont="1" applyFill="1" applyBorder="1" applyAlignment="1">
      <alignment horizontal="left" wrapText="1"/>
    </xf>
    <xf numFmtId="1" fontId="9" fillId="0" borderId="10" xfId="0" applyNumberFormat="1" applyFont="1" applyFill="1" applyBorder="1" applyAlignment="1">
      <alignment horizontal="left"/>
    </xf>
    <xf numFmtId="1" fontId="5" fillId="0" borderId="10" xfId="0" applyNumberFormat="1" applyFont="1" applyFill="1" applyBorder="1" applyAlignment="1">
      <alignment horizontal="center"/>
    </xf>
    <xf numFmtId="1" fontId="5" fillId="0" borderId="10" xfId="0" applyNumberFormat="1" applyFont="1" applyFill="1" applyBorder="1" applyAlignment="1">
      <alignment wrapText="1"/>
    </xf>
    <xf numFmtId="1" fontId="6" fillId="0" borderId="10" xfId="0" applyNumberFormat="1" applyFont="1" applyFill="1" applyBorder="1" applyAlignment="1">
      <alignment horizontal="right"/>
    </xf>
    <xf numFmtId="1" fontId="7" fillId="0" borderId="10" xfId="0" applyNumberFormat="1" applyFont="1" applyFill="1" applyBorder="1" applyAlignment="1">
      <alignment horizontal="left"/>
    </xf>
    <xf numFmtId="1" fontId="7" fillId="0" borderId="10" xfId="0" applyNumberFormat="1" applyFont="1" applyBorder="1" applyAlignment="1">
      <alignment horizontal="left"/>
    </xf>
    <xf numFmtId="0" fontId="6" fillId="0" borderId="0" xfId="0" applyFont="1" applyBorder="1" applyAlignment="1">
      <alignment horizontal="center"/>
    </xf>
    <xf numFmtId="0" fontId="5" fillId="0" borderId="0" xfId="0" applyFont="1" applyBorder="1" applyAlignment="1">
      <alignment horizontal="center"/>
    </xf>
    <xf numFmtId="0" fontId="10" fillId="0" borderId="10" xfId="0" applyFont="1" applyBorder="1" applyAlignment="1">
      <alignment horizontal="center"/>
    </xf>
    <xf numFmtId="3" fontId="10" fillId="0" borderId="10" xfId="0" applyNumberFormat="1" applyFont="1" applyBorder="1" applyAlignment="1">
      <alignment horizontal="left"/>
    </xf>
    <xf numFmtId="0" fontId="10" fillId="0" borderId="11" xfId="0" applyFont="1" applyBorder="1"/>
    <xf numFmtId="167" fontId="10" fillId="0" borderId="10" xfId="0" applyNumberFormat="1" applyFont="1" applyBorder="1"/>
    <xf numFmtId="1" fontId="10" fillId="0" borderId="0" xfId="0" applyNumberFormat="1" applyFont="1"/>
    <xf numFmtId="0" fontId="10" fillId="0" borderId="11" xfId="0" applyFont="1" applyBorder="1" applyAlignment="1">
      <alignment horizontal="center"/>
    </xf>
    <xf numFmtId="3" fontId="5" fillId="0" borderId="10" xfId="0" applyNumberFormat="1" applyFont="1" applyBorder="1"/>
    <xf numFmtId="3" fontId="10" fillId="0" borderId="10" xfId="0" applyNumberFormat="1" applyFont="1" applyBorder="1"/>
    <xf numFmtId="3" fontId="10" fillId="0" borderId="0" xfId="0" applyNumberFormat="1" applyFont="1"/>
    <xf numFmtId="1" fontId="5" fillId="0" borderId="0" xfId="0" applyNumberFormat="1" applyFont="1" applyAlignment="1">
      <alignment horizontal="right"/>
    </xf>
    <xf numFmtId="1" fontId="10" fillId="0" borderId="0" xfId="0" applyNumberFormat="1" applyFont="1" applyAlignment="1">
      <alignment horizontal="right"/>
    </xf>
    <xf numFmtId="0" fontId="10" fillId="0" borderId="0" xfId="0" applyFont="1" applyAlignment="1">
      <alignment horizontal="left"/>
    </xf>
    <xf numFmtId="0" fontId="5" fillId="0" borderId="0" xfId="0" applyFont="1" applyAlignment="1"/>
    <xf numFmtId="0" fontId="10" fillId="0" borderId="0" xfId="0" applyFont="1" applyAlignment="1"/>
    <xf numFmtId="0" fontId="5" fillId="0" borderId="0" xfId="0" applyFont="1" applyAlignment="1">
      <alignment horizontal="right"/>
    </xf>
    <xf numFmtId="3" fontId="10" fillId="0" borderId="0" xfId="0" applyNumberFormat="1" applyFont="1" applyAlignment="1">
      <alignment horizontal="right"/>
    </xf>
    <xf numFmtId="3" fontId="5" fillId="0" borderId="0" xfId="0" applyNumberFormat="1" applyFont="1" applyAlignment="1">
      <alignment horizontal="left"/>
    </xf>
    <xf numFmtId="0" fontId="10" fillId="0" borderId="0" xfId="0" applyFont="1" applyAlignment="1">
      <alignment horizontal="center"/>
    </xf>
    <xf numFmtId="168" fontId="5" fillId="0" borderId="0" xfId="0" applyNumberFormat="1" applyFont="1" applyAlignment="1">
      <alignment horizontal="right"/>
    </xf>
    <xf numFmtId="3" fontId="5" fillId="0" borderId="0" xfId="0" applyNumberFormat="1" applyFont="1" applyAlignment="1"/>
    <xf numFmtId="0" fontId="10" fillId="0" borderId="0" xfId="0" quotePrefix="1" applyFont="1"/>
    <xf numFmtId="0" fontId="10" fillId="0" borderId="0" xfId="0" quotePrefix="1" applyFont="1" applyAlignment="1">
      <alignment horizontal="center"/>
    </xf>
    <xf numFmtId="2" fontId="5" fillId="0" borderId="0" xfId="0" applyNumberFormat="1" applyFont="1" applyAlignment="1">
      <alignment horizontal="right"/>
    </xf>
    <xf numFmtId="170" fontId="5" fillId="0" borderId="0" xfId="0" applyNumberFormat="1" applyFont="1" applyAlignment="1">
      <alignment horizontal="right"/>
    </xf>
    <xf numFmtId="2" fontId="10" fillId="0" borderId="0" xfId="0" applyNumberFormat="1" applyFont="1" applyAlignment="1">
      <alignment horizontal="right"/>
    </xf>
    <xf numFmtId="170" fontId="5" fillId="0" borderId="0" xfId="0" applyNumberFormat="1" applyFont="1" applyAlignment="1"/>
    <xf numFmtId="170" fontId="5" fillId="0" borderId="0" xfId="0" applyNumberFormat="1" applyFont="1"/>
    <xf numFmtId="3" fontId="5" fillId="6" borderId="0" xfId="0" applyNumberFormat="1" applyFont="1" applyFill="1" applyAlignment="1">
      <alignment horizontal="right"/>
    </xf>
    <xf numFmtId="3" fontId="10" fillId="6" borderId="0" xfId="0" applyNumberFormat="1" applyFont="1" applyFill="1" applyAlignment="1">
      <alignment horizontal="right"/>
    </xf>
    <xf numFmtId="0" fontId="10" fillId="6" borderId="0" xfId="0" applyFont="1" applyFill="1"/>
    <xf numFmtId="3" fontId="5" fillId="6" borderId="0" xfId="0" applyNumberFormat="1" applyFont="1" applyFill="1"/>
    <xf numFmtId="170" fontId="10" fillId="0" borderId="0" xfId="0" applyNumberFormat="1" applyFont="1"/>
    <xf numFmtId="0" fontId="18" fillId="7" borderId="0" xfId="8" applyFont="1" applyFill="1"/>
    <xf numFmtId="0" fontId="17" fillId="0" borderId="0" xfId="8"/>
    <xf numFmtId="0" fontId="17" fillId="7" borderId="0" xfId="8" applyFill="1"/>
    <xf numFmtId="0" fontId="19" fillId="7" borderId="0" xfId="9" applyFill="1"/>
    <xf numFmtId="0" fontId="19" fillId="0" borderId="0" xfId="9"/>
    <xf numFmtId="0" fontId="3" fillId="7" borderId="0" xfId="8" applyFont="1" applyFill="1" applyAlignment="1">
      <alignment horizontal="right"/>
    </xf>
    <xf numFmtId="0" fontId="20" fillId="7" borderId="0" xfId="8" applyFont="1" applyFill="1" applyAlignment="1">
      <alignment horizontal="right"/>
    </xf>
    <xf numFmtId="0" fontId="21" fillId="7" borderId="0" xfId="8" applyFont="1" applyFill="1" applyAlignment="1">
      <alignment horizontal="right"/>
    </xf>
    <xf numFmtId="0" fontId="3" fillId="0" borderId="0" xfId="8" applyFont="1"/>
    <xf numFmtId="49" fontId="3" fillId="0" borderId="0" xfId="8" applyNumberFormat="1" applyFont="1" applyAlignment="1">
      <alignment wrapText="1"/>
    </xf>
    <xf numFmtId="173" fontId="3" fillId="0" borderId="0" xfId="8" applyNumberFormat="1" applyFont="1" applyAlignment="1">
      <alignment horizontal="right"/>
    </xf>
    <xf numFmtId="173" fontId="17" fillId="0" borderId="0" xfId="8" applyNumberFormat="1" applyAlignment="1">
      <alignment horizontal="right"/>
    </xf>
    <xf numFmtId="168" fontId="3" fillId="0" borderId="0" xfId="8" applyNumberFormat="1" applyFont="1" applyAlignment="1">
      <alignment horizontal="right"/>
    </xf>
    <xf numFmtId="168" fontId="17" fillId="0" borderId="0" xfId="8" applyNumberFormat="1" applyAlignment="1">
      <alignment horizontal="right"/>
    </xf>
    <xf numFmtId="169" fontId="3" fillId="0" borderId="0" xfId="8" applyNumberFormat="1" applyFont="1" applyAlignment="1">
      <alignment horizontal="right"/>
    </xf>
    <xf numFmtId="169" fontId="17" fillId="0" borderId="0" xfId="8" applyNumberFormat="1" applyAlignment="1">
      <alignment horizontal="right"/>
    </xf>
    <xf numFmtId="174" fontId="3" fillId="0" borderId="0" xfId="8" applyNumberFormat="1" applyFont="1" applyAlignment="1">
      <alignment horizontal="right"/>
    </xf>
    <xf numFmtId="175" fontId="3" fillId="0" borderId="0" xfId="8" applyNumberFormat="1" applyFont="1" applyAlignment="1">
      <alignment horizontal="right"/>
    </xf>
    <xf numFmtId="175" fontId="17" fillId="0" borderId="0" xfId="8" applyNumberFormat="1" applyAlignment="1">
      <alignment horizontal="right"/>
    </xf>
    <xf numFmtId="176" fontId="17" fillId="0" borderId="0" xfId="8" applyNumberFormat="1" applyAlignment="1">
      <alignment horizontal="right"/>
    </xf>
    <xf numFmtId="177" fontId="17" fillId="0" borderId="0" xfId="8" applyNumberFormat="1" applyAlignment="1">
      <alignment horizontal="right"/>
    </xf>
    <xf numFmtId="49" fontId="3" fillId="0" borderId="0" xfId="8" applyNumberFormat="1" applyFont="1" applyAlignment="1">
      <alignment horizontal="left" wrapText="1" indent="2"/>
    </xf>
    <xf numFmtId="0" fontId="3" fillId="0" borderId="0" xfId="8" applyFont="1" applyAlignment="1">
      <alignment horizontal="left" wrapText="1" indent="2"/>
    </xf>
    <xf numFmtId="0" fontId="3" fillId="0" borderId="0" xfId="8" applyFont="1" applyAlignment="1">
      <alignment horizontal="left" vertical="top"/>
    </xf>
    <xf numFmtId="0" fontId="22" fillId="0" borderId="0" xfId="8" applyFont="1"/>
    <xf numFmtId="0" fontId="3" fillId="0" borderId="0" xfId="8" applyFont="1" applyAlignment="1">
      <alignment vertical="top"/>
    </xf>
    <xf numFmtId="0" fontId="13" fillId="0" borderId="0" xfId="8" applyFont="1" applyAlignment="1">
      <alignment vertical="top"/>
    </xf>
    <xf numFmtId="0" fontId="5" fillId="0" borderId="0" xfId="0" applyFont="1" applyBorder="1"/>
    <xf numFmtId="0" fontId="6" fillId="0" borderId="10" xfId="0" applyFont="1" applyBorder="1" applyAlignment="1">
      <alignment horizontal="left"/>
    </xf>
    <xf numFmtId="0" fontId="5" fillId="0" borderId="1" xfId="0" applyFont="1" applyFill="1" applyBorder="1" applyAlignment="1">
      <alignment horizontal="center" wrapText="1"/>
    </xf>
    <xf numFmtId="165" fontId="6" fillId="0" borderId="0" xfId="0" applyNumberFormat="1" applyFont="1" applyFill="1" applyAlignment="1">
      <alignment horizontal="center"/>
    </xf>
    <xf numFmtId="0" fontId="7" fillId="0" borderId="0" xfId="0" applyFont="1" applyFill="1" applyAlignment="1">
      <alignment horizontal="center"/>
    </xf>
    <xf numFmtId="0" fontId="8" fillId="0" borderId="0" xfId="0" applyFont="1" applyFill="1"/>
    <xf numFmtId="0" fontId="5" fillId="0" borderId="11" xfId="0" applyFont="1" applyFill="1" applyBorder="1" applyAlignment="1">
      <alignment horizontal="center"/>
    </xf>
    <xf numFmtId="0" fontId="8" fillId="0" borderId="0" xfId="0" applyFont="1" applyFill="1" applyAlignment="1">
      <alignment wrapText="1"/>
    </xf>
    <xf numFmtId="171" fontId="5" fillId="0" borderId="1" xfId="1" applyNumberFormat="1" applyFont="1" applyBorder="1"/>
    <xf numFmtId="167" fontId="5" fillId="0" borderId="10" xfId="1" applyNumberFormat="1" applyFont="1" applyBorder="1"/>
    <xf numFmtId="167" fontId="5" fillId="0" borderId="10" xfId="1" applyNumberFormat="1" applyFont="1" applyBorder="1" applyAlignment="1">
      <alignment horizontal="right"/>
    </xf>
    <xf numFmtId="0" fontId="3" fillId="0" borderId="0" xfId="8" applyNumberFormat="1" applyFont="1" applyAlignment="1">
      <alignment wrapText="1"/>
    </xf>
    <xf numFmtId="49" fontId="7" fillId="0" borderId="0" xfId="8" applyNumberFormat="1" applyFont="1" applyAlignment="1"/>
    <xf numFmtId="49" fontId="5" fillId="0" borderId="0" xfId="0" applyNumberFormat="1" applyFont="1" applyAlignment="1">
      <alignment horizontal="left"/>
    </xf>
    <xf numFmtId="170" fontId="5" fillId="0" borderId="0" xfId="0" applyNumberFormat="1" applyFont="1" applyAlignment="1">
      <alignment horizontal="left"/>
    </xf>
    <xf numFmtId="171" fontId="5" fillId="0" borderId="10" xfId="0" applyNumberFormat="1" applyFont="1" applyBorder="1"/>
    <xf numFmtId="172" fontId="5" fillId="0" borderId="10" xfId="0" applyNumberFormat="1" applyFont="1" applyBorder="1"/>
    <xf numFmtId="3" fontId="5" fillId="0" borderId="0" xfId="0" applyNumberFormat="1" applyFont="1" applyBorder="1"/>
    <xf numFmtId="49" fontId="13" fillId="0" borderId="0" xfId="8" applyNumberFormat="1" applyFont="1" applyAlignment="1">
      <alignment wrapText="1"/>
    </xf>
    <xf numFmtId="164" fontId="10" fillId="0" borderId="10" xfId="1" applyNumberFormat="1" applyFont="1" applyBorder="1" applyAlignment="1">
      <alignment horizontal="center" vertical="center" wrapText="1"/>
    </xf>
    <xf numFmtId="0" fontId="10" fillId="0" borderId="10" xfId="0" applyFont="1" applyBorder="1" applyAlignment="1">
      <alignment horizontal="center" vertical="center" wrapText="1"/>
    </xf>
    <xf numFmtId="171" fontId="10" fillId="0" borderId="10" xfId="0" applyNumberFormat="1" applyFont="1" applyBorder="1"/>
    <xf numFmtId="172" fontId="5" fillId="0" borderId="0" xfId="0" applyNumberFormat="1" applyFont="1" applyBorder="1"/>
    <xf numFmtId="167" fontId="10" fillId="0" borderId="10" xfId="0" applyNumberFormat="1" applyFont="1" applyBorder="1" applyAlignment="1">
      <alignment horizontal="right"/>
    </xf>
    <xf numFmtId="167" fontId="5" fillId="0" borderId="10" xfId="0" applyNumberFormat="1" applyFont="1" applyBorder="1" applyAlignment="1">
      <alignment horizontal="right"/>
    </xf>
    <xf numFmtId="49" fontId="3" fillId="0" borderId="0" xfId="8" applyNumberFormat="1" applyFont="1" applyAlignment="1">
      <alignment horizontal="left" wrapText="1" indent="1"/>
    </xf>
    <xf numFmtId="167" fontId="5" fillId="0" borderId="0" xfId="0" applyNumberFormat="1" applyFont="1" applyBorder="1" applyAlignment="1">
      <alignment horizontal="right"/>
    </xf>
    <xf numFmtId="167" fontId="5" fillId="0" borderId="0" xfId="0" applyNumberFormat="1" applyFont="1" applyBorder="1"/>
    <xf numFmtId="167" fontId="10" fillId="0" borderId="0" xfId="0" applyNumberFormat="1" applyFont="1"/>
    <xf numFmtId="171" fontId="10" fillId="0" borderId="0" xfId="0" applyNumberFormat="1" applyFont="1" applyBorder="1"/>
    <xf numFmtId="171" fontId="10" fillId="0" borderId="0" xfId="0" applyNumberFormat="1" applyFont="1"/>
    <xf numFmtId="0" fontId="10" fillId="0" borderId="10" xfId="0" applyFont="1" applyBorder="1" applyAlignment="1">
      <alignment horizontal="left"/>
    </xf>
    <xf numFmtId="167" fontId="5" fillId="0" borderId="10" xfId="0" applyNumberFormat="1" applyFont="1" applyBorder="1" applyAlignment="1"/>
    <xf numFmtId="171" fontId="10" fillId="0" borderId="10" xfId="0" applyNumberFormat="1" applyFont="1" applyBorder="1" applyAlignment="1"/>
    <xf numFmtId="0" fontId="24" fillId="0" borderId="0" xfId="0" applyFont="1" applyAlignment="1">
      <alignment horizontal="left" vertical="center"/>
    </xf>
    <xf numFmtId="0" fontId="25" fillId="0" borderId="0" xfId="0" applyFont="1" applyAlignment="1">
      <alignment horizontal="left" vertical="center"/>
    </xf>
    <xf numFmtId="0" fontId="16" fillId="0" borderId="0" xfId="7" applyAlignment="1">
      <alignment horizontal="left" vertical="center"/>
    </xf>
    <xf numFmtId="0" fontId="21" fillId="0" borderId="0" xfId="8" applyFont="1"/>
    <xf numFmtId="0" fontId="26" fillId="9" borderId="0" xfId="0" applyFont="1" applyFill="1" applyAlignment="1">
      <alignment horizontal="left" wrapText="1"/>
    </xf>
    <xf numFmtId="0" fontId="27" fillId="8" borderId="12" xfId="7" applyFont="1" applyFill="1" applyBorder="1" applyAlignment="1">
      <alignment horizontal="left" vertical="top" wrapText="1"/>
    </xf>
    <xf numFmtId="0" fontId="26" fillId="8" borderId="12" xfId="0" applyFont="1" applyFill="1" applyBorder="1" applyAlignment="1">
      <alignment vertical="top" wrapText="1"/>
    </xf>
    <xf numFmtId="0" fontId="27" fillId="8" borderId="12" xfId="7" applyFont="1" applyFill="1" applyBorder="1" applyAlignment="1">
      <alignment vertical="top" wrapText="1"/>
    </xf>
    <xf numFmtId="0" fontId="17" fillId="0" borderId="0" xfId="8" applyAlignment="1">
      <alignment horizontal="center"/>
    </xf>
    <xf numFmtId="0" fontId="28" fillId="8" borderId="13" xfId="0" applyFont="1" applyFill="1" applyBorder="1" applyAlignment="1">
      <alignment horizontal="left" vertical="center" indent="1"/>
    </xf>
    <xf numFmtId="0" fontId="29" fillId="8" borderId="13" xfId="0" applyFont="1" applyFill="1" applyBorder="1" applyAlignment="1">
      <alignment vertical="center"/>
    </xf>
    <xf numFmtId="10" fontId="29" fillId="8" borderId="13" xfId="0" applyNumberFormat="1" applyFont="1" applyFill="1" applyBorder="1" applyAlignment="1">
      <alignment vertical="center"/>
    </xf>
    <xf numFmtId="9" fontId="5" fillId="0" borderId="0" xfId="2" applyFont="1"/>
    <xf numFmtId="0" fontId="10" fillId="0" borderId="0" xfId="0" applyFont="1" applyFill="1"/>
    <xf numFmtId="170" fontId="10" fillId="0" borderId="0" xfId="0" applyNumberFormat="1" applyFont="1" applyFill="1"/>
    <xf numFmtId="168" fontId="5" fillId="6" borderId="0" xfId="0" applyNumberFormat="1" applyFont="1" applyFill="1" applyAlignment="1">
      <alignment horizontal="right"/>
    </xf>
    <xf numFmtId="2" fontId="5" fillId="6" borderId="0" xfId="0" applyNumberFormat="1" applyFont="1" applyFill="1"/>
    <xf numFmtId="171" fontId="5" fillId="0" borderId="0" xfId="0" applyNumberFormat="1" applyFont="1"/>
    <xf numFmtId="170" fontId="10" fillId="6" borderId="0" xfId="0" applyNumberFormat="1" applyFont="1" applyFill="1" applyAlignment="1">
      <alignment horizontal="right"/>
    </xf>
    <xf numFmtId="171" fontId="5" fillId="0" borderId="10" xfId="0" applyNumberFormat="1" applyFont="1" applyBorder="1" applyAlignment="1">
      <alignment horizontal="right"/>
    </xf>
    <xf numFmtId="171" fontId="5" fillId="0" borderId="0" xfId="0" applyNumberFormat="1" applyFont="1" applyBorder="1" applyAlignment="1">
      <alignment horizontal="right"/>
    </xf>
    <xf numFmtId="171" fontId="5" fillId="0" borderId="0" xfId="0" applyNumberFormat="1" applyFont="1" applyBorder="1"/>
    <xf numFmtId="171" fontId="5" fillId="0" borderId="0" xfId="0" applyNumberFormat="1" applyFont="1" applyAlignment="1">
      <alignment horizontal="left"/>
    </xf>
    <xf numFmtId="0" fontId="11" fillId="0" borderId="10" xfId="0" applyFont="1" applyBorder="1" applyAlignment="1">
      <alignment horizontal="left"/>
    </xf>
    <xf numFmtId="0" fontId="10" fillId="0" borderId="11" xfId="0" applyFont="1" applyBorder="1" applyAlignment="1">
      <alignment horizontal="left"/>
    </xf>
    <xf numFmtId="1" fontId="10" fillId="0" borderId="10" xfId="0" quotePrefix="1" applyNumberFormat="1" applyFont="1" applyFill="1" applyBorder="1" applyAlignment="1">
      <alignment horizontal="center" wrapText="1"/>
    </xf>
    <xf numFmtId="1" fontId="10" fillId="0" borderId="10" xfId="0" applyNumberFormat="1" applyFont="1" applyBorder="1" applyAlignment="1">
      <alignment horizontal="left"/>
    </xf>
    <xf numFmtId="1" fontId="10" fillId="0" borderId="10" xfId="0" applyNumberFormat="1" applyFont="1" applyFill="1" applyBorder="1" applyAlignment="1">
      <alignment horizontal="center" vertical="center" wrapText="1"/>
    </xf>
    <xf numFmtId="1" fontId="10" fillId="0" borderId="10" xfId="0" applyNumberFormat="1" applyFont="1" applyFill="1" applyBorder="1" applyAlignment="1">
      <alignment vertical="center" wrapText="1"/>
    </xf>
    <xf numFmtId="1" fontId="10" fillId="0" borderId="0" xfId="0" applyNumberFormat="1" applyFont="1" applyFill="1" applyAlignment="1">
      <alignment vertical="center" wrapText="1"/>
    </xf>
    <xf numFmtId="3" fontId="10" fillId="0" borderId="0" xfId="0" applyNumberFormat="1" applyFont="1" applyAlignment="1">
      <alignment horizontal="left"/>
    </xf>
    <xf numFmtId="0" fontId="10" fillId="0" borderId="10" xfId="0" applyFont="1" applyBorder="1" applyAlignment="1">
      <alignment horizontal="left" indent="1"/>
    </xf>
    <xf numFmtId="0" fontId="10" fillId="0" borderId="10" xfId="0" applyFont="1" applyBorder="1" applyAlignment="1">
      <alignment horizontal="left" indent="2"/>
    </xf>
    <xf numFmtId="0" fontId="10" fillId="0" borderId="0" xfId="0" applyFont="1" applyBorder="1"/>
    <xf numFmtId="0" fontId="10" fillId="0" borderId="0" xfId="0" applyFont="1" applyBorder="1" applyAlignment="1">
      <alignment horizontal="left"/>
    </xf>
    <xf numFmtId="168" fontId="5" fillId="0" borderId="0" xfId="0" applyNumberFormat="1" applyFont="1" applyBorder="1" applyAlignment="1">
      <alignment horizontal="right"/>
    </xf>
    <xf numFmtId="3" fontId="5" fillId="0" borderId="0" xfId="0" applyNumberFormat="1" applyFont="1" applyFill="1"/>
    <xf numFmtId="3" fontId="10" fillId="0" borderId="0" xfId="0" applyNumberFormat="1" applyFont="1" applyFill="1"/>
    <xf numFmtId="1" fontId="5" fillId="0" borderId="0" xfId="0" applyNumberFormat="1" applyFont="1" applyFill="1" applyAlignment="1">
      <alignment horizontal="right"/>
    </xf>
    <xf numFmtId="170" fontId="10" fillId="0" borderId="0" xfId="0" applyNumberFormat="1" applyFont="1" applyFill="1" applyAlignment="1">
      <alignment horizontal="right"/>
    </xf>
    <xf numFmtId="170" fontId="5" fillId="0" borderId="0" xfId="0" applyNumberFormat="1" applyFont="1" applyFill="1"/>
    <xf numFmtId="1" fontId="10" fillId="0" borderId="0" xfId="0" applyNumberFormat="1" applyFont="1" applyFill="1" applyAlignment="1">
      <alignment horizontal="right"/>
    </xf>
    <xf numFmtId="0" fontId="30" fillId="0" borderId="0" xfId="10"/>
    <xf numFmtId="17" fontId="30" fillId="0" borderId="0" xfId="10" applyNumberFormat="1"/>
    <xf numFmtId="4" fontId="30" fillId="0" borderId="0" xfId="10" applyNumberFormat="1"/>
    <xf numFmtId="178" fontId="17" fillId="0" borderId="0" xfId="2" applyNumberFormat="1" applyFont="1" applyAlignment="1">
      <alignment horizontal="right"/>
    </xf>
    <xf numFmtId="171" fontId="10" fillId="0" borderId="10" xfId="0" applyNumberFormat="1" applyFont="1" applyBorder="1" applyAlignment="1">
      <alignment horizontal="right"/>
    </xf>
    <xf numFmtId="0" fontId="5" fillId="0" borderId="0" xfId="0" applyFont="1" applyAlignment="1">
      <alignment horizontal="left" indent="1"/>
    </xf>
    <xf numFmtId="49" fontId="5" fillId="0" borderId="0" xfId="0" applyNumberFormat="1" applyFont="1" applyAlignment="1">
      <alignment horizontal="left" indent="2"/>
    </xf>
    <xf numFmtId="49" fontId="10" fillId="0" borderId="0" xfId="0" applyNumberFormat="1" applyFont="1" applyAlignment="1">
      <alignment horizontal="left"/>
    </xf>
    <xf numFmtId="49" fontId="10" fillId="0" borderId="0" xfId="0" applyNumberFormat="1" applyFont="1" applyAlignment="1">
      <alignment horizontal="left" indent="1"/>
    </xf>
    <xf numFmtId="0" fontId="10" fillId="0" borderId="0" xfId="0" applyFont="1" applyAlignment="1">
      <alignment horizontal="left" indent="1"/>
    </xf>
    <xf numFmtId="178" fontId="10" fillId="0" borderId="0" xfId="2" applyNumberFormat="1" applyFont="1"/>
    <xf numFmtId="0" fontId="10" fillId="6" borderId="10" xfId="0" applyFont="1" applyFill="1" applyBorder="1"/>
    <xf numFmtId="178" fontId="10" fillId="6" borderId="10" xfId="2" applyNumberFormat="1" applyFont="1" applyFill="1" applyBorder="1"/>
    <xf numFmtId="168" fontId="10" fillId="0" borderId="0" xfId="0" applyNumberFormat="1" applyFont="1" applyAlignment="1">
      <alignment horizontal="right"/>
    </xf>
    <xf numFmtId="167" fontId="31" fillId="0" borderId="0" xfId="0" applyNumberFormat="1" applyFont="1"/>
    <xf numFmtId="0" fontId="5" fillId="0" borderId="10" xfId="0" applyFont="1" applyBorder="1" applyAlignment="1">
      <alignment horizontal="left" indent="1"/>
    </xf>
    <xf numFmtId="0" fontId="5" fillId="0" borderId="10" xfId="0" applyFont="1" applyBorder="1" applyAlignment="1">
      <alignment horizontal="left" indent="2"/>
    </xf>
    <xf numFmtId="49" fontId="5" fillId="0" borderId="10" xfId="0" applyNumberFormat="1" applyFont="1" applyBorder="1" applyAlignment="1">
      <alignment horizontal="left" indent="2"/>
    </xf>
    <xf numFmtId="49" fontId="10" fillId="0" borderId="10" xfId="0" applyNumberFormat="1" applyFont="1" applyBorder="1" applyAlignment="1">
      <alignment horizontal="left" indent="2"/>
    </xf>
    <xf numFmtId="171" fontId="10" fillId="0" borderId="0" xfId="0" applyNumberFormat="1" applyFont="1" applyBorder="1" applyAlignment="1">
      <alignment horizontal="right"/>
    </xf>
    <xf numFmtId="4" fontId="5" fillId="0" borderId="0" xfId="0" applyNumberFormat="1" applyFont="1" applyFill="1"/>
    <xf numFmtId="0" fontId="6" fillId="0" borderId="0" xfId="0" applyFont="1" applyAlignment="1">
      <alignment horizontal="left" vertical="top"/>
    </xf>
    <xf numFmtId="164" fontId="7" fillId="2" borderId="0" xfId="3" applyNumberFormat="1" applyFont="1" applyFill="1" applyAlignment="1">
      <alignment horizontal="right"/>
    </xf>
    <xf numFmtId="0" fontId="7" fillId="2" borderId="0" xfId="4" applyFont="1" applyFill="1"/>
    <xf numFmtId="165" fontId="7" fillId="2" borderId="0" xfId="0" applyNumberFormat="1" applyFont="1" applyFill="1"/>
    <xf numFmtId="0" fontId="7" fillId="2" borderId="0" xfId="4" applyFont="1" applyFill="1" applyAlignment="1">
      <alignment horizontal="right"/>
    </xf>
    <xf numFmtId="0" fontId="7" fillId="2" borderId="0" xfId="0" applyFont="1" applyFill="1" applyAlignment="1">
      <alignment horizontal="center" wrapText="1"/>
    </xf>
    <xf numFmtId="0" fontId="5" fillId="2" borderId="0" xfId="0" applyFont="1" applyFill="1" applyAlignment="1">
      <alignment horizontal="center" wrapText="1"/>
    </xf>
    <xf numFmtId="165" fontId="6" fillId="2" borderId="0" xfId="0" applyNumberFormat="1" applyFont="1" applyFill="1" applyAlignment="1">
      <alignment horizontal="right"/>
    </xf>
    <xf numFmtId="0" fontId="7" fillId="2" borderId="0" xfId="0" applyFont="1" applyFill="1" applyAlignment="1">
      <alignment horizontal="left"/>
    </xf>
    <xf numFmtId="3" fontId="5" fillId="0" borderId="2" xfId="0" applyNumberFormat="1" applyFont="1" applyBorder="1" applyAlignment="1">
      <alignment horizontal="right"/>
    </xf>
    <xf numFmtId="164" fontId="5" fillId="0" borderId="2" xfId="1" applyNumberFormat="1" applyFont="1" applyBorder="1"/>
    <xf numFmtId="164" fontId="6" fillId="0" borderId="2" xfId="1" applyNumberFormat="1" applyFont="1" applyBorder="1"/>
    <xf numFmtId="0" fontId="7" fillId="0" borderId="0" xfId="0" applyFont="1" applyAlignment="1">
      <alignment horizontal="right"/>
    </xf>
    <xf numFmtId="164" fontId="5" fillId="0" borderId="1" xfId="1" applyNumberFormat="1" applyFont="1" applyBorder="1"/>
    <xf numFmtId="164" fontId="6" fillId="0" borderId="1" xfId="1" applyNumberFormat="1" applyFont="1" applyBorder="1"/>
    <xf numFmtId="164" fontId="5" fillId="0" borderId="0" xfId="1" applyNumberFormat="1" applyFont="1"/>
    <xf numFmtId="164" fontId="5" fillId="0" borderId="0" xfId="1" applyNumberFormat="1" applyFont="1" applyBorder="1"/>
    <xf numFmtId="164" fontId="6" fillId="0" borderId="0" xfId="1" applyNumberFormat="1" applyFont="1" applyBorder="1"/>
    <xf numFmtId="0" fontId="7" fillId="0" borderId="3" xfId="0" applyFont="1" applyBorder="1" applyAlignment="1">
      <alignment horizontal="right"/>
    </xf>
    <xf numFmtId="164" fontId="5" fillId="0" borderId="3" xfId="1" applyNumberFormat="1" applyFont="1" applyBorder="1"/>
    <xf numFmtId="164" fontId="6" fillId="0" borderId="3" xfId="1" applyNumberFormat="1" applyFont="1" applyBorder="1"/>
    <xf numFmtId="2" fontId="32" fillId="3" borderId="0" xfId="0" applyNumberFormat="1" applyFont="1" applyFill="1" applyAlignment="1">
      <alignment horizontal="left"/>
    </xf>
    <xf numFmtId="166" fontId="7" fillId="0" borderId="0" xfId="5" applyFont="1"/>
    <xf numFmtId="164" fontId="7" fillId="4" borderId="7" xfId="6" applyNumberFormat="1" applyFont="1" applyFill="1" applyBorder="1"/>
    <xf numFmtId="166" fontId="7" fillId="5" borderId="6" xfId="5" quotePrefix="1" applyFont="1" applyFill="1" applyBorder="1" applyAlignment="1">
      <alignment horizontal="left"/>
    </xf>
    <xf numFmtId="166" fontId="7" fillId="5" borderId="0" xfId="5" applyFont="1" applyFill="1" applyAlignment="1">
      <alignment horizontal="left"/>
    </xf>
    <xf numFmtId="164" fontId="7" fillId="4" borderId="7" xfId="6" applyNumberFormat="1" applyFont="1" applyFill="1" applyBorder="1" applyAlignment="1">
      <alignment horizontal="right"/>
    </xf>
    <xf numFmtId="1" fontId="7" fillId="4" borderId="9" xfId="5" applyNumberFormat="1" applyFont="1" applyFill="1" applyBorder="1"/>
    <xf numFmtId="178" fontId="17" fillId="0" borderId="0" xfId="2" applyNumberFormat="1"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6" fillId="0" borderId="0" xfId="0" applyFont="1" applyAlignment="1">
      <alignment horizontal="left" indent="1"/>
    </xf>
    <xf numFmtId="0" fontId="36" fillId="0" borderId="0" xfId="0" applyFont="1" applyAlignment="1">
      <alignment horizontal="left" indent="2"/>
    </xf>
    <xf numFmtId="166" fontId="7" fillId="5" borderId="6" xfId="5" quotePrefix="1" applyFont="1" applyFill="1" applyBorder="1" applyAlignment="1">
      <alignment horizontal="left"/>
    </xf>
    <xf numFmtId="166" fontId="7" fillId="5" borderId="0" xfId="5" applyFont="1" applyFill="1" applyAlignment="1">
      <alignment horizontal="left"/>
    </xf>
    <xf numFmtId="0" fontId="5" fillId="0" borderId="0" xfId="0" applyFont="1" applyAlignment="1">
      <alignment horizontal="center" wrapText="1"/>
    </xf>
    <xf numFmtId="0" fontId="5" fillId="0" borderId="1" xfId="0" applyFont="1" applyBorder="1" applyAlignment="1">
      <alignment horizontal="center" wrapText="1"/>
    </xf>
    <xf numFmtId="166" fontId="7" fillId="4" borderId="4" xfId="5" applyFont="1" applyFill="1" applyBorder="1" applyAlignment="1">
      <alignment horizontal="center"/>
    </xf>
    <xf numFmtId="166" fontId="7" fillId="4" borderId="5" xfId="5" applyFont="1" applyFill="1" applyBorder="1" applyAlignment="1">
      <alignment horizontal="center"/>
    </xf>
    <xf numFmtId="166" fontId="7" fillId="5" borderId="6" xfId="5" applyFont="1" applyFill="1" applyBorder="1" applyAlignment="1">
      <alignment horizontal="left"/>
    </xf>
    <xf numFmtId="166" fontId="7" fillId="4" borderId="8" xfId="5" quotePrefix="1" applyFont="1" applyFill="1" applyBorder="1" applyAlignment="1">
      <alignment horizontal="left"/>
    </xf>
    <xf numFmtId="166" fontId="7" fillId="4" borderId="8" xfId="5" applyFont="1" applyFill="1" applyBorder="1" applyAlignment="1">
      <alignment horizontal="left"/>
    </xf>
    <xf numFmtId="0" fontId="10" fillId="0" borderId="0" xfId="0" applyFont="1" applyAlignment="1">
      <alignment horizontal="center"/>
    </xf>
    <xf numFmtId="0" fontId="3" fillId="0" borderId="0" xfId="8" applyFont="1" applyAlignment="1">
      <alignment horizontal="justify" vertical="top" wrapText="1"/>
    </xf>
    <xf numFmtId="0" fontId="3" fillId="0" borderId="0" xfId="8" applyFont="1"/>
  </cellXfs>
  <cellStyles count="11">
    <cellStyle name="Comma" xfId="1" builtinId="3"/>
    <cellStyle name="Comma 2 3 2" xfId="6" xr:uid="{98E47CBB-A529-4968-9DE5-FFD89AC716B5}"/>
    <cellStyle name="Comma 3" xfId="3" xr:uid="{428A5F60-2450-41C3-86B9-E89B9A9F4026}"/>
    <cellStyle name="Hyperlink" xfId="7" builtinId="8"/>
    <cellStyle name="Hyperlink 2" xfId="9" xr:uid="{E7166B79-B277-4F74-A6AB-DFFA795F0894}"/>
    <cellStyle name="Normal" xfId="0" builtinId="0"/>
    <cellStyle name="Normal 2" xfId="8" xr:uid="{47CE9305-0458-4E3F-8D5E-B5C4C882AC37}"/>
    <cellStyle name="Normal 3" xfId="10" xr:uid="{A7335388-80BF-42F3-BC1E-E476535251C7}"/>
    <cellStyle name="Normal 3 2" xfId="4" xr:uid="{F10F5275-57D2-4072-98F5-C61B2C0D93D2}"/>
    <cellStyle name="Normal 6 3" xfId="5" xr:uid="{C86A69D7-E63D-4078-B6C2-0E08C0A5023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5</xdr:row>
      <xdr:rowOff>1</xdr:rowOff>
    </xdr:from>
    <xdr:ext cx="7112000" cy="679450"/>
    <xdr:sp macro="" textlink="">
      <xdr:nvSpPr>
        <xdr:cNvPr id="2" name="TextBox 1">
          <a:extLst>
            <a:ext uri="{FF2B5EF4-FFF2-40B4-BE49-F238E27FC236}">
              <a16:creationId xmlns:a16="http://schemas.microsoft.com/office/drawing/2014/main" id="{9E360E61-57C7-465E-B80B-A53C8C2AED08}"/>
            </a:ext>
          </a:extLst>
        </xdr:cNvPr>
        <xdr:cNvSpPr txBox="1"/>
      </xdr:nvSpPr>
      <xdr:spPr>
        <a:xfrm>
          <a:off x="0" y="4603751"/>
          <a:ext cx="7112000" cy="679450"/>
        </a:xfrm>
        <a:prstGeom prst="rect">
          <a:avLst/>
        </a:prstGeom>
        <a:solidFill>
          <a:srgbClr val="FFFF00"/>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0">
              <a:latin typeface="Arial Narrow" panose="020B0606020202030204" pitchFamily="34" charset="0"/>
              <a:cs typeface="Arial" panose="020B0604020202020204" pitchFamily="34" charset="0"/>
            </a:rPr>
            <a:t>Herein we present the derivation of the Nepal 14-sector 2019 input-output (I-O) transactions matrix. T</a:t>
          </a:r>
          <a:r>
            <a:rPr lang="en-US" sz="1100" b="0" baseline="0">
              <a:latin typeface="Arial Narrow" panose="020B0606020202030204" pitchFamily="34" charset="0"/>
              <a:cs typeface="Arial" panose="020B0604020202020204" pitchFamily="34" charset="0"/>
            </a:rPr>
            <a:t>he matrix is derived from the</a:t>
          </a:r>
        </a:p>
        <a:p>
          <a:r>
            <a:rPr lang="en-US" sz="1100" b="0" baseline="0">
              <a:latin typeface="Arial Narrow" panose="020B0606020202030204" pitchFamily="34" charset="0"/>
              <a:cs typeface="Arial" panose="020B0604020202020204" pitchFamily="34" charset="0"/>
            </a:rPr>
            <a:t>2017 35-sector table published by the Asian Development Bank (ADB). The I-O matrix is extended with sectoral labor employment data </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latin typeface="Arial Narrow" panose="020B0606020202030204" pitchFamily="34" charset="0"/>
              <a:cs typeface="Arial" panose="020B0604020202020204" pitchFamily="34" charset="0"/>
            </a:rPr>
            <a:t>and budgetary revenue and expenditure data. The main sources of data have been the ADB and the International Monetary Fund (IMF).</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80</xdr:row>
      <xdr:rowOff>0</xdr:rowOff>
    </xdr:from>
    <xdr:to>
      <xdr:col>21</xdr:col>
      <xdr:colOff>180975</xdr:colOff>
      <xdr:row>119</xdr:row>
      <xdr:rowOff>135255</xdr:rowOff>
    </xdr:to>
    <xdr:pic>
      <xdr:nvPicPr>
        <xdr:cNvPr id="2" name="Picture 1">
          <a:extLst>
            <a:ext uri="{FF2B5EF4-FFF2-40B4-BE49-F238E27FC236}">
              <a16:creationId xmlns:a16="http://schemas.microsoft.com/office/drawing/2014/main" id="{69B0CFB0-7161-4C21-BF8C-BFAEED027DF0}"/>
            </a:ext>
          </a:extLst>
        </xdr:cNvPr>
        <xdr:cNvPicPr/>
      </xdr:nvPicPr>
      <xdr:blipFill>
        <a:blip xmlns:r="http://schemas.openxmlformats.org/officeDocument/2006/relationships" r:embed="rId1"/>
        <a:stretch>
          <a:fillRect/>
        </a:stretch>
      </xdr:blipFill>
      <xdr:spPr>
        <a:xfrm>
          <a:off x="1656292" y="11615208"/>
          <a:ext cx="5943600" cy="59137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0</xdr:colOff>
      <xdr:row>22</xdr:row>
      <xdr:rowOff>0</xdr:rowOff>
    </xdr:from>
    <xdr:ext cx="114300" cy="381000"/>
    <xdr:pic>
      <xdr:nvPicPr>
        <xdr:cNvPr id="2" name="Picture 1">
          <a:extLst>
            <a:ext uri="{FF2B5EF4-FFF2-40B4-BE49-F238E27FC236}">
              <a16:creationId xmlns:a16="http://schemas.microsoft.com/office/drawing/2014/main" id="{F3A28918-EB1F-4A93-BAA1-D1B8480D7A5D}"/>
            </a:ext>
          </a:extLst>
        </xdr:cNvPr>
        <xdr:cNvPicPr>
          <a:picLocks noChangeAspect="1"/>
        </xdr:cNvPicPr>
      </xdr:nvPicPr>
      <xdr:blipFill>
        <a:blip xmlns:r="http://schemas.openxmlformats.org/officeDocument/2006/relationships" r:embed="rId1"/>
        <a:stretch>
          <a:fillRect/>
        </a:stretch>
      </xdr:blipFill>
      <xdr:spPr>
        <a:xfrm>
          <a:off x="12757150" y="4311650"/>
          <a:ext cx="114300" cy="381000"/>
        </a:xfrm>
        <a:prstGeom prst="rect">
          <a:avLst/>
        </a:prstGeom>
      </xdr:spPr>
    </xdr:pic>
    <xdr:clientData/>
  </xdr:oneCellAnchor>
  <xdr:oneCellAnchor>
    <xdr:from>
      <xdr:col>2</xdr:col>
      <xdr:colOff>0</xdr:colOff>
      <xdr:row>40</xdr:row>
      <xdr:rowOff>0</xdr:rowOff>
    </xdr:from>
    <xdr:ext cx="114300" cy="381000"/>
    <xdr:pic>
      <xdr:nvPicPr>
        <xdr:cNvPr id="3" name="Picture 2">
          <a:extLst>
            <a:ext uri="{FF2B5EF4-FFF2-40B4-BE49-F238E27FC236}">
              <a16:creationId xmlns:a16="http://schemas.microsoft.com/office/drawing/2014/main" id="{40F3AFD1-E787-430E-A7EA-77D510B6A9B3}"/>
            </a:ext>
          </a:extLst>
        </xdr:cNvPr>
        <xdr:cNvPicPr>
          <a:picLocks noChangeAspect="1"/>
        </xdr:cNvPicPr>
      </xdr:nvPicPr>
      <xdr:blipFill>
        <a:blip xmlns:r="http://schemas.openxmlformats.org/officeDocument/2006/relationships" r:embed="rId1"/>
        <a:stretch>
          <a:fillRect/>
        </a:stretch>
      </xdr:blipFill>
      <xdr:spPr>
        <a:xfrm>
          <a:off x="5238750" y="7816850"/>
          <a:ext cx="114300" cy="381000"/>
        </a:xfrm>
        <a:prstGeom prst="rect">
          <a:avLst/>
        </a:prstGeom>
      </xdr:spPr>
    </xdr:pic>
    <xdr:clientData/>
  </xdr:oneCellAnchor>
  <xdr:oneCellAnchor>
    <xdr:from>
      <xdr:col>2</xdr:col>
      <xdr:colOff>0</xdr:colOff>
      <xdr:row>43</xdr:row>
      <xdr:rowOff>0</xdr:rowOff>
    </xdr:from>
    <xdr:ext cx="114300" cy="381000"/>
    <xdr:pic>
      <xdr:nvPicPr>
        <xdr:cNvPr id="4" name="Picture 3">
          <a:extLst>
            <a:ext uri="{FF2B5EF4-FFF2-40B4-BE49-F238E27FC236}">
              <a16:creationId xmlns:a16="http://schemas.microsoft.com/office/drawing/2014/main" id="{71328AE6-57BE-4B1D-9F8B-B461ECBD69F9}"/>
            </a:ext>
          </a:extLst>
        </xdr:cNvPr>
        <xdr:cNvPicPr>
          <a:picLocks noChangeAspect="1"/>
        </xdr:cNvPicPr>
      </xdr:nvPicPr>
      <xdr:blipFill>
        <a:blip xmlns:r="http://schemas.openxmlformats.org/officeDocument/2006/relationships" r:embed="rId1"/>
        <a:stretch>
          <a:fillRect/>
        </a:stretch>
      </xdr:blipFill>
      <xdr:spPr>
        <a:xfrm>
          <a:off x="5238750" y="8407400"/>
          <a:ext cx="114300" cy="381000"/>
        </a:xfrm>
        <a:prstGeom prst="rect">
          <a:avLst/>
        </a:prstGeom>
      </xdr:spPr>
    </xdr:pic>
    <xdr:clientData/>
  </xdr:oneCellAnchor>
  <xdr:oneCellAnchor>
    <xdr:from>
      <xdr:col>2</xdr:col>
      <xdr:colOff>0</xdr:colOff>
      <xdr:row>45</xdr:row>
      <xdr:rowOff>0</xdr:rowOff>
    </xdr:from>
    <xdr:ext cx="114300" cy="381000"/>
    <xdr:pic>
      <xdr:nvPicPr>
        <xdr:cNvPr id="5" name="Picture 4">
          <a:extLst>
            <a:ext uri="{FF2B5EF4-FFF2-40B4-BE49-F238E27FC236}">
              <a16:creationId xmlns:a16="http://schemas.microsoft.com/office/drawing/2014/main" id="{ADF2D3D4-8D41-4885-8BD0-E26752EDED37}"/>
            </a:ext>
          </a:extLst>
        </xdr:cNvPr>
        <xdr:cNvPicPr>
          <a:picLocks noChangeAspect="1"/>
        </xdr:cNvPicPr>
      </xdr:nvPicPr>
      <xdr:blipFill>
        <a:blip xmlns:r="http://schemas.openxmlformats.org/officeDocument/2006/relationships" r:embed="rId1"/>
        <a:stretch>
          <a:fillRect/>
        </a:stretch>
      </xdr:blipFill>
      <xdr:spPr>
        <a:xfrm>
          <a:off x="5238750" y="8801100"/>
          <a:ext cx="114300" cy="381000"/>
        </a:xfrm>
        <a:prstGeom prst="rect">
          <a:avLst/>
        </a:prstGeom>
      </xdr:spPr>
    </xdr:pic>
    <xdr:clientData/>
  </xdr:oneCellAnchor>
  <xdr:oneCellAnchor>
    <xdr:from>
      <xdr:col>2</xdr:col>
      <xdr:colOff>0</xdr:colOff>
      <xdr:row>47</xdr:row>
      <xdr:rowOff>0</xdr:rowOff>
    </xdr:from>
    <xdr:ext cx="114300" cy="762000"/>
    <xdr:pic>
      <xdr:nvPicPr>
        <xdr:cNvPr id="6" name="Picture 5">
          <a:extLst>
            <a:ext uri="{FF2B5EF4-FFF2-40B4-BE49-F238E27FC236}">
              <a16:creationId xmlns:a16="http://schemas.microsoft.com/office/drawing/2014/main" id="{68D3449E-DCC4-48B0-8677-0D827708D966}"/>
            </a:ext>
          </a:extLst>
        </xdr:cNvPr>
        <xdr:cNvPicPr>
          <a:picLocks noChangeAspect="1"/>
        </xdr:cNvPicPr>
      </xdr:nvPicPr>
      <xdr:blipFill>
        <a:blip xmlns:r="http://schemas.openxmlformats.org/officeDocument/2006/relationships" r:embed="rId2"/>
        <a:stretch>
          <a:fillRect/>
        </a:stretch>
      </xdr:blipFill>
      <xdr:spPr>
        <a:xfrm>
          <a:off x="5238750" y="9194800"/>
          <a:ext cx="114300" cy="762000"/>
        </a:xfrm>
        <a:prstGeom prst="rect">
          <a:avLst/>
        </a:prstGeom>
      </xdr:spPr>
    </xdr:pic>
    <xdr:clientData/>
  </xdr:oneCellAnchor>
  <xdr:oneCellAnchor>
    <xdr:from>
      <xdr:col>3</xdr:col>
      <xdr:colOff>0</xdr:colOff>
      <xdr:row>48</xdr:row>
      <xdr:rowOff>0</xdr:rowOff>
    </xdr:from>
    <xdr:ext cx="114300" cy="571500"/>
    <xdr:pic>
      <xdr:nvPicPr>
        <xdr:cNvPr id="7" name="Picture 6">
          <a:extLst>
            <a:ext uri="{FF2B5EF4-FFF2-40B4-BE49-F238E27FC236}">
              <a16:creationId xmlns:a16="http://schemas.microsoft.com/office/drawing/2014/main" id="{D2B8022F-A36A-45B2-9EF4-6C878C8F0AF6}"/>
            </a:ext>
          </a:extLst>
        </xdr:cNvPr>
        <xdr:cNvPicPr>
          <a:picLocks noChangeAspect="1"/>
        </xdr:cNvPicPr>
      </xdr:nvPicPr>
      <xdr:blipFill>
        <a:blip xmlns:r="http://schemas.openxmlformats.org/officeDocument/2006/relationships" r:embed="rId3"/>
        <a:stretch>
          <a:fillRect/>
        </a:stretch>
      </xdr:blipFill>
      <xdr:spPr>
        <a:xfrm>
          <a:off x="6178550" y="9391650"/>
          <a:ext cx="114300" cy="571500"/>
        </a:xfrm>
        <a:prstGeom prst="rect">
          <a:avLst/>
        </a:prstGeom>
      </xdr:spPr>
    </xdr:pic>
    <xdr:clientData/>
  </xdr:oneCellAnchor>
  <xdr:oneCellAnchor>
    <xdr:from>
      <xdr:col>2</xdr:col>
      <xdr:colOff>0</xdr:colOff>
      <xdr:row>51</xdr:row>
      <xdr:rowOff>0</xdr:rowOff>
    </xdr:from>
    <xdr:ext cx="133350" cy="1524000"/>
    <xdr:pic>
      <xdr:nvPicPr>
        <xdr:cNvPr id="8" name="Picture 7">
          <a:extLst>
            <a:ext uri="{FF2B5EF4-FFF2-40B4-BE49-F238E27FC236}">
              <a16:creationId xmlns:a16="http://schemas.microsoft.com/office/drawing/2014/main" id="{34829E06-3EE1-4565-8826-2E71D492E344}"/>
            </a:ext>
          </a:extLst>
        </xdr:cNvPr>
        <xdr:cNvPicPr>
          <a:picLocks noChangeAspect="1"/>
        </xdr:cNvPicPr>
      </xdr:nvPicPr>
      <xdr:blipFill>
        <a:blip xmlns:r="http://schemas.openxmlformats.org/officeDocument/2006/relationships" r:embed="rId4"/>
        <a:stretch>
          <a:fillRect/>
        </a:stretch>
      </xdr:blipFill>
      <xdr:spPr>
        <a:xfrm>
          <a:off x="5238750" y="9982200"/>
          <a:ext cx="133350" cy="1524000"/>
        </a:xfrm>
        <a:prstGeom prst="rect">
          <a:avLst/>
        </a:prstGeom>
      </xdr:spPr>
    </xdr:pic>
    <xdr:clientData/>
  </xdr:oneCellAnchor>
  <xdr:oneCellAnchor>
    <xdr:from>
      <xdr:col>3</xdr:col>
      <xdr:colOff>0</xdr:colOff>
      <xdr:row>54</xdr:row>
      <xdr:rowOff>0</xdr:rowOff>
    </xdr:from>
    <xdr:ext cx="142875" cy="952500"/>
    <xdr:pic>
      <xdr:nvPicPr>
        <xdr:cNvPr id="9" name="Picture 8">
          <a:extLst>
            <a:ext uri="{FF2B5EF4-FFF2-40B4-BE49-F238E27FC236}">
              <a16:creationId xmlns:a16="http://schemas.microsoft.com/office/drawing/2014/main" id="{AC03B5B4-07EB-4202-AAE2-27468AF4CA67}"/>
            </a:ext>
          </a:extLst>
        </xdr:cNvPr>
        <xdr:cNvPicPr>
          <a:picLocks noChangeAspect="1"/>
        </xdr:cNvPicPr>
      </xdr:nvPicPr>
      <xdr:blipFill>
        <a:blip xmlns:r="http://schemas.openxmlformats.org/officeDocument/2006/relationships" r:embed="rId2"/>
        <a:stretch>
          <a:fillRect/>
        </a:stretch>
      </xdr:blipFill>
      <xdr:spPr>
        <a:xfrm>
          <a:off x="6178550" y="10572750"/>
          <a:ext cx="142875" cy="952500"/>
        </a:xfrm>
        <a:prstGeom prst="rect">
          <a:avLst/>
        </a:prstGeom>
      </xdr:spPr>
    </xdr:pic>
    <xdr:clientData/>
  </xdr:oneCellAnchor>
  <xdr:oneCellAnchor>
    <xdr:from>
      <xdr:col>2</xdr:col>
      <xdr:colOff>0</xdr:colOff>
      <xdr:row>100</xdr:row>
      <xdr:rowOff>0</xdr:rowOff>
    </xdr:from>
    <xdr:ext cx="114300" cy="381000"/>
    <xdr:pic>
      <xdr:nvPicPr>
        <xdr:cNvPr id="10" name="Picture 9">
          <a:extLst>
            <a:ext uri="{FF2B5EF4-FFF2-40B4-BE49-F238E27FC236}">
              <a16:creationId xmlns:a16="http://schemas.microsoft.com/office/drawing/2014/main" id="{6047441A-E711-4A06-BC9D-C503EBEBFCC1}"/>
            </a:ext>
          </a:extLst>
        </xdr:cNvPr>
        <xdr:cNvPicPr>
          <a:picLocks noChangeAspect="1"/>
        </xdr:cNvPicPr>
      </xdr:nvPicPr>
      <xdr:blipFill>
        <a:blip xmlns:r="http://schemas.openxmlformats.org/officeDocument/2006/relationships" r:embed="rId1"/>
        <a:stretch>
          <a:fillRect/>
        </a:stretch>
      </xdr:blipFill>
      <xdr:spPr>
        <a:xfrm>
          <a:off x="5238750" y="19475450"/>
          <a:ext cx="114300" cy="381000"/>
        </a:xfrm>
        <a:prstGeom prst="rect">
          <a:avLst/>
        </a:prstGeom>
      </xdr:spPr>
    </xdr:pic>
    <xdr:clientData/>
  </xdr:oneCellAnchor>
  <xdr:oneCellAnchor>
    <xdr:from>
      <xdr:col>2</xdr:col>
      <xdr:colOff>0</xdr:colOff>
      <xdr:row>103</xdr:row>
      <xdr:rowOff>0</xdr:rowOff>
    </xdr:from>
    <xdr:ext cx="114300" cy="381000"/>
    <xdr:pic>
      <xdr:nvPicPr>
        <xdr:cNvPr id="11" name="Picture 10">
          <a:extLst>
            <a:ext uri="{FF2B5EF4-FFF2-40B4-BE49-F238E27FC236}">
              <a16:creationId xmlns:a16="http://schemas.microsoft.com/office/drawing/2014/main" id="{31499686-7D66-4206-9104-16DA748FF316}"/>
            </a:ext>
          </a:extLst>
        </xdr:cNvPr>
        <xdr:cNvPicPr>
          <a:picLocks noChangeAspect="1"/>
        </xdr:cNvPicPr>
      </xdr:nvPicPr>
      <xdr:blipFill>
        <a:blip xmlns:r="http://schemas.openxmlformats.org/officeDocument/2006/relationships" r:embed="rId1"/>
        <a:stretch>
          <a:fillRect/>
        </a:stretch>
      </xdr:blipFill>
      <xdr:spPr>
        <a:xfrm>
          <a:off x="5238750" y="20066000"/>
          <a:ext cx="114300" cy="381000"/>
        </a:xfrm>
        <a:prstGeom prst="rect">
          <a:avLst/>
        </a:prstGeom>
      </xdr:spPr>
    </xdr:pic>
    <xdr:clientData/>
  </xdr:oneCellAnchor>
  <xdr:oneCellAnchor>
    <xdr:from>
      <xdr:col>2</xdr:col>
      <xdr:colOff>0</xdr:colOff>
      <xdr:row>105</xdr:row>
      <xdr:rowOff>0</xdr:rowOff>
    </xdr:from>
    <xdr:ext cx="114300" cy="381000"/>
    <xdr:pic>
      <xdr:nvPicPr>
        <xdr:cNvPr id="12" name="Picture 11">
          <a:extLst>
            <a:ext uri="{FF2B5EF4-FFF2-40B4-BE49-F238E27FC236}">
              <a16:creationId xmlns:a16="http://schemas.microsoft.com/office/drawing/2014/main" id="{30104B34-6D66-480B-95C3-CF707E356A02}"/>
            </a:ext>
          </a:extLst>
        </xdr:cNvPr>
        <xdr:cNvPicPr>
          <a:picLocks noChangeAspect="1"/>
        </xdr:cNvPicPr>
      </xdr:nvPicPr>
      <xdr:blipFill>
        <a:blip xmlns:r="http://schemas.openxmlformats.org/officeDocument/2006/relationships" r:embed="rId1"/>
        <a:stretch>
          <a:fillRect/>
        </a:stretch>
      </xdr:blipFill>
      <xdr:spPr>
        <a:xfrm>
          <a:off x="5238750" y="20459700"/>
          <a:ext cx="114300" cy="381000"/>
        </a:xfrm>
        <a:prstGeom prst="rect">
          <a:avLst/>
        </a:prstGeom>
      </xdr:spPr>
    </xdr:pic>
    <xdr:clientData/>
  </xdr:oneCellAnchor>
  <xdr:oneCellAnchor>
    <xdr:from>
      <xdr:col>2</xdr:col>
      <xdr:colOff>0</xdr:colOff>
      <xdr:row>107</xdr:row>
      <xdr:rowOff>0</xdr:rowOff>
    </xdr:from>
    <xdr:ext cx="114300" cy="762000"/>
    <xdr:pic>
      <xdr:nvPicPr>
        <xdr:cNvPr id="13" name="Picture 12">
          <a:extLst>
            <a:ext uri="{FF2B5EF4-FFF2-40B4-BE49-F238E27FC236}">
              <a16:creationId xmlns:a16="http://schemas.microsoft.com/office/drawing/2014/main" id="{B29AED16-1591-42F9-B15D-8E628D21A775}"/>
            </a:ext>
          </a:extLst>
        </xdr:cNvPr>
        <xdr:cNvPicPr>
          <a:picLocks noChangeAspect="1"/>
        </xdr:cNvPicPr>
      </xdr:nvPicPr>
      <xdr:blipFill>
        <a:blip xmlns:r="http://schemas.openxmlformats.org/officeDocument/2006/relationships" r:embed="rId2"/>
        <a:stretch>
          <a:fillRect/>
        </a:stretch>
      </xdr:blipFill>
      <xdr:spPr>
        <a:xfrm>
          <a:off x="5238750" y="20853400"/>
          <a:ext cx="114300" cy="762000"/>
        </a:xfrm>
        <a:prstGeom prst="rect">
          <a:avLst/>
        </a:prstGeom>
      </xdr:spPr>
    </xdr:pic>
    <xdr:clientData/>
  </xdr:oneCellAnchor>
  <xdr:oneCellAnchor>
    <xdr:from>
      <xdr:col>3</xdr:col>
      <xdr:colOff>0</xdr:colOff>
      <xdr:row>108</xdr:row>
      <xdr:rowOff>0</xdr:rowOff>
    </xdr:from>
    <xdr:ext cx="114300" cy="571500"/>
    <xdr:pic>
      <xdr:nvPicPr>
        <xdr:cNvPr id="14" name="Picture 13">
          <a:extLst>
            <a:ext uri="{FF2B5EF4-FFF2-40B4-BE49-F238E27FC236}">
              <a16:creationId xmlns:a16="http://schemas.microsoft.com/office/drawing/2014/main" id="{3408116E-EB76-40EF-8068-173FC20BFD7E}"/>
            </a:ext>
          </a:extLst>
        </xdr:cNvPr>
        <xdr:cNvPicPr>
          <a:picLocks noChangeAspect="1"/>
        </xdr:cNvPicPr>
      </xdr:nvPicPr>
      <xdr:blipFill>
        <a:blip xmlns:r="http://schemas.openxmlformats.org/officeDocument/2006/relationships" r:embed="rId3"/>
        <a:stretch>
          <a:fillRect/>
        </a:stretch>
      </xdr:blipFill>
      <xdr:spPr>
        <a:xfrm>
          <a:off x="6178550" y="21050250"/>
          <a:ext cx="114300" cy="571500"/>
        </a:xfrm>
        <a:prstGeom prst="rect">
          <a:avLst/>
        </a:prstGeom>
      </xdr:spPr>
    </xdr:pic>
    <xdr:clientData/>
  </xdr:oneCellAnchor>
  <xdr:oneCellAnchor>
    <xdr:from>
      <xdr:col>2</xdr:col>
      <xdr:colOff>0</xdr:colOff>
      <xdr:row>111</xdr:row>
      <xdr:rowOff>0</xdr:rowOff>
    </xdr:from>
    <xdr:ext cx="133350" cy="1524000"/>
    <xdr:pic>
      <xdr:nvPicPr>
        <xdr:cNvPr id="15" name="Picture 14">
          <a:extLst>
            <a:ext uri="{FF2B5EF4-FFF2-40B4-BE49-F238E27FC236}">
              <a16:creationId xmlns:a16="http://schemas.microsoft.com/office/drawing/2014/main" id="{4B7C4575-FA2D-456D-8D93-7A39D5614407}"/>
            </a:ext>
          </a:extLst>
        </xdr:cNvPr>
        <xdr:cNvPicPr>
          <a:picLocks noChangeAspect="1"/>
        </xdr:cNvPicPr>
      </xdr:nvPicPr>
      <xdr:blipFill>
        <a:blip xmlns:r="http://schemas.openxmlformats.org/officeDocument/2006/relationships" r:embed="rId4"/>
        <a:stretch>
          <a:fillRect/>
        </a:stretch>
      </xdr:blipFill>
      <xdr:spPr>
        <a:xfrm>
          <a:off x="5238750" y="21640800"/>
          <a:ext cx="133350" cy="1524000"/>
        </a:xfrm>
        <a:prstGeom prst="rect">
          <a:avLst/>
        </a:prstGeom>
      </xdr:spPr>
    </xdr:pic>
    <xdr:clientData/>
  </xdr:oneCellAnchor>
  <xdr:oneCellAnchor>
    <xdr:from>
      <xdr:col>3</xdr:col>
      <xdr:colOff>0</xdr:colOff>
      <xdr:row>114</xdr:row>
      <xdr:rowOff>0</xdr:rowOff>
    </xdr:from>
    <xdr:ext cx="142875" cy="952500"/>
    <xdr:pic>
      <xdr:nvPicPr>
        <xdr:cNvPr id="16" name="Picture 15">
          <a:extLst>
            <a:ext uri="{FF2B5EF4-FFF2-40B4-BE49-F238E27FC236}">
              <a16:creationId xmlns:a16="http://schemas.microsoft.com/office/drawing/2014/main" id="{8EE46C90-7F09-4D07-93FC-46775F7F7D00}"/>
            </a:ext>
          </a:extLst>
        </xdr:cNvPr>
        <xdr:cNvPicPr>
          <a:picLocks noChangeAspect="1"/>
        </xdr:cNvPicPr>
      </xdr:nvPicPr>
      <xdr:blipFill>
        <a:blip xmlns:r="http://schemas.openxmlformats.org/officeDocument/2006/relationships" r:embed="rId2"/>
        <a:stretch>
          <a:fillRect/>
        </a:stretch>
      </xdr:blipFill>
      <xdr:spPr>
        <a:xfrm>
          <a:off x="6178550" y="22231350"/>
          <a:ext cx="142875" cy="952500"/>
        </a:xfrm>
        <a:prstGeom prst="rect">
          <a:avLst/>
        </a:prstGeom>
      </xdr:spPr>
    </xdr:pic>
    <xdr:clientData/>
  </xdr:oneCellAnchor>
  <xdr:oneCellAnchor>
    <xdr:from>
      <xdr:col>2</xdr:col>
      <xdr:colOff>0</xdr:colOff>
      <xdr:row>201</xdr:row>
      <xdr:rowOff>0</xdr:rowOff>
    </xdr:from>
    <xdr:ext cx="114300" cy="381000"/>
    <xdr:pic>
      <xdr:nvPicPr>
        <xdr:cNvPr id="17" name="Picture 16">
          <a:extLst>
            <a:ext uri="{FF2B5EF4-FFF2-40B4-BE49-F238E27FC236}">
              <a16:creationId xmlns:a16="http://schemas.microsoft.com/office/drawing/2014/main" id="{85AC1E05-60D5-46ED-B8CC-EBA82B8C10D4}"/>
            </a:ext>
          </a:extLst>
        </xdr:cNvPr>
        <xdr:cNvPicPr>
          <a:picLocks noChangeAspect="1"/>
        </xdr:cNvPicPr>
      </xdr:nvPicPr>
      <xdr:blipFill>
        <a:blip xmlns:r="http://schemas.openxmlformats.org/officeDocument/2006/relationships" r:embed="rId1"/>
        <a:stretch>
          <a:fillRect/>
        </a:stretch>
      </xdr:blipFill>
      <xdr:spPr>
        <a:xfrm>
          <a:off x="5238750" y="38900100"/>
          <a:ext cx="114300" cy="381000"/>
        </a:xfrm>
        <a:prstGeom prst="rect">
          <a:avLst/>
        </a:prstGeom>
      </xdr:spPr>
    </xdr:pic>
    <xdr:clientData/>
  </xdr:oneCellAnchor>
  <xdr:oneCellAnchor>
    <xdr:from>
      <xdr:col>2</xdr:col>
      <xdr:colOff>0</xdr:colOff>
      <xdr:row>214</xdr:row>
      <xdr:rowOff>0</xdr:rowOff>
    </xdr:from>
    <xdr:ext cx="114300" cy="381000"/>
    <xdr:pic>
      <xdr:nvPicPr>
        <xdr:cNvPr id="18" name="Picture 17">
          <a:extLst>
            <a:ext uri="{FF2B5EF4-FFF2-40B4-BE49-F238E27FC236}">
              <a16:creationId xmlns:a16="http://schemas.microsoft.com/office/drawing/2014/main" id="{D0935AF1-55B2-4E75-9B7B-D6F984DC19C9}"/>
            </a:ext>
          </a:extLst>
        </xdr:cNvPr>
        <xdr:cNvPicPr>
          <a:picLocks noChangeAspect="1"/>
        </xdr:cNvPicPr>
      </xdr:nvPicPr>
      <xdr:blipFill>
        <a:blip xmlns:r="http://schemas.openxmlformats.org/officeDocument/2006/relationships" r:embed="rId1"/>
        <a:stretch>
          <a:fillRect/>
        </a:stretch>
      </xdr:blipFill>
      <xdr:spPr>
        <a:xfrm>
          <a:off x="5238750" y="41459150"/>
          <a:ext cx="114300" cy="381000"/>
        </a:xfrm>
        <a:prstGeom prst="rect">
          <a:avLst/>
        </a:prstGeom>
      </xdr:spPr>
    </xdr:pic>
    <xdr:clientData/>
  </xdr:oneCellAnchor>
  <xdr:oneCellAnchor>
    <xdr:from>
      <xdr:col>2</xdr:col>
      <xdr:colOff>0</xdr:colOff>
      <xdr:row>375</xdr:row>
      <xdr:rowOff>0</xdr:rowOff>
    </xdr:from>
    <xdr:ext cx="114300" cy="1143000"/>
    <xdr:pic>
      <xdr:nvPicPr>
        <xdr:cNvPr id="19" name="Picture 18">
          <a:extLst>
            <a:ext uri="{FF2B5EF4-FFF2-40B4-BE49-F238E27FC236}">
              <a16:creationId xmlns:a16="http://schemas.microsoft.com/office/drawing/2014/main" id="{2149324D-B4DC-43A3-8705-48348EC9A3CB}"/>
            </a:ext>
          </a:extLst>
        </xdr:cNvPr>
        <xdr:cNvPicPr>
          <a:picLocks noChangeAspect="1"/>
        </xdr:cNvPicPr>
      </xdr:nvPicPr>
      <xdr:blipFill>
        <a:blip xmlns:r="http://schemas.openxmlformats.org/officeDocument/2006/relationships" r:embed="rId5"/>
        <a:stretch>
          <a:fillRect/>
        </a:stretch>
      </xdr:blipFill>
      <xdr:spPr>
        <a:xfrm>
          <a:off x="5238750" y="72618600"/>
          <a:ext cx="114300" cy="1143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8.%20ALL_structu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9JB/Downloads/.ptmp414824/HS%202012%20to%20HS%202007%20Correlation%20and%20conversion%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WIOT\IO%20Indicators\By%20Economy\HKG\HKG_Internal%20Linkage.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lassification_correspondence%20tab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RDI-TA\WIOT\IO%20Indicators\By%20Region\South%20Asia\BAN\BAN%20Section%202.3%20to%203%20-%20valu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Cv1.0"/>
      <sheetName val="CPCv1.1"/>
      <sheetName val="COICOP"/>
      <sheetName val="COFOG"/>
      <sheetName val="COPNI"/>
      <sheetName val="CPA"/>
      <sheetName val="ISICrev3"/>
      <sheetName val="ISICrev3.1"/>
      <sheetName val="ICP"/>
      <sheetName val="ICP_CORRESPONDENCE"/>
    </sheetNames>
    <sheetDataSet>
      <sheetData sheetId="0">
        <row r="3525">
          <cell r="B3525" t="str">
            <v>94110</v>
          </cell>
        </row>
      </sheetData>
      <sheetData sheetId="1"/>
      <sheetData sheetId="2"/>
      <sheetData sheetId="3"/>
      <sheetData sheetId="4"/>
      <sheetData sheetId="5"/>
      <sheetData sheetId="6"/>
      <sheetData sheetId="7">
        <row r="1">
          <cell r="E1" t="str">
            <v>ISIC REV 3.1</v>
          </cell>
          <cell r="F1" t="str">
            <v>Description</v>
          </cell>
        </row>
        <row r="2">
          <cell r="E2" t="str">
            <v>A</v>
          </cell>
          <cell r="F2" t="str">
            <v>Agriculture, hunting and forestry</v>
          </cell>
        </row>
        <row r="3">
          <cell r="E3" t="str">
            <v>01</v>
          </cell>
          <cell r="F3" t="str">
            <v>Agriculture, hunting and related service activities</v>
          </cell>
        </row>
        <row r="4">
          <cell r="E4" t="str">
            <v>011</v>
          </cell>
          <cell r="F4" t="str">
            <v>Growing of crops; market gardening; horticulture</v>
          </cell>
        </row>
        <row r="5">
          <cell r="E5" t="str">
            <v>0111</v>
          </cell>
          <cell r="F5" t="str">
            <v>Growing of cereals and other crops n.e.c.</v>
          </cell>
        </row>
        <row r="6">
          <cell r="E6" t="str">
            <v>0112</v>
          </cell>
          <cell r="F6" t="str">
            <v>Growing of vegetables, horticultural specialties and nursery products</v>
          </cell>
        </row>
        <row r="7">
          <cell r="E7" t="str">
            <v>0113</v>
          </cell>
          <cell r="F7" t="str">
            <v>Growing of fruit, nuts, beverage and spice crops</v>
          </cell>
        </row>
        <row r="8">
          <cell r="E8" t="str">
            <v>012</v>
          </cell>
          <cell r="F8" t="str">
            <v>Farming of animals</v>
          </cell>
        </row>
        <row r="9">
          <cell r="E9" t="str">
            <v>0121</v>
          </cell>
          <cell r="F9" t="str">
            <v>Farming of cattle, sheep, goats, horses, asses, mules and hinnies; dairy farming</v>
          </cell>
        </row>
        <row r="10">
          <cell r="E10" t="str">
            <v>0122</v>
          </cell>
          <cell r="F10" t="str">
            <v>Other animal farming; production of animal products n.e.c.</v>
          </cell>
        </row>
        <row r="11">
          <cell r="E11" t="str">
            <v>013</v>
          </cell>
          <cell r="F11" t="str">
            <v>Growing of crops combined with farming of animals (mixed farming)</v>
          </cell>
        </row>
        <row r="12">
          <cell r="E12" t="str">
            <v>0130</v>
          </cell>
          <cell r="F12" t="str">
            <v>Growing of crops combined with farming of animals (mixed farming)</v>
          </cell>
        </row>
        <row r="13">
          <cell r="E13" t="str">
            <v>014</v>
          </cell>
          <cell r="F13" t="str">
            <v>Agricultural and animal husbandry service activities, except veterinary activities</v>
          </cell>
        </row>
        <row r="14">
          <cell r="E14" t="str">
            <v>0140</v>
          </cell>
          <cell r="F14" t="str">
            <v>Agricultural and animal husbandry service activities, except veterinary activities</v>
          </cell>
        </row>
        <row r="15">
          <cell r="E15" t="str">
            <v>015</v>
          </cell>
          <cell r="F15" t="str">
            <v>Hunting, trapping and game propagation including related service activities</v>
          </cell>
        </row>
        <row r="16">
          <cell r="E16" t="str">
            <v>0150</v>
          </cell>
          <cell r="F16" t="str">
            <v>Hunting, trapping and game propagation including related service activities</v>
          </cell>
        </row>
        <row r="17">
          <cell r="E17" t="str">
            <v>02</v>
          </cell>
          <cell r="F17" t="str">
            <v>Forestry, logging and related service activities</v>
          </cell>
        </row>
        <row r="18">
          <cell r="E18" t="str">
            <v>020</v>
          </cell>
          <cell r="F18" t="str">
            <v>Forestry, logging and related service activities</v>
          </cell>
        </row>
        <row r="19">
          <cell r="E19" t="str">
            <v>0200</v>
          </cell>
          <cell r="F19" t="str">
            <v>Forestry, logging and related service activities</v>
          </cell>
        </row>
        <row r="20">
          <cell r="E20" t="str">
            <v>B</v>
          </cell>
          <cell r="F20" t="str">
            <v>Fishing</v>
          </cell>
        </row>
        <row r="21">
          <cell r="E21" t="str">
            <v>05</v>
          </cell>
          <cell r="F21" t="str">
            <v>Fishing, aquaculture and service activities incidental to fishing</v>
          </cell>
        </row>
        <row r="22">
          <cell r="E22" t="str">
            <v>050</v>
          </cell>
          <cell r="F22" t="str">
            <v>Fishing, aquaculture and service activities incidental to fishing</v>
          </cell>
        </row>
        <row r="23">
          <cell r="E23" t="str">
            <v>0501</v>
          </cell>
          <cell r="F23" t="str">
            <v>Fishing</v>
          </cell>
        </row>
        <row r="24">
          <cell r="E24" t="str">
            <v>0502</v>
          </cell>
          <cell r="F24" t="str">
            <v>Aquaculture</v>
          </cell>
        </row>
        <row r="25">
          <cell r="E25" t="str">
            <v>C</v>
          </cell>
          <cell r="F25" t="str">
            <v>Mining and quarrying</v>
          </cell>
        </row>
        <row r="26">
          <cell r="E26" t="str">
            <v>10</v>
          </cell>
          <cell r="F26" t="str">
            <v>Mining of coal and lignite; extraction of peat</v>
          </cell>
        </row>
        <row r="27">
          <cell r="E27" t="str">
            <v>101</v>
          </cell>
          <cell r="F27" t="str">
            <v>Mining and agglomeration of hard coal</v>
          </cell>
        </row>
        <row r="28">
          <cell r="E28" t="str">
            <v>1010</v>
          </cell>
          <cell r="F28" t="str">
            <v>Mining and agglomeration of hard coal</v>
          </cell>
        </row>
        <row r="29">
          <cell r="E29" t="str">
            <v>102</v>
          </cell>
          <cell r="F29" t="str">
            <v>Mining and agglomeration of lignite</v>
          </cell>
        </row>
        <row r="30">
          <cell r="E30" t="str">
            <v>1020</v>
          </cell>
          <cell r="F30" t="str">
            <v>Mining and agglomeration of lignite</v>
          </cell>
        </row>
        <row r="31">
          <cell r="E31" t="str">
            <v>103</v>
          </cell>
          <cell r="F31" t="str">
            <v>Extraction and agglomeration of peat</v>
          </cell>
        </row>
        <row r="32">
          <cell r="E32" t="str">
            <v>1030</v>
          </cell>
          <cell r="F32" t="str">
            <v>Extraction and agglomeration of peat</v>
          </cell>
        </row>
        <row r="33">
          <cell r="E33" t="str">
            <v>11</v>
          </cell>
          <cell r="F33" t="str">
            <v>Extraction of crude petroleum and natural gas; service activities incidental to oil and gas extraction, excluding surveying</v>
          </cell>
        </row>
        <row r="34">
          <cell r="E34" t="str">
            <v>111</v>
          </cell>
          <cell r="F34" t="str">
            <v>Extraction of crude petroleum and natural gas</v>
          </cell>
        </row>
        <row r="35">
          <cell r="E35" t="str">
            <v>1110</v>
          </cell>
          <cell r="F35" t="str">
            <v>Extraction of crude petroleum and natural gas</v>
          </cell>
        </row>
        <row r="36">
          <cell r="E36" t="str">
            <v>112</v>
          </cell>
          <cell r="F36" t="str">
            <v>Service activities incidental to oil and gas extraction excluding surveying</v>
          </cell>
        </row>
        <row r="37">
          <cell r="E37" t="str">
            <v>1120</v>
          </cell>
          <cell r="F37" t="str">
            <v>Service activities incidental to oil and gas extraction excluding surveying</v>
          </cell>
        </row>
        <row r="38">
          <cell r="E38" t="str">
            <v>12</v>
          </cell>
          <cell r="F38" t="str">
            <v>Mining of uranium and thorium ores</v>
          </cell>
        </row>
        <row r="39">
          <cell r="E39" t="str">
            <v>120</v>
          </cell>
          <cell r="F39" t="str">
            <v>Mining of uranium and thorium ores</v>
          </cell>
        </row>
        <row r="40">
          <cell r="E40" t="str">
            <v>1200</v>
          </cell>
          <cell r="F40" t="str">
            <v>Mining of uranium and thorium ores</v>
          </cell>
        </row>
        <row r="41">
          <cell r="E41" t="str">
            <v>13</v>
          </cell>
          <cell r="F41" t="str">
            <v>Mining of metal ores</v>
          </cell>
        </row>
        <row r="42">
          <cell r="E42" t="str">
            <v>131</v>
          </cell>
          <cell r="F42" t="str">
            <v>Mining of iron ores</v>
          </cell>
        </row>
        <row r="43">
          <cell r="E43" t="str">
            <v>1310</v>
          </cell>
          <cell r="F43" t="str">
            <v>Mining of iron ores</v>
          </cell>
        </row>
        <row r="44">
          <cell r="E44" t="str">
            <v>132</v>
          </cell>
          <cell r="F44" t="str">
            <v>Mining of non-ferrous metal ores, except uranium and thorium ores</v>
          </cell>
        </row>
        <row r="45">
          <cell r="E45" t="str">
            <v>1320</v>
          </cell>
          <cell r="F45" t="str">
            <v>Mining of non-ferrous metal ores, except uranium and thorium ores</v>
          </cell>
        </row>
        <row r="46">
          <cell r="E46" t="str">
            <v>14</v>
          </cell>
          <cell r="F46" t="str">
            <v>Other mining and quarrying</v>
          </cell>
        </row>
        <row r="47">
          <cell r="E47" t="str">
            <v>141</v>
          </cell>
          <cell r="F47" t="str">
            <v>Quarrying of stone, sand and clay</v>
          </cell>
        </row>
        <row r="48">
          <cell r="E48" t="str">
            <v>1410</v>
          </cell>
          <cell r="F48" t="str">
            <v>Quarrying of stone, sand and clay</v>
          </cell>
        </row>
        <row r="49">
          <cell r="E49" t="str">
            <v>142</v>
          </cell>
          <cell r="F49" t="str">
            <v>Mining and quarrying n.e.c.</v>
          </cell>
        </row>
        <row r="50">
          <cell r="E50" t="str">
            <v>1421</v>
          </cell>
          <cell r="F50" t="str">
            <v>Mining of chemical and fertilizer minerals</v>
          </cell>
        </row>
        <row r="51">
          <cell r="E51" t="str">
            <v>1422</v>
          </cell>
          <cell r="F51" t="str">
            <v>Extraction of salt</v>
          </cell>
        </row>
        <row r="52">
          <cell r="E52" t="str">
            <v>1429</v>
          </cell>
          <cell r="F52" t="str">
            <v>Other mining and quarrying n.e.c.</v>
          </cell>
        </row>
        <row r="53">
          <cell r="E53" t="str">
            <v>D</v>
          </cell>
          <cell r="F53" t="str">
            <v>Manufacturing</v>
          </cell>
        </row>
        <row r="54">
          <cell r="E54" t="str">
            <v>15</v>
          </cell>
          <cell r="F54" t="str">
            <v>Manufacture of food products and beverages</v>
          </cell>
        </row>
        <row r="55">
          <cell r="E55" t="str">
            <v>151</v>
          </cell>
          <cell r="F55" t="str">
            <v>Production, processing and preservation of meat, fish, fruit, vegetables, oils and fats</v>
          </cell>
        </row>
        <row r="56">
          <cell r="E56" t="str">
            <v>1511</v>
          </cell>
          <cell r="F56" t="str">
            <v>Production, processing and preserving of meat and meat products</v>
          </cell>
        </row>
        <row r="57">
          <cell r="E57" t="str">
            <v>1512</v>
          </cell>
          <cell r="F57" t="str">
            <v>Processing and preserving of fish and fish products</v>
          </cell>
        </row>
        <row r="58">
          <cell r="E58" t="str">
            <v>1513</v>
          </cell>
          <cell r="F58" t="str">
            <v>Processing and preserving of fruit and vegetables</v>
          </cell>
        </row>
        <row r="59">
          <cell r="E59" t="str">
            <v>1514</v>
          </cell>
          <cell r="F59" t="str">
            <v>Manufacture of vegetable and animal oils and fats</v>
          </cell>
        </row>
        <row r="60">
          <cell r="E60" t="str">
            <v>152</v>
          </cell>
          <cell r="F60" t="str">
            <v>Manufacture of dairy products</v>
          </cell>
        </row>
        <row r="61">
          <cell r="E61" t="str">
            <v>1520</v>
          </cell>
          <cell r="F61" t="str">
            <v>Manufacture of dairy products</v>
          </cell>
        </row>
        <row r="62">
          <cell r="E62" t="str">
            <v>153</v>
          </cell>
          <cell r="F62" t="str">
            <v>Manufacture of grain mill products, starches and starch products, and prepared animal feeds</v>
          </cell>
        </row>
        <row r="63">
          <cell r="E63" t="str">
            <v>1531</v>
          </cell>
          <cell r="F63" t="str">
            <v>Manufacture of grain mill products</v>
          </cell>
        </row>
        <row r="64">
          <cell r="E64" t="str">
            <v>1532</v>
          </cell>
          <cell r="F64" t="str">
            <v>Manufacture of starches and starch products</v>
          </cell>
        </row>
        <row r="65">
          <cell r="E65" t="str">
            <v>1533</v>
          </cell>
          <cell r="F65" t="str">
            <v>Manufacture of prepared animal feeds</v>
          </cell>
        </row>
        <row r="66">
          <cell r="E66" t="str">
            <v>154</v>
          </cell>
          <cell r="F66" t="str">
            <v>Manufacture of other food products</v>
          </cell>
        </row>
        <row r="67">
          <cell r="E67" t="str">
            <v>1541</v>
          </cell>
          <cell r="F67" t="str">
            <v>Manufacture of bakery products</v>
          </cell>
        </row>
        <row r="68">
          <cell r="E68" t="str">
            <v>1542</v>
          </cell>
          <cell r="F68" t="str">
            <v>Manufacture of sugar</v>
          </cell>
        </row>
        <row r="69">
          <cell r="E69" t="str">
            <v>1543</v>
          </cell>
          <cell r="F69" t="str">
            <v>Manufacture of cocoa, chocolate and sugar confectionery</v>
          </cell>
        </row>
        <row r="70">
          <cell r="E70" t="str">
            <v>1544</v>
          </cell>
          <cell r="F70" t="str">
            <v>Manufacture of macaroni, noodles, couscous and similar farinaceous products</v>
          </cell>
        </row>
        <row r="71">
          <cell r="E71" t="str">
            <v>1549</v>
          </cell>
          <cell r="F71" t="str">
            <v>Manufacture of other food products n.e.c.</v>
          </cell>
        </row>
        <row r="72">
          <cell r="E72" t="str">
            <v>155</v>
          </cell>
          <cell r="F72" t="str">
            <v>Manufacture of beverages</v>
          </cell>
        </row>
        <row r="73">
          <cell r="E73" t="str">
            <v>1551</v>
          </cell>
          <cell r="F73" t="str">
            <v>Distilling, rectifying and blending of spirits; ethyl alcohol production from fermented materials</v>
          </cell>
        </row>
        <row r="74">
          <cell r="E74" t="str">
            <v>1552</v>
          </cell>
          <cell r="F74" t="str">
            <v>Manufacture of wines</v>
          </cell>
        </row>
        <row r="75">
          <cell r="E75" t="str">
            <v>1553</v>
          </cell>
          <cell r="F75" t="str">
            <v>Manufacture of malt liquors and malt</v>
          </cell>
        </row>
        <row r="76">
          <cell r="E76" t="str">
            <v>1554</v>
          </cell>
          <cell r="F76" t="str">
            <v>Manufacture of soft drinks; production of mineral waters</v>
          </cell>
        </row>
        <row r="77">
          <cell r="E77" t="str">
            <v>16</v>
          </cell>
          <cell r="F77" t="str">
            <v>Manufacture of tobacco products</v>
          </cell>
        </row>
        <row r="78">
          <cell r="E78" t="str">
            <v>160</v>
          </cell>
          <cell r="F78" t="str">
            <v>Manufacture of tobacco products</v>
          </cell>
        </row>
        <row r="79">
          <cell r="E79" t="str">
            <v>1600</v>
          </cell>
          <cell r="F79" t="str">
            <v>Manufacture of tobacco products</v>
          </cell>
        </row>
        <row r="80">
          <cell r="E80" t="str">
            <v>17</v>
          </cell>
          <cell r="F80" t="str">
            <v>Manufacture of textiles</v>
          </cell>
        </row>
        <row r="81">
          <cell r="E81" t="str">
            <v>171</v>
          </cell>
          <cell r="F81" t="str">
            <v>Spinning, weaving and finishing of textiles</v>
          </cell>
        </row>
        <row r="82">
          <cell r="E82" t="str">
            <v>1711</v>
          </cell>
          <cell r="F82" t="str">
            <v>Preparation and spinning of textile fibres; weaving of textiles</v>
          </cell>
        </row>
        <row r="83">
          <cell r="E83" t="str">
            <v>1712</v>
          </cell>
          <cell r="F83" t="str">
            <v>Finishing of textiles</v>
          </cell>
        </row>
        <row r="84">
          <cell r="E84" t="str">
            <v>172</v>
          </cell>
          <cell r="F84" t="str">
            <v>Manufacture of other textiles</v>
          </cell>
        </row>
        <row r="85">
          <cell r="E85" t="str">
            <v>1721</v>
          </cell>
          <cell r="F85" t="str">
            <v>Manufacture of made-up textile articles, except apparel</v>
          </cell>
        </row>
        <row r="86">
          <cell r="E86" t="str">
            <v>1722</v>
          </cell>
          <cell r="F86" t="str">
            <v>Manufacture of carpets and rugs</v>
          </cell>
        </row>
        <row r="87">
          <cell r="E87" t="str">
            <v>1723</v>
          </cell>
          <cell r="F87" t="str">
            <v>Manufacture of cordage, rope, twine and netting</v>
          </cell>
        </row>
        <row r="88">
          <cell r="E88" t="str">
            <v>1729</v>
          </cell>
          <cell r="F88" t="str">
            <v>Manufacture of other textiles n.e.c.</v>
          </cell>
        </row>
        <row r="89">
          <cell r="E89" t="str">
            <v>173</v>
          </cell>
          <cell r="F89" t="str">
            <v>Manufacture of knitted and crocheted fabrics and articles</v>
          </cell>
        </row>
        <row r="90">
          <cell r="E90" t="str">
            <v>1730</v>
          </cell>
          <cell r="F90" t="str">
            <v>Manufacture of knitted and crocheted fabrics and articles</v>
          </cell>
        </row>
        <row r="91">
          <cell r="E91" t="str">
            <v>18</v>
          </cell>
          <cell r="F91" t="str">
            <v>Manufacture of wearing apparel; dressing and dyeing of fur</v>
          </cell>
        </row>
        <row r="92">
          <cell r="E92" t="str">
            <v>181</v>
          </cell>
          <cell r="F92" t="str">
            <v>Manufacture of wearing apparel, except fur apparel</v>
          </cell>
        </row>
        <row r="93">
          <cell r="E93" t="str">
            <v>1810</v>
          </cell>
          <cell r="F93" t="str">
            <v>Manufacture of wearing apparel, except fur apparel</v>
          </cell>
        </row>
        <row r="94">
          <cell r="E94" t="str">
            <v>182</v>
          </cell>
          <cell r="F94" t="str">
            <v>Dressing and dyeing of fur; manufacture of articles of fur</v>
          </cell>
        </row>
        <row r="95">
          <cell r="E95" t="str">
            <v>1820</v>
          </cell>
          <cell r="F95" t="str">
            <v>Dressing and dyeing of fur; manufacture of articles of fur</v>
          </cell>
        </row>
        <row r="96">
          <cell r="E96" t="str">
            <v>19</v>
          </cell>
          <cell r="F96" t="str">
            <v>Tanning and dressing of leather; manufacture of luggage, handbags, saddlery, harness and footwear</v>
          </cell>
        </row>
        <row r="97">
          <cell r="E97" t="str">
            <v>191</v>
          </cell>
          <cell r="F97" t="str">
            <v>Tanning and dressing of leather; manufacture of luggage, handbags, saddlery and harness</v>
          </cell>
        </row>
        <row r="98">
          <cell r="E98" t="str">
            <v>1911</v>
          </cell>
          <cell r="F98" t="str">
            <v>Tanning and dressing of leather</v>
          </cell>
        </row>
        <row r="99">
          <cell r="E99" t="str">
            <v>1912</v>
          </cell>
          <cell r="F99" t="str">
            <v>Manufacture of luggage, handbags and the like, saddlery and harness</v>
          </cell>
        </row>
        <row r="100">
          <cell r="E100" t="str">
            <v>192</v>
          </cell>
          <cell r="F100" t="str">
            <v>Manufacture of footwear</v>
          </cell>
        </row>
        <row r="101">
          <cell r="E101" t="str">
            <v>1920</v>
          </cell>
          <cell r="F101" t="str">
            <v>Manufacture of footwear</v>
          </cell>
        </row>
        <row r="102">
          <cell r="E102" t="str">
            <v>20</v>
          </cell>
          <cell r="F102" t="str">
            <v>Manufacture of wood and of products of wood and cork, except furniture; manufacture of articles of straw and plaiting materials</v>
          </cell>
        </row>
        <row r="103">
          <cell r="E103" t="str">
            <v>201</v>
          </cell>
          <cell r="F103" t="str">
            <v>Sawmilling and planing of wood</v>
          </cell>
        </row>
        <row r="104">
          <cell r="E104" t="str">
            <v>2010</v>
          </cell>
          <cell r="F104" t="str">
            <v>Sawmilling and planing of wood</v>
          </cell>
        </row>
        <row r="105">
          <cell r="E105" t="str">
            <v>202</v>
          </cell>
          <cell r="F105" t="str">
            <v>Manufacture of products of wood, cork, straw and plaiting materials</v>
          </cell>
        </row>
        <row r="106">
          <cell r="E106" t="str">
            <v>2021</v>
          </cell>
          <cell r="F106" t="str">
            <v>Manufacture of veneer sheets; manufacture of plywood, laminboard, particle board and other panels and boards</v>
          </cell>
        </row>
        <row r="107">
          <cell r="E107" t="str">
            <v>2022</v>
          </cell>
          <cell r="F107" t="str">
            <v>Manufacture of builders' carpentry and joinery</v>
          </cell>
        </row>
        <row r="108">
          <cell r="E108" t="str">
            <v>2023</v>
          </cell>
          <cell r="F108" t="str">
            <v>Manufacture of wooden containers</v>
          </cell>
        </row>
        <row r="109">
          <cell r="E109" t="str">
            <v>2029</v>
          </cell>
          <cell r="F109" t="str">
            <v>Manufacture of other products of wood; manufacture of articles of cork, straw and plaiting materials</v>
          </cell>
        </row>
        <row r="110">
          <cell r="E110" t="str">
            <v>21</v>
          </cell>
          <cell r="F110" t="str">
            <v>Manufacture of paper and paper products</v>
          </cell>
        </row>
        <row r="111">
          <cell r="E111" t="str">
            <v>210</v>
          </cell>
          <cell r="F111" t="str">
            <v>Manufacture of paper and paper products</v>
          </cell>
        </row>
        <row r="112">
          <cell r="E112" t="str">
            <v>2101</v>
          </cell>
          <cell r="F112" t="str">
            <v>Manufacture of pulp, paper and paperboard</v>
          </cell>
        </row>
        <row r="113">
          <cell r="E113" t="str">
            <v>2102</v>
          </cell>
          <cell r="F113" t="str">
            <v>Manufacture of corrugated paper and paperboard and of containers of paper and paperboard</v>
          </cell>
        </row>
        <row r="114">
          <cell r="E114" t="str">
            <v>2109</v>
          </cell>
          <cell r="F114" t="str">
            <v>Manufacture of other articles of paper and paperboard</v>
          </cell>
        </row>
        <row r="115">
          <cell r="E115" t="str">
            <v>22</v>
          </cell>
          <cell r="F115" t="str">
            <v>Publishing, printing and reproduction of recorded media</v>
          </cell>
        </row>
        <row r="116">
          <cell r="E116" t="str">
            <v>221</v>
          </cell>
          <cell r="F116" t="str">
            <v>Publishing</v>
          </cell>
        </row>
        <row r="117">
          <cell r="E117" t="str">
            <v>2211</v>
          </cell>
          <cell r="F117" t="str">
            <v>Publishing of books, brochures and other publications</v>
          </cell>
        </row>
        <row r="118">
          <cell r="E118" t="str">
            <v>2212</v>
          </cell>
          <cell r="F118" t="str">
            <v>Publishing of newspapers, journals and periodicals</v>
          </cell>
        </row>
        <row r="119">
          <cell r="E119" t="str">
            <v>2213</v>
          </cell>
          <cell r="F119" t="str">
            <v>Publishing of music</v>
          </cell>
        </row>
        <row r="120">
          <cell r="E120" t="str">
            <v>2219</v>
          </cell>
          <cell r="F120" t="str">
            <v>Other publishing</v>
          </cell>
        </row>
        <row r="121">
          <cell r="E121" t="str">
            <v>222</v>
          </cell>
          <cell r="F121" t="str">
            <v>Printing and service activities related to printing</v>
          </cell>
        </row>
        <row r="122">
          <cell r="E122" t="str">
            <v>2221</v>
          </cell>
          <cell r="F122" t="str">
            <v>Printing</v>
          </cell>
        </row>
        <row r="123">
          <cell r="E123" t="str">
            <v>2222</v>
          </cell>
          <cell r="F123" t="str">
            <v>Service activities related to printing</v>
          </cell>
        </row>
        <row r="124">
          <cell r="E124" t="str">
            <v>223</v>
          </cell>
          <cell r="F124" t="str">
            <v>Reproduction of recorded media</v>
          </cell>
        </row>
        <row r="125">
          <cell r="E125" t="str">
            <v>2230</v>
          </cell>
          <cell r="F125" t="str">
            <v>Reproduction of recorded media</v>
          </cell>
        </row>
        <row r="126">
          <cell r="E126" t="str">
            <v>23</v>
          </cell>
          <cell r="F126" t="str">
            <v>Manufacture of coke, refined petroleum products and nuclear fuel</v>
          </cell>
        </row>
        <row r="127">
          <cell r="E127" t="str">
            <v>231</v>
          </cell>
          <cell r="F127" t="str">
            <v>Manufacture of coke oven products</v>
          </cell>
        </row>
        <row r="128">
          <cell r="E128" t="str">
            <v>2310</v>
          </cell>
          <cell r="F128" t="str">
            <v>Manufacture of coke oven products</v>
          </cell>
        </row>
        <row r="129">
          <cell r="E129" t="str">
            <v>232</v>
          </cell>
          <cell r="F129" t="str">
            <v>Manufacture of refined petroleum products</v>
          </cell>
        </row>
        <row r="130">
          <cell r="E130" t="str">
            <v>2320</v>
          </cell>
          <cell r="F130" t="str">
            <v>Manufacture of refined petroleum products</v>
          </cell>
        </row>
        <row r="131">
          <cell r="E131" t="str">
            <v>233</v>
          </cell>
          <cell r="F131" t="str">
            <v>Processing of nuclear fuel</v>
          </cell>
        </row>
        <row r="132">
          <cell r="E132" t="str">
            <v>2330</v>
          </cell>
          <cell r="F132" t="str">
            <v>Processing of nuclear fuel</v>
          </cell>
        </row>
        <row r="133">
          <cell r="E133" t="str">
            <v>24</v>
          </cell>
          <cell r="F133" t="str">
            <v>Manufacture of chemicals and chemical products</v>
          </cell>
        </row>
        <row r="134">
          <cell r="E134" t="str">
            <v>241</v>
          </cell>
          <cell r="F134" t="str">
            <v>Manufacture of basic chemicals</v>
          </cell>
        </row>
        <row r="135">
          <cell r="E135" t="str">
            <v>2411</v>
          </cell>
          <cell r="F135" t="str">
            <v>Manufacture of basic chemicals, except fertilizers and nitrogen compounds</v>
          </cell>
        </row>
        <row r="136">
          <cell r="E136" t="str">
            <v>2412</v>
          </cell>
          <cell r="F136" t="str">
            <v>Manufacture of fertilizers and nitrogen compounds</v>
          </cell>
        </row>
        <row r="137">
          <cell r="E137" t="str">
            <v>2413</v>
          </cell>
          <cell r="F137" t="str">
            <v>Manufacture of plastics in primary forms and of synthetic rubber</v>
          </cell>
        </row>
        <row r="138">
          <cell r="E138" t="str">
            <v>242</v>
          </cell>
          <cell r="F138" t="str">
            <v>Manufacture of other chemical products</v>
          </cell>
        </row>
        <row r="139">
          <cell r="E139" t="str">
            <v>2421</v>
          </cell>
          <cell r="F139" t="str">
            <v>Manufacture of pesticides and other agrochemical products</v>
          </cell>
        </row>
        <row r="140">
          <cell r="E140" t="str">
            <v>2422</v>
          </cell>
          <cell r="F140" t="str">
            <v>Manufacture of paints, varnishes and similar coatings, printing ink and mastics</v>
          </cell>
        </row>
        <row r="141">
          <cell r="E141" t="str">
            <v>2423</v>
          </cell>
          <cell r="F141" t="str">
            <v>Manufacture of pharmaceuticals, medicinal chemicals and botanical products</v>
          </cell>
        </row>
        <row r="142">
          <cell r="E142" t="str">
            <v>2424</v>
          </cell>
          <cell r="F142" t="str">
            <v>Manufacture of soap and detergents, cleaning and polishing preparations, perfumes and toilet preparations</v>
          </cell>
        </row>
        <row r="143">
          <cell r="E143" t="str">
            <v>2429</v>
          </cell>
          <cell r="F143" t="str">
            <v>Manufacture of other chemical products n.e.c.</v>
          </cell>
        </row>
        <row r="144">
          <cell r="E144" t="str">
            <v>243</v>
          </cell>
          <cell r="F144" t="str">
            <v>Manufacture of man-made fibres</v>
          </cell>
        </row>
        <row r="145">
          <cell r="E145" t="str">
            <v>2430</v>
          </cell>
          <cell r="F145" t="str">
            <v>Manufacture of man-made fibres</v>
          </cell>
        </row>
        <row r="146">
          <cell r="E146" t="str">
            <v>25</v>
          </cell>
          <cell r="F146" t="str">
            <v>Manufacture of rubber and plastics products</v>
          </cell>
        </row>
        <row r="147">
          <cell r="E147" t="str">
            <v>251</v>
          </cell>
          <cell r="F147" t="str">
            <v>Manufacture of rubber products</v>
          </cell>
        </row>
        <row r="148">
          <cell r="E148" t="str">
            <v>2511</v>
          </cell>
          <cell r="F148" t="str">
            <v>Manufacture of rubber tyres and tubes; retreading and rebuilding of rubber tyres</v>
          </cell>
        </row>
        <row r="149">
          <cell r="E149" t="str">
            <v>2519</v>
          </cell>
          <cell r="F149" t="str">
            <v>Manufacture of other rubber products</v>
          </cell>
        </row>
        <row r="150">
          <cell r="E150" t="str">
            <v>252</v>
          </cell>
          <cell r="F150" t="str">
            <v>Manufacture of plastics products</v>
          </cell>
        </row>
        <row r="151">
          <cell r="E151" t="str">
            <v>2520</v>
          </cell>
          <cell r="F151" t="str">
            <v>Manufacture of plastics products</v>
          </cell>
        </row>
        <row r="152">
          <cell r="E152" t="str">
            <v>26</v>
          </cell>
          <cell r="F152" t="str">
            <v>Manufacture of other non-metallic mineral products</v>
          </cell>
        </row>
        <row r="153">
          <cell r="E153" t="str">
            <v>261</v>
          </cell>
          <cell r="F153" t="str">
            <v>Manufacture of glass and glass products</v>
          </cell>
        </row>
        <row r="154">
          <cell r="E154" t="str">
            <v>2610</v>
          </cell>
          <cell r="F154" t="str">
            <v>Manufacture of glass and glass products</v>
          </cell>
        </row>
        <row r="155">
          <cell r="E155" t="str">
            <v>269</v>
          </cell>
          <cell r="F155" t="str">
            <v>Manufacture of non-metallic mineral products n.e.c.</v>
          </cell>
        </row>
        <row r="156">
          <cell r="E156" t="str">
            <v>2691</v>
          </cell>
          <cell r="F156" t="str">
            <v>Manufacture of non-structural non-refractory ceramic ware</v>
          </cell>
        </row>
        <row r="157">
          <cell r="E157" t="str">
            <v>2692</v>
          </cell>
          <cell r="F157" t="str">
            <v>Manufacture of refractory ceramic products</v>
          </cell>
        </row>
        <row r="158">
          <cell r="E158" t="str">
            <v>2693</v>
          </cell>
          <cell r="F158" t="str">
            <v>Manufacture of structural non-refractory clay and ceramic products</v>
          </cell>
        </row>
        <row r="159">
          <cell r="E159" t="str">
            <v>2694</v>
          </cell>
          <cell r="F159" t="str">
            <v>Manufacture of cement, lime and plaster</v>
          </cell>
        </row>
        <row r="160">
          <cell r="E160" t="str">
            <v>2695</v>
          </cell>
          <cell r="F160" t="str">
            <v>Manufacture of articles of concrete, cement and plaster</v>
          </cell>
        </row>
        <row r="161">
          <cell r="E161" t="str">
            <v>2696</v>
          </cell>
          <cell r="F161" t="str">
            <v>Cutting, shaping and finishing of stone</v>
          </cell>
        </row>
        <row r="162">
          <cell r="E162" t="str">
            <v>2699</v>
          </cell>
          <cell r="F162" t="str">
            <v>Manufacture of other non-metallic mineral products n.e.c.</v>
          </cell>
        </row>
        <row r="163">
          <cell r="E163" t="str">
            <v>27</v>
          </cell>
          <cell r="F163" t="str">
            <v>Manufacture of basic metals</v>
          </cell>
        </row>
        <row r="164">
          <cell r="E164" t="str">
            <v>271</v>
          </cell>
          <cell r="F164" t="str">
            <v>Manufacture of basic iron and steel</v>
          </cell>
        </row>
        <row r="165">
          <cell r="E165" t="str">
            <v>2710</v>
          </cell>
          <cell r="F165" t="str">
            <v>Manufacture of basic iron and steel</v>
          </cell>
        </row>
        <row r="166">
          <cell r="E166" t="str">
            <v>272</v>
          </cell>
          <cell r="F166" t="str">
            <v>Manufacture of basic precious and non-ferrous metals</v>
          </cell>
        </row>
        <row r="167">
          <cell r="E167" t="str">
            <v>2720</v>
          </cell>
          <cell r="F167" t="str">
            <v>Manufacture of basic precious and non-ferrous metals</v>
          </cell>
        </row>
        <row r="168">
          <cell r="E168" t="str">
            <v>273</v>
          </cell>
          <cell r="F168" t="str">
            <v>Casting of metals</v>
          </cell>
        </row>
        <row r="169">
          <cell r="E169" t="str">
            <v>2731</v>
          </cell>
          <cell r="F169" t="str">
            <v>Casting of iron and steel</v>
          </cell>
        </row>
        <row r="170">
          <cell r="E170" t="str">
            <v>2732</v>
          </cell>
          <cell r="F170" t="str">
            <v>Casting of non-ferrous metals</v>
          </cell>
        </row>
        <row r="171">
          <cell r="E171" t="str">
            <v>28</v>
          </cell>
          <cell r="F171" t="str">
            <v>Manufacture of fabricated metal products, except machinery and equipment</v>
          </cell>
        </row>
        <row r="172">
          <cell r="E172" t="str">
            <v>281</v>
          </cell>
          <cell r="F172" t="str">
            <v>Manufacture of structural metal products, tanks, reservoirs and steam generators</v>
          </cell>
        </row>
        <row r="173">
          <cell r="E173" t="str">
            <v>2811</v>
          </cell>
          <cell r="F173" t="str">
            <v>Manufacture of structural metal products</v>
          </cell>
        </row>
        <row r="174">
          <cell r="E174" t="str">
            <v>2812</v>
          </cell>
          <cell r="F174" t="str">
            <v>Manufacture of tanks, reservoirs and containers of metal</v>
          </cell>
        </row>
        <row r="175">
          <cell r="E175" t="str">
            <v>2813</v>
          </cell>
          <cell r="F175" t="str">
            <v>Manufacture of steam generators, except central heating hot water boilers</v>
          </cell>
        </row>
        <row r="176">
          <cell r="E176" t="str">
            <v>289</v>
          </cell>
          <cell r="F176" t="str">
            <v>Manufacture of other fabricated metal products; metalworking service activities</v>
          </cell>
        </row>
        <row r="177">
          <cell r="E177" t="str">
            <v>2891</v>
          </cell>
          <cell r="F177" t="str">
            <v>Forging, pressing, stamping and roll-forming of metal; powder metallurgy</v>
          </cell>
        </row>
        <row r="178">
          <cell r="E178" t="str">
            <v>2892</v>
          </cell>
          <cell r="F178" t="str">
            <v>Treatment and coating of metals; general mechanical engineering on a fee or contract basis</v>
          </cell>
        </row>
        <row r="179">
          <cell r="E179" t="str">
            <v>2893</v>
          </cell>
          <cell r="F179" t="str">
            <v>Manufacture of cutlery, hand tools and general hardware</v>
          </cell>
        </row>
        <row r="180">
          <cell r="E180" t="str">
            <v>2899</v>
          </cell>
          <cell r="F180" t="str">
            <v>Manufacture of other fabricated metal products n.e.c.</v>
          </cell>
        </row>
        <row r="181">
          <cell r="E181" t="str">
            <v>29</v>
          </cell>
          <cell r="F181" t="str">
            <v>Manufacture of machinery and equipment n.e.c.</v>
          </cell>
        </row>
        <row r="182">
          <cell r="E182" t="str">
            <v>291</v>
          </cell>
          <cell r="F182" t="str">
            <v>Manufacture of general-purpose machinery</v>
          </cell>
        </row>
        <row r="183">
          <cell r="E183" t="str">
            <v>2911</v>
          </cell>
          <cell r="F183" t="str">
            <v>Manufacture of engines and turbines, except aircraft, vehicle and cycle engines</v>
          </cell>
        </row>
        <row r="184">
          <cell r="E184" t="str">
            <v>2912</v>
          </cell>
          <cell r="F184" t="str">
            <v>Manufacture of pumps, compressors, taps and valves</v>
          </cell>
        </row>
        <row r="185">
          <cell r="E185" t="str">
            <v>2913</v>
          </cell>
          <cell r="F185" t="str">
            <v>Manufacture of bearings, gears, gearing and driving elements</v>
          </cell>
        </row>
        <row r="186">
          <cell r="E186" t="str">
            <v>2914</v>
          </cell>
          <cell r="F186" t="str">
            <v>Manufacture of ovens, furnaces and furnace burners</v>
          </cell>
        </row>
        <row r="187">
          <cell r="E187" t="str">
            <v>2915</v>
          </cell>
          <cell r="F187" t="str">
            <v>Manufacture of lifting and handling equipment</v>
          </cell>
        </row>
        <row r="188">
          <cell r="E188" t="str">
            <v>2919</v>
          </cell>
          <cell r="F188" t="str">
            <v>Manufacture of other general-purpose machinery</v>
          </cell>
        </row>
        <row r="189">
          <cell r="E189" t="str">
            <v>292</v>
          </cell>
          <cell r="F189" t="str">
            <v>Manufacture of special-purpose machinery</v>
          </cell>
        </row>
        <row r="190">
          <cell r="E190" t="str">
            <v>2921</v>
          </cell>
          <cell r="F190" t="str">
            <v>Manufacture of agricultural and forestry machinery</v>
          </cell>
        </row>
        <row r="191">
          <cell r="E191" t="str">
            <v>2922</v>
          </cell>
          <cell r="F191" t="str">
            <v>Manufacture of machine tools</v>
          </cell>
        </row>
        <row r="192">
          <cell r="E192" t="str">
            <v>2923</v>
          </cell>
          <cell r="F192" t="str">
            <v>Manufacture of machinery for metallurgy</v>
          </cell>
        </row>
        <row r="193">
          <cell r="E193" t="str">
            <v>2924</v>
          </cell>
          <cell r="F193" t="str">
            <v>Manufacture of machinery for mining, quarrying and construction</v>
          </cell>
        </row>
        <row r="194">
          <cell r="E194" t="str">
            <v>2925</v>
          </cell>
          <cell r="F194" t="str">
            <v>Manufacture of machinery for food, beverage and tobacco processing</v>
          </cell>
        </row>
        <row r="195">
          <cell r="E195" t="str">
            <v>2926</v>
          </cell>
          <cell r="F195" t="str">
            <v>Manufacture of machinery for textile, apparel and leather production</v>
          </cell>
        </row>
        <row r="196">
          <cell r="E196" t="str">
            <v>2927</v>
          </cell>
          <cell r="F196" t="str">
            <v>Manufacture of weapons and ammunition</v>
          </cell>
        </row>
        <row r="197">
          <cell r="E197" t="str">
            <v>2929</v>
          </cell>
          <cell r="F197" t="str">
            <v>Manufacture of other special-purpose machinery</v>
          </cell>
        </row>
        <row r="198">
          <cell r="E198" t="str">
            <v>293</v>
          </cell>
          <cell r="F198" t="str">
            <v>Manufacture of domestic appliances n.e.c.</v>
          </cell>
        </row>
        <row r="199">
          <cell r="E199" t="str">
            <v>2930</v>
          </cell>
          <cell r="F199" t="str">
            <v>Manufacture of domestic appliances n.e.c.</v>
          </cell>
        </row>
        <row r="200">
          <cell r="E200" t="str">
            <v>30</v>
          </cell>
          <cell r="F200" t="str">
            <v>Manufacture of office, accounting and computing machinery</v>
          </cell>
        </row>
        <row r="201">
          <cell r="E201" t="str">
            <v>300</v>
          </cell>
          <cell r="F201" t="str">
            <v>Manufacture of office, accounting and computing machinery</v>
          </cell>
        </row>
        <row r="202">
          <cell r="E202" t="str">
            <v>3000</v>
          </cell>
          <cell r="F202" t="str">
            <v>Manufacture of office, accounting and computing machinery</v>
          </cell>
        </row>
        <row r="203">
          <cell r="E203" t="str">
            <v>31</v>
          </cell>
          <cell r="F203" t="str">
            <v>Manufacture of electrical machinery and apparatus n.e.c.</v>
          </cell>
        </row>
        <row r="204">
          <cell r="E204" t="str">
            <v>311</v>
          </cell>
          <cell r="F204" t="str">
            <v>Manufacture of electric motors, generators and transformers</v>
          </cell>
        </row>
        <row r="205">
          <cell r="E205" t="str">
            <v>3110</v>
          </cell>
          <cell r="F205" t="str">
            <v>Manufacture of electric motors, generators and transformers</v>
          </cell>
        </row>
        <row r="206">
          <cell r="E206" t="str">
            <v>312</v>
          </cell>
          <cell r="F206" t="str">
            <v>Manufacture of electricity distribution and control apparatus</v>
          </cell>
        </row>
        <row r="207">
          <cell r="E207" t="str">
            <v>3120</v>
          </cell>
          <cell r="F207" t="str">
            <v>Manufacture of electricity distribution and control apparatus</v>
          </cell>
        </row>
        <row r="208">
          <cell r="E208" t="str">
            <v>313</v>
          </cell>
          <cell r="F208" t="str">
            <v>Manufacture of insulated wire and cable</v>
          </cell>
        </row>
        <row r="209">
          <cell r="E209" t="str">
            <v>3130</v>
          </cell>
          <cell r="F209" t="str">
            <v>Manufacture of insulated wire and cable</v>
          </cell>
        </row>
        <row r="210">
          <cell r="E210" t="str">
            <v>314</v>
          </cell>
          <cell r="F210" t="str">
            <v>Manufacture of accumulators, primary cells and primary batteries</v>
          </cell>
        </row>
        <row r="211">
          <cell r="E211" t="str">
            <v>3140</v>
          </cell>
          <cell r="F211" t="str">
            <v>Manufacture of accumulators, primary cells and primary batteries</v>
          </cell>
        </row>
        <row r="212">
          <cell r="E212" t="str">
            <v>315</v>
          </cell>
          <cell r="F212" t="str">
            <v>Manufacture of electric lamps and lighting equipment</v>
          </cell>
        </row>
        <row r="213">
          <cell r="E213" t="str">
            <v>3150</v>
          </cell>
          <cell r="F213" t="str">
            <v>Manufacture of electric lamps and lighting equipment</v>
          </cell>
        </row>
        <row r="214">
          <cell r="E214" t="str">
            <v>319</v>
          </cell>
          <cell r="F214" t="str">
            <v>Manufacture of other electrical equipment n.e.c.</v>
          </cell>
        </row>
        <row r="215">
          <cell r="E215" t="str">
            <v>3190</v>
          </cell>
          <cell r="F215" t="str">
            <v>Manufacture of other electrical equipment n.e.c.</v>
          </cell>
        </row>
        <row r="216">
          <cell r="E216" t="str">
            <v>32</v>
          </cell>
          <cell r="F216" t="str">
            <v>Manufacture of radio, television and communication equipment and apparatus</v>
          </cell>
        </row>
        <row r="217">
          <cell r="E217" t="str">
            <v>321</v>
          </cell>
          <cell r="F217" t="str">
            <v>Manufacture of electronic valves and tubes and other electronic components</v>
          </cell>
        </row>
        <row r="218">
          <cell r="E218" t="str">
            <v>3210</v>
          </cell>
          <cell r="F218" t="str">
            <v>Manufacture of electronic valves and tubes and other electronic components</v>
          </cell>
        </row>
        <row r="219">
          <cell r="E219" t="str">
            <v>322</v>
          </cell>
          <cell r="F219" t="str">
            <v>Manufacture of television and radio transmitters and apparatus for line telephony and line telegraphy</v>
          </cell>
        </row>
        <row r="220">
          <cell r="E220" t="str">
            <v>3220</v>
          </cell>
          <cell r="F220" t="str">
            <v>Manufacture of television and radio transmitters and apparatus for line telephony and line telegraphy</v>
          </cell>
        </row>
        <row r="221">
          <cell r="E221" t="str">
            <v>323</v>
          </cell>
          <cell r="F221" t="str">
            <v>Manufacture of television and radio receivers, sound or video recording or reproducing apparatus, and associated goods</v>
          </cell>
        </row>
        <row r="222">
          <cell r="E222" t="str">
            <v>3230</v>
          </cell>
          <cell r="F222" t="str">
            <v>Manufacture of television and radio receivers, sound or video recording or reproducing apparatus, and associated goods</v>
          </cell>
        </row>
        <row r="223">
          <cell r="E223" t="str">
            <v>33</v>
          </cell>
          <cell r="F223" t="str">
            <v>Manufacture of medical, precision and optical instruments, watches and clocks</v>
          </cell>
        </row>
        <row r="224">
          <cell r="E224" t="str">
            <v>331</v>
          </cell>
          <cell r="F224" t="str">
            <v>Manufacture of medical appliances and instruments and appliances for measuring, checking, testing, navigating and other purposes, except optical instruments</v>
          </cell>
        </row>
        <row r="225">
          <cell r="E225" t="str">
            <v>3311</v>
          </cell>
          <cell r="F225" t="str">
            <v>Manufacture of medical and surgical equipment and orthopaedic appliances</v>
          </cell>
        </row>
        <row r="226">
          <cell r="E226" t="str">
            <v>3312</v>
          </cell>
          <cell r="F226" t="str">
            <v>Manufacture of instruments and appliances for measuring, checking, testing, navigating and other purposes, except industrial process control equipment</v>
          </cell>
        </row>
        <row r="227">
          <cell r="E227" t="str">
            <v>3313</v>
          </cell>
          <cell r="F227" t="str">
            <v>Manufacture of industrial process control equipment</v>
          </cell>
        </row>
        <row r="228">
          <cell r="E228" t="str">
            <v>332</v>
          </cell>
          <cell r="F228" t="str">
            <v>Manufacture of optical instruments and photographic equipment</v>
          </cell>
        </row>
        <row r="229">
          <cell r="E229" t="str">
            <v>3320</v>
          </cell>
          <cell r="F229" t="str">
            <v>Manufacture of optical instruments and photographic equipment</v>
          </cell>
        </row>
        <row r="230">
          <cell r="E230" t="str">
            <v>333</v>
          </cell>
          <cell r="F230" t="str">
            <v>Manufacture of watches and clocks</v>
          </cell>
        </row>
        <row r="231">
          <cell r="E231" t="str">
            <v>3330</v>
          </cell>
          <cell r="F231" t="str">
            <v>Manufacture of watches and clocks</v>
          </cell>
        </row>
        <row r="232">
          <cell r="E232" t="str">
            <v>34</v>
          </cell>
          <cell r="F232" t="str">
            <v>Manufacture of motor vehicles, trailers and semi-trailers</v>
          </cell>
        </row>
        <row r="233">
          <cell r="E233" t="str">
            <v>341</v>
          </cell>
          <cell r="F233" t="str">
            <v>Manufacture of motor vehicles</v>
          </cell>
        </row>
        <row r="234">
          <cell r="E234" t="str">
            <v>3410</v>
          </cell>
          <cell r="F234" t="str">
            <v>Manufacture of motor vehicles</v>
          </cell>
        </row>
        <row r="235">
          <cell r="E235" t="str">
            <v>342</v>
          </cell>
          <cell r="F235" t="str">
            <v>Manufacture of bodies (coachwork) for motor vehicles; manufacture of trailers and semi-trailers</v>
          </cell>
        </row>
        <row r="236">
          <cell r="E236" t="str">
            <v>3420</v>
          </cell>
          <cell r="F236" t="str">
            <v>Manufacture of bodies (coachwork) for motor vehicles; manufacture of trailers and semi-trailers</v>
          </cell>
        </row>
        <row r="237">
          <cell r="E237" t="str">
            <v>343</v>
          </cell>
          <cell r="F237" t="str">
            <v>Manufacture of parts and accessories for motor vehicles and their engines</v>
          </cell>
        </row>
        <row r="238">
          <cell r="E238" t="str">
            <v>3430</v>
          </cell>
          <cell r="F238" t="str">
            <v>Manufacture of parts and accessories for motor vehicles and their engines</v>
          </cell>
        </row>
        <row r="239">
          <cell r="E239" t="str">
            <v>35</v>
          </cell>
          <cell r="F239" t="str">
            <v>Manufacture of other transport equipment</v>
          </cell>
        </row>
        <row r="240">
          <cell r="E240" t="str">
            <v>351</v>
          </cell>
          <cell r="F240" t="str">
            <v>Building and repairing of ships and boats</v>
          </cell>
        </row>
        <row r="241">
          <cell r="E241" t="str">
            <v>3511</v>
          </cell>
          <cell r="F241" t="str">
            <v>Building and repairing of ships</v>
          </cell>
        </row>
        <row r="242">
          <cell r="E242" t="str">
            <v>3512</v>
          </cell>
          <cell r="F242" t="str">
            <v>Building and repairing of pleasure and sporting boats</v>
          </cell>
        </row>
        <row r="243">
          <cell r="E243" t="str">
            <v>352</v>
          </cell>
          <cell r="F243" t="str">
            <v>Manufacture of railway and tramway locomotives and rolling stock</v>
          </cell>
        </row>
        <row r="244">
          <cell r="E244" t="str">
            <v>3520</v>
          </cell>
          <cell r="F244" t="str">
            <v>Manufacture of railway and tramway locomotives and rolling stock</v>
          </cell>
        </row>
        <row r="245">
          <cell r="E245" t="str">
            <v>353</v>
          </cell>
          <cell r="F245" t="str">
            <v>Manufacture of aircraft and spacecraft</v>
          </cell>
        </row>
        <row r="246">
          <cell r="E246" t="str">
            <v>3530</v>
          </cell>
          <cell r="F246" t="str">
            <v>Manufacture of aircraft and spacecraft</v>
          </cell>
        </row>
        <row r="247">
          <cell r="E247" t="str">
            <v>359</v>
          </cell>
          <cell r="F247" t="str">
            <v>Manufacture of transport equipment n.e.c.</v>
          </cell>
        </row>
        <row r="248">
          <cell r="E248" t="str">
            <v>3591</v>
          </cell>
          <cell r="F248" t="str">
            <v>Manufacture of motorcycles</v>
          </cell>
        </row>
        <row r="249">
          <cell r="E249" t="str">
            <v>3592</v>
          </cell>
          <cell r="F249" t="str">
            <v>Manufacture of bicycles and invalid carriages</v>
          </cell>
        </row>
        <row r="250">
          <cell r="E250" t="str">
            <v>3599</v>
          </cell>
          <cell r="F250" t="str">
            <v>Manufacture of other transport equipment n.e.c.</v>
          </cell>
        </row>
        <row r="251">
          <cell r="E251" t="str">
            <v>36</v>
          </cell>
          <cell r="F251" t="str">
            <v>Manufacture of furniture; manufacturing n.e.c.</v>
          </cell>
        </row>
        <row r="252">
          <cell r="E252" t="str">
            <v>361</v>
          </cell>
          <cell r="F252" t="str">
            <v>Manufacture of furniture</v>
          </cell>
        </row>
        <row r="253">
          <cell r="E253" t="str">
            <v>3610</v>
          </cell>
          <cell r="F253" t="str">
            <v>Manufacture of furniture</v>
          </cell>
        </row>
        <row r="254">
          <cell r="E254" t="str">
            <v>369</v>
          </cell>
          <cell r="F254" t="str">
            <v>Manufacturing n.e.c.</v>
          </cell>
        </row>
        <row r="255">
          <cell r="E255" t="str">
            <v>3691</v>
          </cell>
          <cell r="F255" t="str">
            <v>Manufacture of jewellery and related articles</v>
          </cell>
        </row>
        <row r="256">
          <cell r="E256" t="str">
            <v>3692</v>
          </cell>
          <cell r="F256" t="str">
            <v>Manufacture of musical instruments</v>
          </cell>
        </row>
        <row r="257">
          <cell r="E257" t="str">
            <v>3693</v>
          </cell>
          <cell r="F257" t="str">
            <v>Manufacture of sports goods</v>
          </cell>
        </row>
        <row r="258">
          <cell r="E258" t="str">
            <v>3694</v>
          </cell>
          <cell r="F258" t="str">
            <v>Manufacture of games and toys</v>
          </cell>
        </row>
        <row r="259">
          <cell r="E259" t="str">
            <v>3699</v>
          </cell>
          <cell r="F259" t="str">
            <v>Other manufacturing n.e.c.</v>
          </cell>
        </row>
        <row r="260">
          <cell r="E260" t="str">
            <v>37</v>
          </cell>
          <cell r="F260" t="str">
            <v>Recycling</v>
          </cell>
        </row>
        <row r="261">
          <cell r="E261" t="str">
            <v>371</v>
          </cell>
          <cell r="F261" t="str">
            <v>Recycling of metal waste and scrap</v>
          </cell>
        </row>
        <row r="262">
          <cell r="E262" t="str">
            <v>3710</v>
          </cell>
          <cell r="F262" t="str">
            <v>Recycling of metal waste and scrap</v>
          </cell>
        </row>
        <row r="263">
          <cell r="E263" t="str">
            <v>372</v>
          </cell>
          <cell r="F263" t="str">
            <v>Recycling of non-metal waste and scrap</v>
          </cell>
        </row>
        <row r="264">
          <cell r="E264" t="str">
            <v>3720</v>
          </cell>
          <cell r="F264" t="str">
            <v>Recycling of non-metal waste and scrap</v>
          </cell>
        </row>
        <row r="265">
          <cell r="E265" t="str">
            <v>E</v>
          </cell>
          <cell r="F265" t="str">
            <v>Electricity, gas and water supply</v>
          </cell>
        </row>
        <row r="266">
          <cell r="E266" t="str">
            <v>40</v>
          </cell>
          <cell r="F266" t="str">
            <v>Electricity, gas, steam and hot water supply</v>
          </cell>
        </row>
        <row r="267">
          <cell r="E267" t="str">
            <v>401</v>
          </cell>
          <cell r="F267" t="str">
            <v>Production, transmission and distribution of electricity</v>
          </cell>
        </row>
        <row r="268">
          <cell r="E268" t="str">
            <v>4010</v>
          </cell>
          <cell r="F268" t="str">
            <v>Production, transmission and distribution of electricity</v>
          </cell>
        </row>
        <row r="269">
          <cell r="E269" t="str">
            <v>402</v>
          </cell>
          <cell r="F269" t="str">
            <v>Manufacture of gas; distribution of gaseous fuels through mains</v>
          </cell>
        </row>
        <row r="270">
          <cell r="E270" t="str">
            <v>4020</v>
          </cell>
          <cell r="F270" t="str">
            <v>Manufacture of gas; distribution of gaseous fuels through mains</v>
          </cell>
        </row>
        <row r="271">
          <cell r="E271" t="str">
            <v>403</v>
          </cell>
          <cell r="F271" t="str">
            <v>Steam and hot water supply</v>
          </cell>
        </row>
        <row r="272">
          <cell r="E272" t="str">
            <v>4030</v>
          </cell>
          <cell r="F272" t="str">
            <v>Steam and hot water supply</v>
          </cell>
        </row>
        <row r="273">
          <cell r="E273" t="str">
            <v>41</v>
          </cell>
          <cell r="F273" t="str">
            <v>Collection, purification and distribution of water</v>
          </cell>
        </row>
        <row r="274">
          <cell r="E274" t="str">
            <v>410</v>
          </cell>
          <cell r="F274" t="str">
            <v>Collection, purification and distribution of water</v>
          </cell>
        </row>
        <row r="275">
          <cell r="E275" t="str">
            <v>4100</v>
          </cell>
          <cell r="F275" t="str">
            <v>Collection, purification and distribution of water</v>
          </cell>
        </row>
        <row r="276">
          <cell r="E276" t="str">
            <v>F</v>
          </cell>
          <cell r="F276" t="str">
            <v>Construction</v>
          </cell>
        </row>
        <row r="277">
          <cell r="E277" t="str">
            <v>45</v>
          </cell>
          <cell r="F277" t="str">
            <v>Construction</v>
          </cell>
        </row>
        <row r="278">
          <cell r="E278" t="str">
            <v>451</v>
          </cell>
          <cell r="F278" t="str">
            <v>Site preparation</v>
          </cell>
        </row>
        <row r="279">
          <cell r="E279" t="str">
            <v>4510</v>
          </cell>
          <cell r="F279" t="str">
            <v>Site preparation</v>
          </cell>
        </row>
        <row r="280">
          <cell r="E280" t="str">
            <v>452</v>
          </cell>
          <cell r="F280" t="str">
            <v>Building of complete constructions or parts thereof; civil engineering</v>
          </cell>
        </row>
        <row r="281">
          <cell r="E281" t="str">
            <v>4520</v>
          </cell>
          <cell r="F281" t="str">
            <v>Building of complete constructions or parts thereof; civil engineering</v>
          </cell>
        </row>
        <row r="282">
          <cell r="E282" t="str">
            <v>453</v>
          </cell>
          <cell r="F282" t="str">
            <v>Building installation</v>
          </cell>
        </row>
        <row r="283">
          <cell r="E283" t="str">
            <v>4530</v>
          </cell>
          <cell r="F283" t="str">
            <v>Building installation</v>
          </cell>
        </row>
        <row r="284">
          <cell r="E284" t="str">
            <v>454</v>
          </cell>
          <cell r="F284" t="str">
            <v>Building completion</v>
          </cell>
        </row>
        <row r="285">
          <cell r="E285" t="str">
            <v>4540</v>
          </cell>
          <cell r="F285" t="str">
            <v>Building completion</v>
          </cell>
        </row>
        <row r="286">
          <cell r="E286" t="str">
            <v>455</v>
          </cell>
          <cell r="F286" t="str">
            <v>Renting of construction or demolition equipment with operator</v>
          </cell>
        </row>
        <row r="287">
          <cell r="E287" t="str">
            <v>4550</v>
          </cell>
          <cell r="F287" t="str">
            <v>Renting of construction or demolition equipment with operator</v>
          </cell>
        </row>
        <row r="288">
          <cell r="E288" t="str">
            <v>G</v>
          </cell>
          <cell r="F288" t="str">
            <v>Wholesale and retail trade; repair of motor vehicles, motorcycles and personal and household goods</v>
          </cell>
        </row>
        <row r="289">
          <cell r="E289" t="str">
            <v>50</v>
          </cell>
          <cell r="F289" t="str">
            <v>Sale, maintenance and repair of motor vehicles and motorcycles; retail sale of automotive fuel</v>
          </cell>
        </row>
        <row r="290">
          <cell r="E290" t="str">
            <v>501</v>
          </cell>
          <cell r="F290" t="str">
            <v>Sale of motor vehicles</v>
          </cell>
        </row>
        <row r="291">
          <cell r="E291" t="str">
            <v>5010</v>
          </cell>
          <cell r="F291" t="str">
            <v>Sale of motor vehicles</v>
          </cell>
        </row>
        <row r="292">
          <cell r="E292" t="str">
            <v>502</v>
          </cell>
          <cell r="F292" t="str">
            <v>Maintenance and repair of motor vehicles</v>
          </cell>
        </row>
        <row r="293">
          <cell r="E293" t="str">
            <v>5020</v>
          </cell>
          <cell r="F293" t="str">
            <v>Maintenance and repair of motor vehicles</v>
          </cell>
        </row>
        <row r="294">
          <cell r="E294" t="str">
            <v>503</v>
          </cell>
          <cell r="F294" t="str">
            <v>Sale of motor vehicle parts and accessories</v>
          </cell>
        </row>
        <row r="295">
          <cell r="E295" t="str">
            <v>5030</v>
          </cell>
          <cell r="F295" t="str">
            <v>Sale of motor vehicle parts and accessories</v>
          </cell>
        </row>
        <row r="296">
          <cell r="E296" t="str">
            <v>504</v>
          </cell>
          <cell r="F296" t="str">
            <v>Sale, maintenance and repair of motorcycles and related parts and accessories</v>
          </cell>
        </row>
        <row r="297">
          <cell r="E297" t="str">
            <v>5040</v>
          </cell>
          <cell r="F297" t="str">
            <v>Sale, maintenance and repair of motorcycles and related parts and accessories</v>
          </cell>
        </row>
        <row r="298">
          <cell r="E298" t="str">
            <v>505</v>
          </cell>
          <cell r="F298" t="str">
            <v>Retail sale of automotive fuel</v>
          </cell>
        </row>
        <row r="299">
          <cell r="E299" t="str">
            <v>5050</v>
          </cell>
          <cell r="F299" t="str">
            <v>Retail sale of automotive fuel</v>
          </cell>
        </row>
        <row r="300">
          <cell r="E300" t="str">
            <v>51</v>
          </cell>
          <cell r="F300" t="str">
            <v>Wholesale trade and commission trade, except of motor vehicles and motorcycles</v>
          </cell>
        </row>
        <row r="301">
          <cell r="E301" t="str">
            <v>511</v>
          </cell>
          <cell r="F301" t="str">
            <v>Wholesale on a fee or contract basis</v>
          </cell>
        </row>
        <row r="302">
          <cell r="E302" t="str">
            <v>5110</v>
          </cell>
          <cell r="F302" t="str">
            <v>Wholesale on a fee or contract basis</v>
          </cell>
        </row>
        <row r="303">
          <cell r="E303" t="str">
            <v>512</v>
          </cell>
          <cell r="F303" t="str">
            <v>Wholesale of agricultural raw materials, live animals, food, beverages and tobacco</v>
          </cell>
        </row>
        <row r="304">
          <cell r="E304" t="str">
            <v>5121</v>
          </cell>
          <cell r="F304" t="str">
            <v>Wholesale of agricultural raw materials and live animals</v>
          </cell>
        </row>
        <row r="305">
          <cell r="E305" t="str">
            <v>5122</v>
          </cell>
          <cell r="F305" t="str">
            <v>Wholesale of food, beverages and tobacco</v>
          </cell>
        </row>
        <row r="306">
          <cell r="E306" t="str">
            <v>513</v>
          </cell>
          <cell r="F306" t="str">
            <v>Wholesale of household goods</v>
          </cell>
        </row>
        <row r="307">
          <cell r="E307" t="str">
            <v>5131</v>
          </cell>
          <cell r="F307" t="str">
            <v>Wholesale of textiles, clothing and footwear</v>
          </cell>
        </row>
        <row r="308">
          <cell r="E308" t="str">
            <v>5139</v>
          </cell>
          <cell r="F308" t="str">
            <v>Wholesale of other household goods</v>
          </cell>
        </row>
        <row r="309">
          <cell r="E309" t="str">
            <v>514</v>
          </cell>
          <cell r="F309" t="str">
            <v>Wholesale of non-agricultural intermediate products, waste and scrap</v>
          </cell>
        </row>
        <row r="310">
          <cell r="E310" t="str">
            <v>5141</v>
          </cell>
          <cell r="F310" t="str">
            <v>Wholesale of solid, liquid and gaseous fuels and related products</v>
          </cell>
        </row>
        <row r="311">
          <cell r="E311" t="str">
            <v>5142</v>
          </cell>
          <cell r="F311" t="str">
            <v>Wholesale of metals and metal ores</v>
          </cell>
        </row>
        <row r="312">
          <cell r="E312" t="str">
            <v>5143</v>
          </cell>
          <cell r="F312" t="str">
            <v>Wholesale of construction materials, hardware, plumbing and heating equipment and supplies</v>
          </cell>
        </row>
        <row r="313">
          <cell r="E313" t="str">
            <v>5149</v>
          </cell>
          <cell r="F313" t="str">
            <v>Wholesale of other intermediate products, waste and scrap</v>
          </cell>
        </row>
        <row r="314">
          <cell r="E314" t="str">
            <v>515</v>
          </cell>
          <cell r="F314" t="str">
            <v>Wholesale of machinery, equipment and supplies</v>
          </cell>
        </row>
        <row r="315">
          <cell r="E315" t="str">
            <v>5151</v>
          </cell>
          <cell r="F315" t="str">
            <v>Wholesale of computers, computer peripheral equipment and software</v>
          </cell>
        </row>
        <row r="316">
          <cell r="E316" t="str">
            <v>5152</v>
          </cell>
          <cell r="F316" t="str">
            <v>Wholesale of electronic and telecommunications parts and equipment</v>
          </cell>
        </row>
        <row r="317">
          <cell r="E317" t="str">
            <v>5159</v>
          </cell>
          <cell r="F317" t="str">
            <v>Wholesale of other machinery, equipment and supplies</v>
          </cell>
        </row>
        <row r="318">
          <cell r="E318" t="str">
            <v>519</v>
          </cell>
          <cell r="F318" t="str">
            <v>Other wholesale</v>
          </cell>
        </row>
        <row r="319">
          <cell r="E319" t="str">
            <v>5190</v>
          </cell>
          <cell r="F319" t="str">
            <v>Other wholesale</v>
          </cell>
        </row>
        <row r="320">
          <cell r="E320" t="str">
            <v>52</v>
          </cell>
          <cell r="F320" t="str">
            <v>Retail trade, except of motor vehicles and motorcycles; repair of personal and household goods</v>
          </cell>
        </row>
        <row r="321">
          <cell r="E321" t="str">
            <v>521</v>
          </cell>
          <cell r="F321" t="str">
            <v>Non-specialized retail trade in stores</v>
          </cell>
        </row>
        <row r="322">
          <cell r="E322" t="str">
            <v>5211</v>
          </cell>
          <cell r="F322" t="str">
            <v>Retail sale in non-specialized stores with food, beverages or tobacco predominating</v>
          </cell>
        </row>
        <row r="323">
          <cell r="E323" t="str">
            <v>5219</v>
          </cell>
          <cell r="F323" t="str">
            <v>Other retail sale in non-specialized stores</v>
          </cell>
        </row>
        <row r="324">
          <cell r="E324" t="str">
            <v>522</v>
          </cell>
          <cell r="F324" t="str">
            <v>Retail sale of food, beverages and tobacco in specialized stores</v>
          </cell>
        </row>
        <row r="325">
          <cell r="E325" t="str">
            <v>5220</v>
          </cell>
          <cell r="F325" t="str">
            <v>Retail sale of food, beverages and tobacco in specialized stores</v>
          </cell>
        </row>
        <row r="326">
          <cell r="E326" t="str">
            <v>523</v>
          </cell>
          <cell r="F326" t="str">
            <v>Other retail trade of new goods in specialized stores</v>
          </cell>
        </row>
        <row r="327">
          <cell r="E327" t="str">
            <v>5231</v>
          </cell>
          <cell r="F327" t="str">
            <v>Retail sale of pharmaceutical and medical goods, cosmetic and toilet articles</v>
          </cell>
        </row>
        <row r="328">
          <cell r="E328" t="str">
            <v>5232</v>
          </cell>
          <cell r="F328" t="str">
            <v>Retail sale of textiles, clothing, footwear and leather goods</v>
          </cell>
        </row>
        <row r="329">
          <cell r="E329" t="str">
            <v>5233</v>
          </cell>
          <cell r="F329" t="str">
            <v>Retail sale of household appliances, articles and equipment</v>
          </cell>
        </row>
        <row r="330">
          <cell r="E330" t="str">
            <v>5234</v>
          </cell>
          <cell r="F330" t="str">
            <v>Retail sale of hardware, paints and glass</v>
          </cell>
        </row>
        <row r="331">
          <cell r="E331" t="str">
            <v>5239</v>
          </cell>
          <cell r="F331" t="str">
            <v>Other retail sale in specialized stores</v>
          </cell>
        </row>
        <row r="332">
          <cell r="E332" t="str">
            <v>524</v>
          </cell>
          <cell r="F332" t="str">
            <v>Retail sale of second-hand goods in stores</v>
          </cell>
        </row>
        <row r="333">
          <cell r="E333" t="str">
            <v>5240</v>
          </cell>
          <cell r="F333" t="str">
            <v>Retail sale of second-hand goods in stores</v>
          </cell>
        </row>
        <row r="334">
          <cell r="E334" t="str">
            <v>525</v>
          </cell>
          <cell r="F334" t="str">
            <v>Retail trade not in stores</v>
          </cell>
        </row>
        <row r="335">
          <cell r="E335" t="str">
            <v>5251</v>
          </cell>
          <cell r="F335" t="str">
            <v>Retail sale via mail order houses</v>
          </cell>
        </row>
        <row r="336">
          <cell r="E336" t="str">
            <v>5252</v>
          </cell>
          <cell r="F336" t="str">
            <v>Retail sale via stalls and markets</v>
          </cell>
        </row>
        <row r="337">
          <cell r="E337" t="str">
            <v>5259</v>
          </cell>
          <cell r="F337" t="str">
            <v>Other non-store retail sale</v>
          </cell>
        </row>
        <row r="338">
          <cell r="E338" t="str">
            <v>526</v>
          </cell>
          <cell r="F338" t="str">
            <v>Repair of personal and household goods</v>
          </cell>
        </row>
        <row r="339">
          <cell r="E339" t="str">
            <v>5260</v>
          </cell>
          <cell r="F339" t="str">
            <v>Repair of personal and household goods</v>
          </cell>
        </row>
        <row r="340">
          <cell r="E340" t="str">
            <v>H</v>
          </cell>
          <cell r="F340" t="str">
            <v>Hotels and restaurants</v>
          </cell>
        </row>
        <row r="341">
          <cell r="E341" t="str">
            <v>55</v>
          </cell>
          <cell r="F341" t="str">
            <v>Hotels and restaurants</v>
          </cell>
        </row>
        <row r="342">
          <cell r="E342" t="str">
            <v>551</v>
          </cell>
          <cell r="F342" t="str">
            <v>Hotels; camping sites and other provision of short-stay accommodation</v>
          </cell>
        </row>
        <row r="343">
          <cell r="E343" t="str">
            <v>5510</v>
          </cell>
          <cell r="F343" t="str">
            <v>Hotels; camping sites and other provision of short-stay accommodation</v>
          </cell>
        </row>
        <row r="344">
          <cell r="E344" t="str">
            <v>552</v>
          </cell>
          <cell r="F344" t="str">
            <v>Restaurants, bars and canteens</v>
          </cell>
        </row>
        <row r="345">
          <cell r="E345" t="str">
            <v>5520</v>
          </cell>
          <cell r="F345" t="str">
            <v>Restaurants, bars and canteens</v>
          </cell>
        </row>
        <row r="346">
          <cell r="E346" t="str">
            <v>I</v>
          </cell>
          <cell r="F346" t="str">
            <v>Transport, storage and communications</v>
          </cell>
        </row>
        <row r="347">
          <cell r="E347" t="str">
            <v>60</v>
          </cell>
          <cell r="F347" t="str">
            <v>Land transport; transport via pipelines</v>
          </cell>
        </row>
        <row r="348">
          <cell r="E348" t="str">
            <v>601</v>
          </cell>
          <cell r="F348" t="str">
            <v>Transport via railways</v>
          </cell>
        </row>
        <row r="349">
          <cell r="E349" t="str">
            <v>6010</v>
          </cell>
          <cell r="F349" t="str">
            <v>Transport via railways</v>
          </cell>
        </row>
        <row r="350">
          <cell r="E350" t="str">
            <v>602</v>
          </cell>
          <cell r="F350" t="str">
            <v>Other land transport</v>
          </cell>
        </row>
        <row r="351">
          <cell r="E351" t="str">
            <v>6021</v>
          </cell>
          <cell r="F351" t="str">
            <v>Other scheduled passenger land transport</v>
          </cell>
        </row>
        <row r="352">
          <cell r="E352" t="str">
            <v>6022</v>
          </cell>
          <cell r="F352" t="str">
            <v>Other non-scheduled passenger land transport</v>
          </cell>
        </row>
        <row r="353">
          <cell r="E353" t="str">
            <v>6023</v>
          </cell>
          <cell r="F353" t="str">
            <v>Freight transport by road</v>
          </cell>
        </row>
        <row r="354">
          <cell r="E354" t="str">
            <v>603</v>
          </cell>
          <cell r="F354" t="str">
            <v>Transport via pipelines</v>
          </cell>
        </row>
        <row r="355">
          <cell r="E355" t="str">
            <v>6030</v>
          </cell>
          <cell r="F355" t="str">
            <v>Transport via pipelines</v>
          </cell>
        </row>
        <row r="356">
          <cell r="E356" t="str">
            <v>61</v>
          </cell>
          <cell r="F356" t="str">
            <v>Water transport</v>
          </cell>
        </row>
        <row r="357">
          <cell r="E357" t="str">
            <v>611</v>
          </cell>
          <cell r="F357" t="str">
            <v>Sea and coastal water transport</v>
          </cell>
        </row>
        <row r="358">
          <cell r="E358" t="str">
            <v>6110</v>
          </cell>
          <cell r="F358" t="str">
            <v>Sea and coastal water transport</v>
          </cell>
        </row>
        <row r="359">
          <cell r="E359" t="str">
            <v>612</v>
          </cell>
          <cell r="F359" t="str">
            <v>Inland water transport</v>
          </cell>
        </row>
        <row r="360">
          <cell r="E360" t="str">
            <v>6120</v>
          </cell>
          <cell r="F360" t="str">
            <v>Inland water transport</v>
          </cell>
        </row>
        <row r="361">
          <cell r="E361" t="str">
            <v>62</v>
          </cell>
          <cell r="F361" t="str">
            <v>Air transport</v>
          </cell>
        </row>
        <row r="362">
          <cell r="E362" t="str">
            <v>621</v>
          </cell>
          <cell r="F362" t="str">
            <v>Scheduled air transport</v>
          </cell>
        </row>
        <row r="363">
          <cell r="E363" t="str">
            <v>6210</v>
          </cell>
          <cell r="F363" t="str">
            <v>Scheduled air transport</v>
          </cell>
        </row>
        <row r="364">
          <cell r="E364" t="str">
            <v>622</v>
          </cell>
          <cell r="F364" t="str">
            <v>Non-scheduled air transport</v>
          </cell>
        </row>
        <row r="365">
          <cell r="E365" t="str">
            <v>6220</v>
          </cell>
          <cell r="F365" t="str">
            <v>Non-scheduled air transport</v>
          </cell>
        </row>
        <row r="366">
          <cell r="E366" t="str">
            <v>63</v>
          </cell>
          <cell r="F366" t="str">
            <v>Supporting and auxiliary transport activities; activities of travel agencies</v>
          </cell>
        </row>
        <row r="367">
          <cell r="E367" t="str">
            <v>630</v>
          </cell>
          <cell r="F367" t="str">
            <v>Supporting and auxiliary transport activities; activities of travel agencies</v>
          </cell>
        </row>
        <row r="368">
          <cell r="E368" t="str">
            <v>6301</v>
          </cell>
          <cell r="F368" t="str">
            <v>Cargo handling</v>
          </cell>
        </row>
        <row r="369">
          <cell r="E369" t="str">
            <v>6302</v>
          </cell>
          <cell r="F369" t="str">
            <v>Storage and warehousing</v>
          </cell>
        </row>
        <row r="370">
          <cell r="E370" t="str">
            <v>6303</v>
          </cell>
          <cell r="F370" t="str">
            <v>Other supporting transport activities</v>
          </cell>
        </row>
        <row r="371">
          <cell r="E371" t="str">
            <v>6304</v>
          </cell>
          <cell r="F371" t="str">
            <v>Activities of travel agencies and tour operators; tourist assistance activities n.e.c.</v>
          </cell>
        </row>
        <row r="372">
          <cell r="E372" t="str">
            <v>6309</v>
          </cell>
          <cell r="F372" t="str">
            <v>Activities of other transport agencies</v>
          </cell>
        </row>
        <row r="373">
          <cell r="E373" t="str">
            <v>64</v>
          </cell>
          <cell r="F373" t="str">
            <v>Post and telecommunications</v>
          </cell>
        </row>
        <row r="374">
          <cell r="E374" t="str">
            <v>641</v>
          </cell>
          <cell r="F374" t="str">
            <v>Post and courier activities</v>
          </cell>
        </row>
        <row r="375">
          <cell r="E375" t="str">
            <v>6411</v>
          </cell>
          <cell r="F375" t="str">
            <v>National post activities</v>
          </cell>
        </row>
        <row r="376">
          <cell r="E376" t="str">
            <v>6412</v>
          </cell>
          <cell r="F376" t="str">
            <v>Courier activities other than national post activities</v>
          </cell>
        </row>
        <row r="377">
          <cell r="E377" t="str">
            <v>642</v>
          </cell>
          <cell r="F377" t="str">
            <v>Telecommunications</v>
          </cell>
        </row>
        <row r="378">
          <cell r="E378" t="str">
            <v>6420</v>
          </cell>
          <cell r="F378" t="str">
            <v>Telecommunications</v>
          </cell>
        </row>
        <row r="379">
          <cell r="E379" t="str">
            <v>J</v>
          </cell>
          <cell r="F379" t="str">
            <v>Financial intermediation</v>
          </cell>
        </row>
        <row r="380">
          <cell r="E380" t="str">
            <v>65</v>
          </cell>
          <cell r="F380" t="str">
            <v>Financial intermediation, except insurance and pension funding</v>
          </cell>
        </row>
        <row r="381">
          <cell r="E381" t="str">
            <v>651</v>
          </cell>
          <cell r="F381" t="str">
            <v>Monetary intermediation</v>
          </cell>
        </row>
        <row r="382">
          <cell r="E382" t="str">
            <v>6511</v>
          </cell>
          <cell r="F382" t="str">
            <v>Central banking</v>
          </cell>
        </row>
        <row r="383">
          <cell r="E383" t="str">
            <v>6519</v>
          </cell>
          <cell r="F383" t="str">
            <v>Other monetary intermediation</v>
          </cell>
        </row>
        <row r="384">
          <cell r="E384" t="str">
            <v>659</v>
          </cell>
          <cell r="F384" t="str">
            <v>Other financial intermediation</v>
          </cell>
        </row>
        <row r="385">
          <cell r="E385" t="str">
            <v>6591</v>
          </cell>
          <cell r="F385" t="str">
            <v>Financial leasing</v>
          </cell>
        </row>
        <row r="386">
          <cell r="E386" t="str">
            <v>6592</v>
          </cell>
          <cell r="F386" t="str">
            <v>Other credit granting</v>
          </cell>
        </row>
        <row r="387">
          <cell r="E387" t="str">
            <v>6599</v>
          </cell>
          <cell r="F387" t="str">
            <v>Other financial intermediation n.e.c.</v>
          </cell>
        </row>
        <row r="388">
          <cell r="E388" t="str">
            <v>66</v>
          </cell>
          <cell r="F388" t="str">
            <v>Insurance and pension funding, except compulsory social security</v>
          </cell>
        </row>
        <row r="389">
          <cell r="E389" t="str">
            <v>660</v>
          </cell>
          <cell r="F389" t="str">
            <v>Insurance and pension funding, except compulsory social security</v>
          </cell>
        </row>
        <row r="390">
          <cell r="E390" t="str">
            <v>6601</v>
          </cell>
          <cell r="F390" t="str">
            <v>Life insurance</v>
          </cell>
        </row>
        <row r="391">
          <cell r="E391" t="str">
            <v>6602</v>
          </cell>
          <cell r="F391" t="str">
            <v>Pension funding</v>
          </cell>
        </row>
        <row r="392">
          <cell r="E392" t="str">
            <v>6603</v>
          </cell>
          <cell r="F392" t="str">
            <v>Non-life insurance</v>
          </cell>
        </row>
        <row r="393">
          <cell r="E393" t="str">
            <v>67</v>
          </cell>
          <cell r="F393" t="str">
            <v>Activities auxiliary to financial intermediation</v>
          </cell>
        </row>
        <row r="394">
          <cell r="E394" t="str">
            <v>671</v>
          </cell>
          <cell r="F394" t="str">
            <v>Activities auxiliary to financial intermediation, except insurance and pension funding</v>
          </cell>
        </row>
        <row r="395">
          <cell r="E395" t="str">
            <v>6711</v>
          </cell>
          <cell r="F395" t="str">
            <v>Administration of financial markets</v>
          </cell>
        </row>
        <row r="396">
          <cell r="E396" t="str">
            <v>6712</v>
          </cell>
          <cell r="F396" t="str">
            <v>Security dealing activities</v>
          </cell>
        </row>
        <row r="397">
          <cell r="E397" t="str">
            <v>6719</v>
          </cell>
          <cell r="F397" t="str">
            <v>Activities auxiliary to financial intermediation n.e.c.</v>
          </cell>
        </row>
        <row r="398">
          <cell r="E398" t="str">
            <v>672</v>
          </cell>
          <cell r="F398" t="str">
            <v>Activities auxiliary to insurance and pension funding</v>
          </cell>
        </row>
        <row r="399">
          <cell r="E399" t="str">
            <v>6720</v>
          </cell>
          <cell r="F399" t="str">
            <v>Activities auxiliary to insurance and pension funding</v>
          </cell>
        </row>
        <row r="400">
          <cell r="E400" t="str">
            <v>K</v>
          </cell>
          <cell r="F400" t="str">
            <v>Real estate, renting and business activities</v>
          </cell>
        </row>
        <row r="401">
          <cell r="E401" t="str">
            <v>70</v>
          </cell>
          <cell r="F401" t="str">
            <v>Real estate activities</v>
          </cell>
        </row>
        <row r="402">
          <cell r="E402" t="str">
            <v>701</v>
          </cell>
          <cell r="F402" t="str">
            <v>Real estate activities with own or leased property</v>
          </cell>
        </row>
        <row r="403">
          <cell r="E403" t="str">
            <v>7010</v>
          </cell>
          <cell r="F403" t="str">
            <v>Real estate activities with own or leased property</v>
          </cell>
        </row>
        <row r="404">
          <cell r="E404" t="str">
            <v>702</v>
          </cell>
          <cell r="F404" t="str">
            <v>Real estate activities on a fee or contract basis</v>
          </cell>
        </row>
        <row r="405">
          <cell r="E405" t="str">
            <v>7020</v>
          </cell>
          <cell r="F405" t="str">
            <v>Real estate activities on a fee or contract basis</v>
          </cell>
        </row>
        <row r="406">
          <cell r="E406" t="str">
            <v>71</v>
          </cell>
          <cell r="F406" t="str">
            <v>Renting of machinery and equipment without operator and of personal and household goods</v>
          </cell>
        </row>
        <row r="407">
          <cell r="E407" t="str">
            <v>711</v>
          </cell>
          <cell r="F407" t="str">
            <v>Renting of transport equipment</v>
          </cell>
        </row>
        <row r="408">
          <cell r="E408" t="str">
            <v>7111</v>
          </cell>
          <cell r="F408" t="str">
            <v>Renting of land transport equipment</v>
          </cell>
        </row>
        <row r="409">
          <cell r="E409" t="str">
            <v>7112</v>
          </cell>
          <cell r="F409" t="str">
            <v>Renting of water transport equipment</v>
          </cell>
        </row>
        <row r="410">
          <cell r="E410" t="str">
            <v>7113</v>
          </cell>
          <cell r="F410" t="str">
            <v>Renting of air transport equipment</v>
          </cell>
        </row>
        <row r="411">
          <cell r="E411" t="str">
            <v>712</v>
          </cell>
          <cell r="F411" t="str">
            <v>Renting of other machinery and equipment</v>
          </cell>
        </row>
        <row r="412">
          <cell r="E412" t="str">
            <v>7121</v>
          </cell>
          <cell r="F412" t="str">
            <v>Renting of agricultural machinery and equipment</v>
          </cell>
        </row>
        <row r="413">
          <cell r="E413" t="str">
            <v>7122</v>
          </cell>
          <cell r="F413" t="str">
            <v>Renting of construction and civil engineering machinery and equipment</v>
          </cell>
        </row>
        <row r="414">
          <cell r="E414" t="str">
            <v>7123</v>
          </cell>
          <cell r="F414" t="str">
            <v>Renting of office machinery and equipment (including computers)</v>
          </cell>
        </row>
        <row r="415">
          <cell r="E415" t="str">
            <v>7129</v>
          </cell>
          <cell r="F415" t="str">
            <v>Renting of other machinery and equipment n.e.c.</v>
          </cell>
        </row>
        <row r="416">
          <cell r="E416" t="str">
            <v>713</v>
          </cell>
          <cell r="F416" t="str">
            <v>Renting of personal and household goods n.e.c.</v>
          </cell>
        </row>
        <row r="417">
          <cell r="E417" t="str">
            <v>7130</v>
          </cell>
          <cell r="F417" t="str">
            <v>Renting of personal and household goods n.e.c.</v>
          </cell>
        </row>
        <row r="418">
          <cell r="E418" t="str">
            <v>72</v>
          </cell>
          <cell r="F418" t="str">
            <v>Computer and related activities</v>
          </cell>
        </row>
        <row r="419">
          <cell r="E419" t="str">
            <v>721</v>
          </cell>
          <cell r="F419" t="str">
            <v>Hardware consultancy</v>
          </cell>
        </row>
        <row r="420">
          <cell r="E420" t="str">
            <v>7210</v>
          </cell>
          <cell r="F420" t="str">
            <v>Hardware consultancy</v>
          </cell>
        </row>
        <row r="421">
          <cell r="E421" t="str">
            <v>722</v>
          </cell>
          <cell r="F421" t="str">
            <v>Software publishing, consultancy and supply</v>
          </cell>
        </row>
        <row r="422">
          <cell r="E422" t="str">
            <v>7221</v>
          </cell>
          <cell r="F422" t="str">
            <v>Software publishing</v>
          </cell>
        </row>
        <row r="423">
          <cell r="E423" t="str">
            <v>7229</v>
          </cell>
          <cell r="F423" t="str">
            <v>Other software consultancy and supply</v>
          </cell>
        </row>
        <row r="424">
          <cell r="E424" t="str">
            <v>723</v>
          </cell>
          <cell r="F424" t="str">
            <v>Data processing</v>
          </cell>
        </row>
        <row r="425">
          <cell r="E425" t="str">
            <v>7230</v>
          </cell>
          <cell r="F425" t="str">
            <v>Data processing</v>
          </cell>
        </row>
        <row r="426">
          <cell r="E426" t="str">
            <v>724</v>
          </cell>
          <cell r="F426" t="str">
            <v>Database activities and online distribution of electronic content</v>
          </cell>
        </row>
        <row r="427">
          <cell r="E427" t="str">
            <v>7240</v>
          </cell>
          <cell r="F427" t="str">
            <v>Database activities and online distribution of electronic content</v>
          </cell>
        </row>
        <row r="428">
          <cell r="E428" t="str">
            <v>725</v>
          </cell>
          <cell r="F428" t="str">
            <v>Maintenance and repair of office, accounting and computing machinery</v>
          </cell>
        </row>
        <row r="429">
          <cell r="E429" t="str">
            <v>7250</v>
          </cell>
          <cell r="F429" t="str">
            <v>Maintenance and repair of office, accounting and computing machinery</v>
          </cell>
        </row>
        <row r="430">
          <cell r="E430" t="str">
            <v>729</v>
          </cell>
          <cell r="F430" t="str">
            <v>Other computer-related activities</v>
          </cell>
        </row>
        <row r="431">
          <cell r="E431" t="str">
            <v>7290</v>
          </cell>
          <cell r="F431" t="str">
            <v>Other computer-related activities</v>
          </cell>
        </row>
        <row r="432">
          <cell r="E432" t="str">
            <v>73</v>
          </cell>
          <cell r="F432" t="str">
            <v>Research and development</v>
          </cell>
        </row>
        <row r="433">
          <cell r="E433" t="str">
            <v>731</v>
          </cell>
          <cell r="F433" t="str">
            <v>Research and experimental development on natural sciences and engineering (NSE)</v>
          </cell>
        </row>
        <row r="434">
          <cell r="E434" t="str">
            <v>7310</v>
          </cell>
          <cell r="F434" t="str">
            <v>Research and experimental development on natural sciences and engineering (NSE)</v>
          </cell>
        </row>
        <row r="435">
          <cell r="E435" t="str">
            <v>732</v>
          </cell>
          <cell r="F435" t="str">
            <v>Research and experimental development on social sciences and humanities (SSH)</v>
          </cell>
        </row>
        <row r="436">
          <cell r="E436" t="str">
            <v>7320</v>
          </cell>
          <cell r="F436" t="str">
            <v>Research and experimental development on social sciences and humanities (SSH)</v>
          </cell>
        </row>
        <row r="437">
          <cell r="E437" t="str">
            <v>74</v>
          </cell>
          <cell r="F437" t="str">
            <v>Other business activities</v>
          </cell>
        </row>
        <row r="438">
          <cell r="E438" t="str">
            <v>741</v>
          </cell>
          <cell r="F438" t="str">
            <v>Legal, accounting, bookkeeping and auditing activities; tax consultancy; market research and public opinion polling; business and management consultancy</v>
          </cell>
        </row>
        <row r="439">
          <cell r="E439" t="str">
            <v>7411</v>
          </cell>
          <cell r="F439" t="str">
            <v>Legal activities</v>
          </cell>
        </row>
        <row r="440">
          <cell r="E440" t="str">
            <v>7412</v>
          </cell>
          <cell r="F440" t="str">
            <v>Accounting, bookkeeping and auditing activities; tax consultancy</v>
          </cell>
        </row>
        <row r="441">
          <cell r="E441" t="str">
            <v>7413</v>
          </cell>
          <cell r="F441" t="str">
            <v>Market research and public opinion polling</v>
          </cell>
        </row>
        <row r="442">
          <cell r="E442" t="str">
            <v>7414</v>
          </cell>
          <cell r="F442" t="str">
            <v>Business and management consultancy activities</v>
          </cell>
        </row>
        <row r="443">
          <cell r="E443" t="str">
            <v>742</v>
          </cell>
          <cell r="F443" t="str">
            <v>Architectural, engineering and other technical activities</v>
          </cell>
        </row>
        <row r="444">
          <cell r="E444" t="str">
            <v>7421</v>
          </cell>
          <cell r="F444" t="str">
            <v>Architectural and engineering activities and related technical consultancy</v>
          </cell>
        </row>
        <row r="445">
          <cell r="E445" t="str">
            <v>7422</v>
          </cell>
          <cell r="F445" t="str">
            <v>Technical testing and analysis</v>
          </cell>
        </row>
        <row r="446">
          <cell r="E446" t="str">
            <v>743</v>
          </cell>
          <cell r="F446" t="str">
            <v>Advertising</v>
          </cell>
        </row>
        <row r="447">
          <cell r="E447" t="str">
            <v>7430</v>
          </cell>
          <cell r="F447" t="str">
            <v>Advertising</v>
          </cell>
        </row>
        <row r="448">
          <cell r="E448" t="str">
            <v>749</v>
          </cell>
          <cell r="F448" t="str">
            <v>Business activities n.e.c.</v>
          </cell>
        </row>
        <row r="449">
          <cell r="E449" t="str">
            <v>7491</v>
          </cell>
          <cell r="F449" t="str">
            <v>Labour recruitment and provision of personnel</v>
          </cell>
        </row>
        <row r="450">
          <cell r="E450" t="str">
            <v>7492</v>
          </cell>
          <cell r="F450" t="str">
            <v>Investigation and security activities</v>
          </cell>
        </row>
        <row r="451">
          <cell r="E451" t="str">
            <v>7493</v>
          </cell>
          <cell r="F451" t="str">
            <v>Building-cleaning and industrial-cleaning activities</v>
          </cell>
        </row>
        <row r="452">
          <cell r="E452" t="str">
            <v>7494</v>
          </cell>
          <cell r="F452" t="str">
            <v>Photographic activities</v>
          </cell>
        </row>
        <row r="453">
          <cell r="E453" t="str">
            <v>7495</v>
          </cell>
          <cell r="F453" t="str">
            <v>Packaging activities</v>
          </cell>
        </row>
        <row r="454">
          <cell r="E454" t="str">
            <v>7499</v>
          </cell>
          <cell r="F454" t="str">
            <v>Other business activities n.e.c.</v>
          </cell>
        </row>
        <row r="455">
          <cell r="E455" t="str">
            <v>L</v>
          </cell>
          <cell r="F455" t="str">
            <v>Public administration and defence; compulsory social security</v>
          </cell>
        </row>
        <row r="456">
          <cell r="E456" t="str">
            <v>75</v>
          </cell>
          <cell r="F456" t="str">
            <v>Public administration and defence; compulsory social security</v>
          </cell>
        </row>
        <row r="457">
          <cell r="E457" t="str">
            <v>751</v>
          </cell>
          <cell r="F457" t="str">
            <v>Administration of the State and the economic and social policy of the community</v>
          </cell>
        </row>
        <row r="458">
          <cell r="E458" t="str">
            <v>7511</v>
          </cell>
          <cell r="F458" t="str">
            <v>General (overall) public service activities</v>
          </cell>
        </row>
        <row r="459">
          <cell r="E459" t="str">
            <v>7512</v>
          </cell>
          <cell r="F459" t="str">
            <v>Regulation of the activities of agencies that provide health care, education, cultural services and other social services, excluding social security</v>
          </cell>
        </row>
        <row r="460">
          <cell r="E460" t="str">
            <v>7513</v>
          </cell>
          <cell r="F460" t="str">
            <v>Regulation of and contribution to more efficient operation of business</v>
          </cell>
        </row>
        <row r="461">
          <cell r="E461" t="str">
            <v>7514</v>
          </cell>
          <cell r="F461" t="str">
            <v>Supporting service activities for the government as a whole</v>
          </cell>
        </row>
        <row r="462">
          <cell r="E462" t="str">
            <v>752</v>
          </cell>
          <cell r="F462" t="str">
            <v>Provision of services to the community as a whole</v>
          </cell>
        </row>
        <row r="463">
          <cell r="E463" t="str">
            <v>7521</v>
          </cell>
          <cell r="F463" t="str">
            <v>Foreign affairs</v>
          </cell>
        </row>
        <row r="464">
          <cell r="E464" t="str">
            <v>7522</v>
          </cell>
          <cell r="F464" t="str">
            <v>Defence activities</v>
          </cell>
        </row>
        <row r="465">
          <cell r="E465" t="str">
            <v>7523</v>
          </cell>
          <cell r="F465" t="str">
            <v>Public order and safety activities</v>
          </cell>
        </row>
        <row r="466">
          <cell r="E466" t="str">
            <v>753</v>
          </cell>
          <cell r="F466" t="str">
            <v>Compulsory social security activities</v>
          </cell>
        </row>
        <row r="467">
          <cell r="E467" t="str">
            <v>7530</v>
          </cell>
          <cell r="F467" t="str">
            <v>Compulsory social security activities</v>
          </cell>
        </row>
        <row r="468">
          <cell r="E468" t="str">
            <v>M</v>
          </cell>
          <cell r="F468" t="str">
            <v>Education</v>
          </cell>
        </row>
        <row r="469">
          <cell r="E469" t="str">
            <v>80</v>
          </cell>
          <cell r="F469" t="str">
            <v>Education</v>
          </cell>
        </row>
        <row r="470">
          <cell r="E470" t="str">
            <v>801</v>
          </cell>
          <cell r="F470" t="str">
            <v>Primary education</v>
          </cell>
        </row>
        <row r="471">
          <cell r="E471" t="str">
            <v>8010</v>
          </cell>
          <cell r="F471" t="str">
            <v>Primary education</v>
          </cell>
        </row>
        <row r="472">
          <cell r="E472" t="str">
            <v>802</v>
          </cell>
          <cell r="F472" t="str">
            <v>Secondary education</v>
          </cell>
        </row>
        <row r="473">
          <cell r="E473" t="str">
            <v>8021</v>
          </cell>
          <cell r="F473" t="str">
            <v>General secondary education</v>
          </cell>
        </row>
        <row r="474">
          <cell r="E474" t="str">
            <v>8022</v>
          </cell>
          <cell r="F474" t="str">
            <v>Technical and vocational secondary education</v>
          </cell>
        </row>
        <row r="475">
          <cell r="E475" t="str">
            <v>803</v>
          </cell>
          <cell r="F475" t="str">
            <v>Higher education</v>
          </cell>
        </row>
        <row r="476">
          <cell r="E476" t="str">
            <v>8030</v>
          </cell>
          <cell r="F476" t="str">
            <v>Higher education</v>
          </cell>
        </row>
        <row r="477">
          <cell r="E477" t="str">
            <v>809</v>
          </cell>
          <cell r="F477" t="str">
            <v>Other education</v>
          </cell>
        </row>
        <row r="478">
          <cell r="E478" t="str">
            <v>8090</v>
          </cell>
          <cell r="F478" t="str">
            <v>Other education</v>
          </cell>
        </row>
        <row r="479">
          <cell r="E479" t="str">
            <v>N</v>
          </cell>
          <cell r="F479" t="str">
            <v>Health and social work</v>
          </cell>
        </row>
        <row r="480">
          <cell r="E480" t="str">
            <v>85</v>
          </cell>
          <cell r="F480" t="str">
            <v>Health and social work</v>
          </cell>
        </row>
        <row r="481">
          <cell r="E481" t="str">
            <v>851</v>
          </cell>
          <cell r="F481" t="str">
            <v>Human health activities</v>
          </cell>
        </row>
        <row r="482">
          <cell r="E482" t="str">
            <v>8511</v>
          </cell>
          <cell r="F482" t="str">
            <v>Hospital activities</v>
          </cell>
        </row>
        <row r="483">
          <cell r="E483" t="str">
            <v>8512</v>
          </cell>
          <cell r="F483" t="str">
            <v>Medical and dental practice activities</v>
          </cell>
        </row>
        <row r="484">
          <cell r="E484" t="str">
            <v>8519</v>
          </cell>
          <cell r="F484" t="str">
            <v>Other human health activities</v>
          </cell>
        </row>
        <row r="485">
          <cell r="E485" t="str">
            <v>852</v>
          </cell>
          <cell r="F485" t="str">
            <v>Veterinary activities</v>
          </cell>
        </row>
        <row r="486">
          <cell r="E486" t="str">
            <v>8520</v>
          </cell>
          <cell r="F486" t="str">
            <v>Veterinary activities</v>
          </cell>
        </row>
        <row r="487">
          <cell r="E487" t="str">
            <v>853</v>
          </cell>
          <cell r="F487" t="str">
            <v>Social work activities</v>
          </cell>
        </row>
        <row r="488">
          <cell r="E488" t="str">
            <v>8531</v>
          </cell>
          <cell r="F488" t="str">
            <v>Social work activities with accommodation</v>
          </cell>
        </row>
        <row r="489">
          <cell r="E489" t="str">
            <v>8532</v>
          </cell>
          <cell r="F489" t="str">
            <v>Social work activities without accommodation</v>
          </cell>
        </row>
        <row r="490">
          <cell r="E490" t="str">
            <v>O</v>
          </cell>
          <cell r="F490" t="str">
            <v>Other community, social and personal service activities</v>
          </cell>
        </row>
        <row r="491">
          <cell r="E491" t="str">
            <v>90</v>
          </cell>
          <cell r="F491" t="str">
            <v>Sewage and refuse disposal, sanitation and similar activities</v>
          </cell>
        </row>
        <row r="492">
          <cell r="E492" t="str">
            <v>900</v>
          </cell>
          <cell r="F492" t="str">
            <v>Sewage and refuse disposal, sanitation and similar activities</v>
          </cell>
        </row>
        <row r="493">
          <cell r="E493" t="str">
            <v>9000</v>
          </cell>
          <cell r="F493" t="str">
            <v>Sewage and refuse disposal, sanitation and similar activities</v>
          </cell>
        </row>
        <row r="494">
          <cell r="E494" t="str">
            <v>91</v>
          </cell>
          <cell r="F494" t="str">
            <v>Activities of membership organizations n.e.c.</v>
          </cell>
        </row>
        <row r="495">
          <cell r="E495" t="str">
            <v>911</v>
          </cell>
          <cell r="F495" t="str">
            <v>Activities of business, employers and professional organizations</v>
          </cell>
        </row>
        <row r="496">
          <cell r="E496" t="str">
            <v>9111</v>
          </cell>
          <cell r="F496" t="str">
            <v>Activities of business and employers organizations</v>
          </cell>
        </row>
        <row r="497">
          <cell r="E497" t="str">
            <v>9112</v>
          </cell>
          <cell r="F497" t="str">
            <v>Activities of professional organizations</v>
          </cell>
        </row>
        <row r="498">
          <cell r="E498" t="str">
            <v>912</v>
          </cell>
          <cell r="F498" t="str">
            <v>Activities of trade unions</v>
          </cell>
        </row>
        <row r="499">
          <cell r="E499" t="str">
            <v>9120</v>
          </cell>
          <cell r="F499" t="str">
            <v>Activities of trade unions</v>
          </cell>
        </row>
        <row r="500">
          <cell r="E500" t="str">
            <v>919</v>
          </cell>
          <cell r="F500" t="str">
            <v>Activities of other membership organizations</v>
          </cell>
        </row>
        <row r="501">
          <cell r="E501" t="str">
            <v>9191</v>
          </cell>
          <cell r="F501" t="str">
            <v>Activities of religious organizations</v>
          </cell>
        </row>
        <row r="502">
          <cell r="E502" t="str">
            <v>9192</v>
          </cell>
          <cell r="F502" t="str">
            <v>Activities of political organizations</v>
          </cell>
        </row>
        <row r="503">
          <cell r="E503" t="str">
            <v>9199</v>
          </cell>
          <cell r="F503" t="str">
            <v>Activities of other membership organizations n.e.c.</v>
          </cell>
        </row>
        <row r="504">
          <cell r="E504" t="str">
            <v>92</v>
          </cell>
          <cell r="F504" t="str">
            <v>Recreational, cultural and sporting activities</v>
          </cell>
        </row>
        <row r="505">
          <cell r="E505" t="str">
            <v>921</v>
          </cell>
          <cell r="F505" t="str">
            <v>Motion picture, radio, television and other entertainment activities</v>
          </cell>
        </row>
        <row r="506">
          <cell r="E506" t="str">
            <v>9211</v>
          </cell>
          <cell r="F506" t="str">
            <v>Motion picture and video production and distribution</v>
          </cell>
        </row>
        <row r="507">
          <cell r="E507" t="str">
            <v>9212</v>
          </cell>
          <cell r="F507" t="str">
            <v>Motion picture projection</v>
          </cell>
        </row>
        <row r="508">
          <cell r="E508" t="str">
            <v>9213</v>
          </cell>
          <cell r="F508" t="str">
            <v>Radio and television activities</v>
          </cell>
        </row>
        <row r="509">
          <cell r="E509" t="str">
            <v>9214</v>
          </cell>
          <cell r="F509" t="str">
            <v>Dramatic arts, music and other arts activities</v>
          </cell>
        </row>
        <row r="510">
          <cell r="E510" t="str">
            <v>9219</v>
          </cell>
          <cell r="F510" t="str">
            <v>Other entertainment activities n.e.c.</v>
          </cell>
        </row>
        <row r="511">
          <cell r="E511" t="str">
            <v>922</v>
          </cell>
          <cell r="F511" t="str">
            <v>News agency activities</v>
          </cell>
        </row>
        <row r="512">
          <cell r="E512" t="str">
            <v>9220</v>
          </cell>
          <cell r="F512" t="str">
            <v>News agency activities</v>
          </cell>
        </row>
        <row r="513">
          <cell r="E513" t="str">
            <v>923</v>
          </cell>
          <cell r="F513" t="str">
            <v>Library, archives, museums and other cultural activities</v>
          </cell>
        </row>
        <row r="514">
          <cell r="E514" t="str">
            <v>9231</v>
          </cell>
          <cell r="F514" t="str">
            <v>Library and archives activities</v>
          </cell>
        </row>
        <row r="515">
          <cell r="E515" t="str">
            <v>9232</v>
          </cell>
          <cell r="F515" t="str">
            <v>Museums activities and preservation of historic sites and buildings</v>
          </cell>
        </row>
        <row r="516">
          <cell r="E516" t="str">
            <v>9233</v>
          </cell>
          <cell r="F516" t="str">
            <v>Botanical and zoological gardens and nature reserves activities</v>
          </cell>
        </row>
        <row r="517">
          <cell r="E517" t="str">
            <v>924</v>
          </cell>
          <cell r="F517" t="str">
            <v>Sporting and other recreational activities</v>
          </cell>
        </row>
        <row r="518">
          <cell r="E518" t="str">
            <v>9241</v>
          </cell>
          <cell r="F518" t="str">
            <v>Sporting activities</v>
          </cell>
        </row>
        <row r="519">
          <cell r="E519" t="str">
            <v>9249</v>
          </cell>
          <cell r="F519" t="str">
            <v>Other recreational activities</v>
          </cell>
        </row>
        <row r="520">
          <cell r="E520" t="str">
            <v>93</v>
          </cell>
          <cell r="F520" t="str">
            <v>Other service activities</v>
          </cell>
        </row>
        <row r="521">
          <cell r="E521" t="str">
            <v>930</v>
          </cell>
          <cell r="F521" t="str">
            <v>Other service activities</v>
          </cell>
        </row>
        <row r="522">
          <cell r="E522" t="str">
            <v>9301</v>
          </cell>
          <cell r="F522" t="str">
            <v>Washing and (dry-)cleaning of textile and fur products</v>
          </cell>
        </row>
        <row r="523">
          <cell r="E523" t="str">
            <v>9302</v>
          </cell>
          <cell r="F523" t="str">
            <v>Hairdressing and other beauty treatment</v>
          </cell>
        </row>
        <row r="524">
          <cell r="E524" t="str">
            <v>9303</v>
          </cell>
          <cell r="F524" t="str">
            <v>Funeral and related activities</v>
          </cell>
        </row>
        <row r="525">
          <cell r="E525" t="str">
            <v>9309</v>
          </cell>
          <cell r="F525" t="str">
            <v>Other service activities n.e.c.</v>
          </cell>
        </row>
        <row r="526">
          <cell r="E526" t="str">
            <v>P</v>
          </cell>
          <cell r="F526" t="str">
            <v>Activities of private households as employers and undifferentiated production activities of private households</v>
          </cell>
        </row>
        <row r="527">
          <cell r="E527" t="str">
            <v>95</v>
          </cell>
          <cell r="F527" t="str">
            <v>Activities of private households as employers of domestic staff</v>
          </cell>
        </row>
        <row r="528">
          <cell r="E528" t="str">
            <v>950</v>
          </cell>
          <cell r="F528" t="str">
            <v>Activities of private households as employers of domestic staff</v>
          </cell>
        </row>
        <row r="529">
          <cell r="E529" t="str">
            <v>9500</v>
          </cell>
          <cell r="F529" t="str">
            <v>Activities of private households as employers of domestic staff</v>
          </cell>
        </row>
        <row r="530">
          <cell r="E530" t="str">
            <v>96</v>
          </cell>
          <cell r="F530" t="str">
            <v>Undifferentiated goods-producing activities of private households for own use</v>
          </cell>
        </row>
        <row r="531">
          <cell r="E531" t="str">
            <v>960</v>
          </cell>
          <cell r="F531" t="str">
            <v>Undifferentiated goods-producing activities of private households for own use</v>
          </cell>
        </row>
        <row r="532">
          <cell r="E532" t="str">
            <v>9600</v>
          </cell>
          <cell r="F532" t="str">
            <v>Undifferentiated goods-producing activities of private households for own use</v>
          </cell>
        </row>
        <row r="533">
          <cell r="E533" t="str">
            <v>97</v>
          </cell>
          <cell r="F533" t="str">
            <v>Undifferentiated service-producing activities of private households for own use</v>
          </cell>
        </row>
        <row r="534">
          <cell r="E534" t="str">
            <v>970</v>
          </cell>
          <cell r="F534" t="str">
            <v>Undifferentiated service-producing activities of private households for own use</v>
          </cell>
        </row>
        <row r="535">
          <cell r="E535" t="str">
            <v>9700</v>
          </cell>
          <cell r="F535" t="str">
            <v>Undifferentiated service-producing activities of private households for own use</v>
          </cell>
        </row>
        <row r="536">
          <cell r="E536" t="str">
            <v>Q</v>
          </cell>
          <cell r="F536" t="str">
            <v>Extraterritorial organizations and bodies</v>
          </cell>
        </row>
        <row r="537">
          <cell r="E537" t="str">
            <v>99</v>
          </cell>
          <cell r="F537" t="str">
            <v>Extraterritorial organizations and bodies</v>
          </cell>
        </row>
        <row r="538">
          <cell r="E538" t="str">
            <v>990</v>
          </cell>
          <cell r="F538" t="str">
            <v>Extraterritorial organizations and bodies</v>
          </cell>
        </row>
        <row r="539">
          <cell r="E539" t="str">
            <v>9900</v>
          </cell>
          <cell r="F539" t="str">
            <v>Extraterritorial organizations and bodies</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lation HS2012-HS2007"/>
      <sheetName val="HS12-HS07"/>
      <sheetName val="HS07-BEC"/>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append"/>
      <sheetName val="Internal Linkage"/>
      <sheetName val="Table1.1"/>
      <sheetName val="Table1.2"/>
      <sheetName val="Table1.3"/>
      <sheetName val="Table2.1"/>
      <sheetName val="Table2.2"/>
      <sheetName val="Fig2.1"/>
      <sheetName val="Fig2.2a"/>
      <sheetName val="Fig2.2b"/>
      <sheetName val="35-sector"/>
      <sheetName val="2000"/>
      <sheetName val="2010"/>
      <sheetName val="2011"/>
      <sheetName val="2012"/>
      <sheetName val="2013"/>
      <sheetName val="2014"/>
      <sheetName val="2015"/>
      <sheetName val="2016"/>
      <sheetName val="2017"/>
      <sheetName val="m1-3legend"/>
      <sheetName val="InterData"/>
      <sheetName val="5-sector"/>
      <sheetName val="Summary"/>
      <sheetName val="countrycode"/>
    </sheetNames>
    <sheetDataSet>
      <sheetData sheetId="0"/>
      <sheetData sheetId="1"/>
      <sheetData sheetId="2"/>
      <sheetData sheetId="3"/>
      <sheetData sheetId="4"/>
      <sheetData sheetId="5"/>
      <sheetData sheetId="6"/>
      <sheetData sheetId="7"/>
      <sheetData sheetId="8"/>
      <sheetData sheetId="9"/>
      <sheetData sheetId="10"/>
      <sheetData sheetId="11">
        <row r="36">
          <cell r="E36" t="str">
            <v>Private Households with Employed Persons</v>
          </cell>
        </row>
        <row r="37">
          <cell r="E37" t="str">
            <v>Agriculture, Hunting, Forestry and Fishing</v>
          </cell>
        </row>
        <row r="38">
          <cell r="E38" t="str">
            <v>Mining and Quarrying</v>
          </cell>
        </row>
        <row r="39">
          <cell r="E39" t="str">
            <v>Food, Beverages and Tobacco</v>
          </cell>
        </row>
        <row r="40">
          <cell r="E40" t="str">
            <v>Textiles and Textile Products</v>
          </cell>
        </row>
        <row r="41">
          <cell r="E41" t="str">
            <v>Leather, Leather and Footwear</v>
          </cell>
        </row>
        <row r="42">
          <cell r="E42" t="str">
            <v>Wood and Products of Wood and Cork</v>
          </cell>
        </row>
        <row r="43">
          <cell r="E43" t="str">
            <v>Pulp, Paper, Paper , Printing and Publishing</v>
          </cell>
        </row>
        <row r="44">
          <cell r="E44" t="str">
            <v>Coke, Refined Petroleum and Nuclear Fuel</v>
          </cell>
        </row>
        <row r="45">
          <cell r="E45" t="str">
            <v>Chemicals and Chemical Products</v>
          </cell>
        </row>
        <row r="46">
          <cell r="E46" t="str">
            <v>Rubber and Plastics</v>
          </cell>
        </row>
        <row r="47">
          <cell r="E47" t="str">
            <v>Other Non-Metallic Mineral</v>
          </cell>
        </row>
        <row r="48">
          <cell r="E48" t="str">
            <v>Basic Metals and Fabricated Metal</v>
          </cell>
        </row>
        <row r="49">
          <cell r="E49" t="str">
            <v>Machinery, Nec</v>
          </cell>
        </row>
        <row r="50">
          <cell r="E50" t="str">
            <v>Electrical and Optical Equipment</v>
          </cell>
        </row>
        <row r="51">
          <cell r="E51" t="str">
            <v>Transport Equipment</v>
          </cell>
        </row>
        <row r="52">
          <cell r="E52" t="str">
            <v>Manufacturing, Nec; Recycling</v>
          </cell>
        </row>
        <row r="53">
          <cell r="E53" t="str">
            <v>Electricity, Gas and Water Supply</v>
          </cell>
        </row>
        <row r="54">
          <cell r="E54" t="str">
            <v>Construction</v>
          </cell>
        </row>
        <row r="55">
          <cell r="E55" t="str">
            <v>Sale, Maintenance and Repair of Motor Vehicles and Motorcycles; Retail Sale of Fuel</v>
          </cell>
        </row>
        <row r="56">
          <cell r="E56" t="str">
            <v>Wholesale Trade and Commission Trade, Except of Motor Vehicles and Motorcycles</v>
          </cell>
        </row>
        <row r="57">
          <cell r="E57" t="str">
            <v>Retail Trade, Except of Motor Vehicles and Motorcycles; Repair of Household Goods</v>
          </cell>
        </row>
        <row r="58">
          <cell r="E58" t="str">
            <v>Hotels and Restaurants</v>
          </cell>
        </row>
        <row r="59">
          <cell r="E59" t="str">
            <v>Inland Transport</v>
          </cell>
        </row>
        <row r="60">
          <cell r="E60" t="str">
            <v>Water Transport</v>
          </cell>
        </row>
        <row r="61">
          <cell r="E61" t="str">
            <v>Air Transport</v>
          </cell>
        </row>
        <row r="62">
          <cell r="E62" t="str">
            <v>Other Supporting and Auxiliary Transport Activities; Activities of Travel Agencies</v>
          </cell>
        </row>
        <row r="63">
          <cell r="E63" t="str">
            <v>Post and Telecommunications</v>
          </cell>
        </row>
        <row r="64">
          <cell r="E64" t="str">
            <v>Financial Intermediation</v>
          </cell>
        </row>
        <row r="65">
          <cell r="E65" t="str">
            <v>Real Estate Activities</v>
          </cell>
        </row>
        <row r="66">
          <cell r="E66" t="str">
            <v>Renting of M&amp;Eq and Other Business Activities</v>
          </cell>
        </row>
        <row r="67">
          <cell r="E67" t="str">
            <v>Public Admin and Defence; Compulsory Social Security</v>
          </cell>
        </row>
        <row r="68">
          <cell r="E68" t="str">
            <v>Education</v>
          </cell>
        </row>
        <row r="69">
          <cell r="E69" t="str">
            <v>Health and Social Work</v>
          </cell>
        </row>
        <row r="70">
          <cell r="E70" t="str">
            <v>Other Community, Social and Personal Services</v>
          </cell>
        </row>
        <row r="71">
          <cell r="E71" t="str">
            <v>Private Households with Employed Persons</v>
          </cell>
        </row>
      </sheetData>
      <sheetData sheetId="12">
        <row r="1382">
          <cell r="E1382">
            <v>8.3866378380004214E-4</v>
          </cell>
          <cell r="F1382">
            <v>0</v>
          </cell>
          <cell r="G1382">
            <v>1.2212392459331584E-3</v>
          </cell>
          <cell r="H1382">
            <v>9.305857208816558E-5</v>
          </cell>
          <cell r="I1382">
            <v>1.6330376312550883E-4</v>
          </cell>
          <cell r="J1382">
            <v>1.047417770218862E-4</v>
          </cell>
          <cell r="K1382">
            <v>1.0527593801855272E-4</v>
          </cell>
          <cell r="L1382">
            <v>7.0640396792861536E-5</v>
          </cell>
          <cell r="M1382">
            <v>2.7063301183587147E-4</v>
          </cell>
          <cell r="N1382">
            <v>4.6097220491695735E-4</v>
          </cell>
          <cell r="O1382">
            <v>6.8698449289740149E-5</v>
          </cell>
          <cell r="P1382">
            <v>5.1793235070709592E-5</v>
          </cell>
          <cell r="Q1382">
            <v>6.3329113376991013E-5</v>
          </cell>
          <cell r="R1382">
            <v>5.2757140318190582E-5</v>
          </cell>
          <cell r="S1382">
            <v>4.7921309519675973E-5</v>
          </cell>
          <cell r="T1382">
            <v>4.5685126363879296E-4</v>
          </cell>
          <cell r="U1382">
            <v>2.4852267904771399E-4</v>
          </cell>
          <cell r="V1382">
            <v>1.4335216509491134E-4</v>
          </cell>
          <cell r="W1382">
            <v>0</v>
          </cell>
          <cell r="X1382">
            <v>1.288379019168753E-4</v>
          </cell>
          <cell r="Y1382">
            <v>8.6133870495681177E-5</v>
          </cell>
          <cell r="Z1382">
            <v>5.3029365838341627E-3</v>
          </cell>
          <cell r="AA1382">
            <v>1.6616535318348356E-4</v>
          </cell>
          <cell r="AB1382">
            <v>3.9181807285378414E-4</v>
          </cell>
          <cell r="AC1382">
            <v>7.7493999829999322E-4</v>
          </cell>
          <cell r="AD1382">
            <v>1.2274655716076272E-4</v>
          </cell>
          <cell r="AE1382">
            <v>1.1014427279200843E-4</v>
          </cell>
          <cell r="AF1382">
            <v>3.5874370244334529E-5</v>
          </cell>
          <cell r="AG1382">
            <v>2.434857669601811E-5</v>
          </cell>
          <cell r="AH1382">
            <v>7.7060271615335391E-5</v>
          </cell>
          <cell r="AI1382">
            <v>6.603297568870784E-5</v>
          </cell>
          <cell r="AJ1382">
            <v>8.4684943612102509E-5</v>
          </cell>
          <cell r="AK1382">
            <v>1.0752022342256668E-4</v>
          </cell>
          <cell r="AL1382">
            <v>1.3988087421401216E-4</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row>
        <row r="1383">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row>
        <row r="1384">
          <cell r="E1384">
            <v>4.2928411561207129E-2</v>
          </cell>
          <cell r="F1384">
            <v>0</v>
          </cell>
          <cell r="G1384">
            <v>4.5909666862244292E-2</v>
          </cell>
          <cell r="H1384">
            <v>6.5018489779232833E-3</v>
          </cell>
          <cell r="I1384">
            <v>9.2295652776456502E-2</v>
          </cell>
          <cell r="J1384">
            <v>1.6281527477023463E-2</v>
          </cell>
          <cell r="K1384">
            <v>3.3976510100181698E-2</v>
          </cell>
          <cell r="L1384">
            <v>1.236153243649484E-2</v>
          </cell>
          <cell r="M1384">
            <v>9.0693597618132032E-2</v>
          </cell>
          <cell r="N1384">
            <v>1.736960428751063E-2</v>
          </cell>
          <cell r="O1384">
            <v>1.0625911004958096E-2</v>
          </cell>
          <cell r="P1384">
            <v>7.6421980107896663E-3</v>
          </cell>
          <cell r="Q1384">
            <v>7.6343698195605854E-3</v>
          </cell>
          <cell r="R1384">
            <v>7.8036386876976184E-3</v>
          </cell>
          <cell r="S1384">
            <v>6.9723387479024073E-3</v>
          </cell>
          <cell r="T1384">
            <v>2.6071434245753373E-2</v>
          </cell>
          <cell r="U1384">
            <v>8.278544293425727E-3</v>
          </cell>
          <cell r="V1384">
            <v>3.8563117553677549E-2</v>
          </cell>
          <cell r="W1384">
            <v>0</v>
          </cell>
          <cell r="X1384">
            <v>1.7600888432155556E-2</v>
          </cell>
          <cell r="Y1384">
            <v>1.0487501345397559E-2</v>
          </cell>
          <cell r="Z1384">
            <v>4.5246496692088009E-2</v>
          </cell>
          <cell r="AA1384">
            <v>9.3582213243995332E-3</v>
          </cell>
          <cell r="AB1384">
            <v>1.8336597934918149E-2</v>
          </cell>
          <cell r="AC1384">
            <v>2.1122276173847685E-2</v>
          </cell>
          <cell r="AD1384">
            <v>1.1179347149975555E-2</v>
          </cell>
          <cell r="AE1384">
            <v>1.4994003722236573E-2</v>
          </cell>
          <cell r="AF1384">
            <v>6.8042322064621802E-3</v>
          </cell>
          <cell r="AG1384">
            <v>4.19990113611576E-3</v>
          </cell>
          <cell r="AH1384">
            <v>1.3151964919799863E-2</v>
          </cell>
          <cell r="AI1384">
            <v>7.7344028166243563E-3</v>
          </cell>
          <cell r="AJ1384">
            <v>6.8185857002823853E-3</v>
          </cell>
          <cell r="AK1384">
            <v>1.1592056605012285E-2</v>
          </cell>
          <cell r="AL1384">
            <v>1.4517713037751593E-2</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row>
        <row r="1385">
          <cell r="E1385">
            <v>1.315640571067095E-3</v>
          </cell>
          <cell r="F1385">
            <v>0</v>
          </cell>
          <cell r="G1385">
            <v>2.1109188684479466E-3</v>
          </cell>
          <cell r="H1385">
            <v>1.1571704024356366E-2</v>
          </cell>
          <cell r="I1385">
            <v>2.4701350081456092E-3</v>
          </cell>
          <cell r="J1385">
            <v>1.1734404401946357E-3</v>
          </cell>
          <cell r="K1385">
            <v>2.6331213595046526E-3</v>
          </cell>
          <cell r="L1385">
            <v>8.7867791367890675E-4</v>
          </cell>
          <cell r="M1385">
            <v>9.0719183724161979E-4</v>
          </cell>
          <cell r="N1385">
            <v>1.5668051435125886E-3</v>
          </cell>
          <cell r="O1385">
            <v>1.2760315935777984E-3</v>
          </cell>
          <cell r="P1385">
            <v>8.5127599877349162E-4</v>
          </cell>
          <cell r="Q1385">
            <v>1.1967769866888859E-3</v>
          </cell>
          <cell r="R1385">
            <v>8.0780483999947977E-4</v>
          </cell>
          <cell r="S1385">
            <v>9.64864387133174E-4</v>
          </cell>
          <cell r="T1385">
            <v>4.962978857061531E-3</v>
          </cell>
          <cell r="U1385">
            <v>2.8882743217845114E-4</v>
          </cell>
          <cell r="V1385">
            <v>9.5428845106628954E-4</v>
          </cell>
          <cell r="W1385">
            <v>0</v>
          </cell>
          <cell r="X1385">
            <v>2.3955055391129054E-3</v>
          </cell>
          <cell r="Y1385">
            <v>1.4502314088952048E-3</v>
          </cell>
          <cell r="Z1385">
            <v>1.0471618785028848E-3</v>
          </cell>
          <cell r="AA1385">
            <v>8.2738539610640541E-4</v>
          </cell>
          <cell r="AB1385">
            <v>1.4959466015502933E-3</v>
          </cell>
          <cell r="AC1385">
            <v>1.1714670599878368E-3</v>
          </cell>
          <cell r="AD1385">
            <v>1.3188595333763606E-3</v>
          </cell>
          <cell r="AE1385">
            <v>2.0960418379138358E-3</v>
          </cell>
          <cell r="AF1385">
            <v>9.7025766248311619E-4</v>
          </cell>
          <cell r="AG1385">
            <v>5.7260928906042324E-4</v>
          </cell>
          <cell r="AH1385">
            <v>1.7571964932584514E-3</v>
          </cell>
          <cell r="AI1385">
            <v>9.4104923851615811E-4</v>
          </cell>
          <cell r="AJ1385">
            <v>7.3178085842923732E-4</v>
          </cell>
          <cell r="AK1385">
            <v>9.2971495890869962E-4</v>
          </cell>
          <cell r="AL1385">
            <v>1.5785582661344431E-3</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row>
        <row r="1386">
          <cell r="E1386">
            <v>3.176502186063741E-4</v>
          </cell>
          <cell r="F1386">
            <v>0</v>
          </cell>
          <cell r="G1386">
            <v>4.300792327345347E-4</v>
          </cell>
          <cell r="H1386">
            <v>8.1288757411608712E-4</v>
          </cell>
          <cell r="I1386">
            <v>7.1411430619456873E-3</v>
          </cell>
          <cell r="J1386">
            <v>4.12165685351414E-4</v>
          </cell>
          <cell r="K1386">
            <v>3.970475130894052E-4</v>
          </cell>
          <cell r="L1386">
            <v>1.1444660649954046E-4</v>
          </cell>
          <cell r="M1386">
            <v>1.3443088167947316E-4</v>
          </cell>
          <cell r="N1386">
            <v>3.1140209763638851E-4</v>
          </cell>
          <cell r="O1386">
            <v>1.8617138327167463E-4</v>
          </cell>
          <cell r="P1386">
            <v>1.5533183264636503E-4</v>
          </cell>
          <cell r="Q1386">
            <v>2.0077309347983467E-4</v>
          </cell>
          <cell r="R1386">
            <v>1.3291576607752981E-4</v>
          </cell>
          <cell r="S1386">
            <v>2.3786553639377434E-4</v>
          </cell>
          <cell r="T1386">
            <v>1.4099259040770687E-3</v>
          </cell>
          <cell r="U1386">
            <v>4.2070885341486201E-5</v>
          </cell>
          <cell r="V1386">
            <v>2.0012356900004434E-4</v>
          </cell>
          <cell r="W1386">
            <v>0</v>
          </cell>
          <cell r="X1386">
            <v>2.1860415560081122E-4</v>
          </cell>
          <cell r="Y1386">
            <v>1.4047444436290311E-4</v>
          </cell>
          <cell r="Z1386">
            <v>1.2812406548193947E-4</v>
          </cell>
          <cell r="AA1386">
            <v>1.5950219619232682E-4</v>
          </cell>
          <cell r="AB1386">
            <v>2.5368537968760364E-4</v>
          </cell>
          <cell r="AC1386">
            <v>2.1680263336668569E-4</v>
          </cell>
          <cell r="AD1386">
            <v>2.5502463213551631E-4</v>
          </cell>
          <cell r="AE1386">
            <v>2.4924671028282036E-4</v>
          </cell>
          <cell r="AF1386">
            <v>1.2302998386753218E-4</v>
          </cell>
          <cell r="AG1386">
            <v>9.6440240848250677E-5</v>
          </cell>
          <cell r="AH1386">
            <v>3.1385200522283599E-4</v>
          </cell>
          <cell r="AI1386">
            <v>1.6307463906141872E-4</v>
          </cell>
          <cell r="AJ1386">
            <v>1.5146331998730394E-4</v>
          </cell>
          <cell r="AK1386">
            <v>1.6181594011183785E-4</v>
          </cell>
          <cell r="AL1386">
            <v>1.4285883877974905E-4</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row>
        <row r="1387">
          <cell r="E1387">
            <v>1.2861953447309721E-2</v>
          </cell>
          <cell r="F1387">
            <v>0</v>
          </cell>
          <cell r="G1387">
            <v>1.8089247433228186E-3</v>
          </cell>
          <cell r="H1387">
            <v>1.7724926453060652E-4</v>
          </cell>
          <cell r="I1387">
            <v>2.9696989785812293E-4</v>
          </cell>
          <cell r="J1387">
            <v>1.62895777417571E-4</v>
          </cell>
          <cell r="K1387">
            <v>1.9438439105200897E-4</v>
          </cell>
          <cell r="L1387">
            <v>2.0967341839611057E-4</v>
          </cell>
          <cell r="M1387">
            <v>2.668583363508233E-4</v>
          </cell>
          <cell r="N1387">
            <v>1.7392224567037184E-4</v>
          </cell>
          <cell r="O1387">
            <v>1.8844465164928294E-4</v>
          </cell>
          <cell r="P1387">
            <v>1.6800801475635468E-4</v>
          </cell>
          <cell r="Q1387">
            <v>1.6312132753693346E-4</v>
          </cell>
          <cell r="R1387">
            <v>1.6278636091729998E-4</v>
          </cell>
          <cell r="S1387">
            <v>1.5961518332473939E-4</v>
          </cell>
          <cell r="T1387">
            <v>2.1473306238312072E-4</v>
          </cell>
          <cell r="U1387">
            <v>1.6111342792413387E-4</v>
          </cell>
          <cell r="V1387">
            <v>8.8356171562032904E-3</v>
          </cell>
          <cell r="W1387">
            <v>0</v>
          </cell>
          <cell r="X1387">
            <v>5.9458178875053044E-4</v>
          </cell>
          <cell r="Y1387">
            <v>4.0381753457528806E-4</v>
          </cell>
          <cell r="Z1387">
            <v>9.3636115975581267E-4</v>
          </cell>
          <cell r="AA1387">
            <v>5.0951168114189802E-4</v>
          </cell>
          <cell r="AB1387">
            <v>1.9302296316397779E-3</v>
          </cell>
          <cell r="AC1387">
            <v>4.4126425417087588E-4</v>
          </cell>
          <cell r="AD1387">
            <v>2.2784691097699874E-3</v>
          </cell>
          <cell r="AE1387">
            <v>2.6026278632678026E-4</v>
          </cell>
          <cell r="AF1387">
            <v>1.2204121702832464E-4</v>
          </cell>
          <cell r="AG1387">
            <v>5.014170629522557E-4</v>
          </cell>
          <cell r="AH1387">
            <v>2.0056198458545771E-4</v>
          </cell>
          <cell r="AI1387">
            <v>3.6844357715409327E-4</v>
          </cell>
          <cell r="AJ1387">
            <v>6.7208423010476986E-4</v>
          </cell>
          <cell r="AK1387">
            <v>3.7158147471814738E-3</v>
          </cell>
          <cell r="AL1387">
            <v>1.2175854253490509E-3</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0</v>
          </cell>
          <cell r="BL1387">
            <v>0</v>
          </cell>
          <cell r="BM1387">
            <v>0</v>
          </cell>
          <cell r="BN1387">
            <v>0</v>
          </cell>
          <cell r="BO1387">
            <v>0</v>
          </cell>
          <cell r="BP1387">
            <v>0</v>
          </cell>
          <cell r="BQ1387">
            <v>0</v>
          </cell>
          <cell r="BR1387">
            <v>0</v>
          </cell>
          <cell r="BS1387">
            <v>0</v>
          </cell>
          <cell r="BT1387">
            <v>0</v>
          </cell>
          <cell r="BU1387">
            <v>0</v>
          </cell>
          <cell r="BV1387">
            <v>0</v>
          </cell>
        </row>
        <row r="1388">
          <cell r="E1388">
            <v>8.1681990909046129E-3</v>
          </cell>
          <cell r="F1388">
            <v>0</v>
          </cell>
          <cell r="G1388">
            <v>3.087611572897626E-2</v>
          </cell>
          <cell r="H1388">
            <v>1.6060699710984384E-2</v>
          </cell>
          <cell r="I1388">
            <v>1.9181602152432892E-2</v>
          </cell>
          <cell r="J1388">
            <v>3.1839887590580204E-3</v>
          </cell>
          <cell r="K1388">
            <v>3.2205252836501108E-2</v>
          </cell>
          <cell r="L1388">
            <v>3.5193514923995656E-3</v>
          </cell>
          <cell r="M1388">
            <v>1.1831490149484394E-2</v>
          </cell>
          <cell r="N1388">
            <v>1.1602008918216451E-2</v>
          </cell>
          <cell r="O1388">
            <v>2.3300345681237365E-2</v>
          </cell>
          <cell r="P1388">
            <v>4.7073271032740532E-3</v>
          </cell>
          <cell r="Q1388">
            <v>6.8114928395066584E-3</v>
          </cell>
          <cell r="R1388">
            <v>1.3331645813368567E-2</v>
          </cell>
          <cell r="S1388">
            <v>4.2697769171446609E-3</v>
          </cell>
          <cell r="T1388">
            <v>2.9563205574335592E-2</v>
          </cell>
          <cell r="U1388">
            <v>8.6631386572327991E-4</v>
          </cell>
          <cell r="V1388">
            <v>2.1242012814740216E-3</v>
          </cell>
          <cell r="W1388">
            <v>0</v>
          </cell>
          <cell r="X1388">
            <v>6.6468327969019716E-3</v>
          </cell>
          <cell r="Y1388">
            <v>3.9211326677269735E-3</v>
          </cell>
          <cell r="Z1388">
            <v>3.3230443181826428E-3</v>
          </cell>
          <cell r="AA1388">
            <v>2.3996146853760623E-3</v>
          </cell>
          <cell r="AB1388">
            <v>3.3593329966727418E-3</v>
          </cell>
          <cell r="AC1388">
            <v>3.8494096323871715E-3</v>
          </cell>
          <cell r="AD1388">
            <v>2.2792074232162269E-3</v>
          </cell>
          <cell r="AE1388">
            <v>5.8162441583137518E-3</v>
          </cell>
          <cell r="AF1388">
            <v>2.8584240101968417E-3</v>
          </cell>
          <cell r="AG1388">
            <v>1.2460263145092341E-3</v>
          </cell>
          <cell r="AH1388">
            <v>5.4238245321599201E-3</v>
          </cell>
          <cell r="AI1388">
            <v>2.651940439090757E-3</v>
          </cell>
          <cell r="AJ1388">
            <v>2.5334312058671237E-3</v>
          </cell>
          <cell r="AK1388">
            <v>4.2197508736171088E-3</v>
          </cell>
          <cell r="AL1388">
            <v>7.1307241299179017E-3</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0</v>
          </cell>
          <cell r="BL1388">
            <v>0</v>
          </cell>
          <cell r="BM1388">
            <v>0</v>
          </cell>
          <cell r="BN1388">
            <v>0</v>
          </cell>
          <cell r="BO1388">
            <v>0</v>
          </cell>
          <cell r="BP1388">
            <v>0</v>
          </cell>
          <cell r="BQ1388">
            <v>0</v>
          </cell>
          <cell r="BR1388">
            <v>0</v>
          </cell>
          <cell r="BS1388">
            <v>0</v>
          </cell>
          <cell r="BT1388">
            <v>0</v>
          </cell>
          <cell r="BU1388">
            <v>0</v>
          </cell>
          <cell r="BV1388">
            <v>0</v>
          </cell>
        </row>
        <row r="1389">
          <cell r="E1389">
            <v>1.4500891273056083E-4</v>
          </cell>
          <cell r="F1389">
            <v>0</v>
          </cell>
          <cell r="G1389">
            <v>1.0632902167911027E-4</v>
          </cell>
          <cell r="H1389">
            <v>1.1519801281326884E-4</v>
          </cell>
          <cell r="I1389">
            <v>9.4246922511263579E-5</v>
          </cell>
          <cell r="J1389">
            <v>1.5242681535718763E-4</v>
          </cell>
          <cell r="K1389">
            <v>1.3087082944800773E-4</v>
          </cell>
          <cell r="L1389">
            <v>4.0712890031227023E-3</v>
          </cell>
          <cell r="M1389">
            <v>2.1181667933701737E-3</v>
          </cell>
          <cell r="N1389">
            <v>8.1845636936701957E-4</v>
          </cell>
          <cell r="O1389">
            <v>1.629540087084739E-3</v>
          </cell>
          <cell r="P1389">
            <v>1.8051591170604069E-3</v>
          </cell>
          <cell r="Q1389">
            <v>5.7034544509741421E-4</v>
          </cell>
          <cell r="R1389">
            <v>3.5037102389664322E-4</v>
          </cell>
          <cell r="S1389">
            <v>3.815628682482514E-4</v>
          </cell>
          <cell r="T1389">
            <v>5.8895987734934368E-4</v>
          </cell>
          <cell r="U1389">
            <v>6.1403433614441155E-5</v>
          </cell>
          <cell r="V1389">
            <v>6.2403747212226696E-5</v>
          </cell>
          <cell r="W1389">
            <v>0</v>
          </cell>
          <cell r="X1389">
            <v>3.6483007085071659E-4</v>
          </cell>
          <cell r="Y1389">
            <v>1.4546608709944901E-4</v>
          </cell>
          <cell r="Z1389">
            <v>1.0813433099853155E-4</v>
          </cell>
          <cell r="AA1389">
            <v>2.9633640703362357E-4</v>
          </cell>
          <cell r="AB1389">
            <v>7.6151160138245445E-4</v>
          </cell>
          <cell r="AC1389">
            <v>4.3684887817408888E-4</v>
          </cell>
          <cell r="AD1389">
            <v>2.3268715670948255E-4</v>
          </cell>
          <cell r="AE1389">
            <v>6.5506282012461526E-5</v>
          </cell>
          <cell r="AF1389">
            <v>5.5510359169200317E-5</v>
          </cell>
          <cell r="AG1389">
            <v>2.5645611870022506E-5</v>
          </cell>
          <cell r="AH1389">
            <v>4.7969198645769749E-5</v>
          </cell>
          <cell r="AI1389">
            <v>8.5603219247471415E-5</v>
          </cell>
          <cell r="AJ1389">
            <v>4.1577077475926037E-5</v>
          </cell>
          <cell r="AK1389">
            <v>3.5658974183104699E-5</v>
          </cell>
          <cell r="AL1389">
            <v>1.5139521402403867E-4</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0</v>
          </cell>
          <cell r="BL1389">
            <v>0</v>
          </cell>
          <cell r="BM1389">
            <v>0</v>
          </cell>
          <cell r="BN1389">
            <v>0</v>
          </cell>
          <cell r="BO1389">
            <v>0</v>
          </cell>
          <cell r="BP1389">
            <v>0</v>
          </cell>
          <cell r="BQ1389">
            <v>0</v>
          </cell>
          <cell r="BR1389">
            <v>0</v>
          </cell>
          <cell r="BS1389">
            <v>0</v>
          </cell>
          <cell r="BT1389">
            <v>0</v>
          </cell>
          <cell r="BU1389">
            <v>0</v>
          </cell>
          <cell r="BV1389">
            <v>0</v>
          </cell>
        </row>
        <row r="1390">
          <cell r="E1390">
            <v>9.3517930036460261E-4</v>
          </cell>
          <cell r="F1390">
            <v>0</v>
          </cell>
          <cell r="G1390">
            <v>6.8497676524948542E-4</v>
          </cell>
          <cell r="H1390">
            <v>2.0895770419671255E-3</v>
          </cell>
          <cell r="I1390">
            <v>8.6113259574638725E-4</v>
          </cell>
          <cell r="J1390">
            <v>1.8375088399549787E-3</v>
          </cell>
          <cell r="K1390">
            <v>1.59043227539651E-3</v>
          </cell>
          <cell r="L1390">
            <v>3.2787560440254051E-3</v>
          </cell>
          <cell r="M1390">
            <v>1.9272461087895376E-2</v>
          </cell>
          <cell r="N1390">
            <v>2.6881863599344243E-2</v>
          </cell>
          <cell r="O1390">
            <v>4.5344859867805631E-3</v>
          </cell>
          <cell r="P1390">
            <v>1.9948449116261317E-3</v>
          </cell>
          <cell r="Q1390">
            <v>1.9597668259535811E-3</v>
          </cell>
          <cell r="R1390">
            <v>3.2495270457137777E-3</v>
          </cell>
          <cell r="S1390">
            <v>2.3712683195323348E-3</v>
          </cell>
          <cell r="T1390">
            <v>4.3915114928902389E-3</v>
          </cell>
          <cell r="U1390">
            <v>4.3653950196284607E-5</v>
          </cell>
          <cell r="V1390">
            <v>1.3778629423738867E-4</v>
          </cell>
          <cell r="W1390">
            <v>0</v>
          </cell>
          <cell r="X1390">
            <v>4.4363386488326974E-4</v>
          </cell>
          <cell r="Y1390">
            <v>1.7995228048094334E-4</v>
          </cell>
          <cell r="Z1390">
            <v>2.5309798951226914E-4</v>
          </cell>
          <cell r="AA1390">
            <v>8.6038572971643186E-5</v>
          </cell>
          <cell r="AB1390">
            <v>1.8698840235567535E-4</v>
          </cell>
          <cell r="AC1390">
            <v>1.2567186132734687E-4</v>
          </cell>
          <cell r="AD1390">
            <v>1.803600014751231E-4</v>
          </cell>
          <cell r="AE1390">
            <v>1.0469740888861775E-4</v>
          </cell>
          <cell r="AF1390">
            <v>1.212983665800716E-4</v>
          </cell>
          <cell r="AG1390">
            <v>3.7161443745565472E-5</v>
          </cell>
          <cell r="AH1390">
            <v>1.0684761814902352E-4</v>
          </cell>
          <cell r="AI1390">
            <v>1.4230878552912271E-4</v>
          </cell>
          <cell r="AJ1390">
            <v>1.6329104100099864E-4</v>
          </cell>
          <cell r="AK1390">
            <v>9.5289331936367311E-4</v>
          </cell>
          <cell r="AL1390">
            <v>4.7514815854246615E-4</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cell r="BO1390">
            <v>0</v>
          </cell>
          <cell r="BP1390">
            <v>0</v>
          </cell>
          <cell r="BQ1390">
            <v>0</v>
          </cell>
          <cell r="BR1390">
            <v>0</v>
          </cell>
          <cell r="BS1390">
            <v>0</v>
          </cell>
          <cell r="BT1390">
            <v>0</v>
          </cell>
          <cell r="BU1390">
            <v>0</v>
          </cell>
          <cell r="BV1390">
            <v>0</v>
          </cell>
        </row>
        <row r="1391">
          <cell r="E1391">
            <v>2.0808494168701795E-4</v>
          </cell>
          <cell r="F1391">
            <v>0</v>
          </cell>
          <cell r="G1391">
            <v>7.3628808443939285E-4</v>
          </cell>
          <cell r="H1391">
            <v>3.4758394113943363E-4</v>
          </cell>
          <cell r="I1391">
            <v>7.7570445995973198E-4</v>
          </cell>
          <cell r="J1391">
            <v>2.1110126683813917E-4</v>
          </cell>
          <cell r="K1391">
            <v>5.4472021321146753E-4</v>
          </cell>
          <cell r="L1391">
            <v>6.1419144480951934E-4</v>
          </cell>
          <cell r="M1391">
            <v>2.4583606463699863E-3</v>
          </cell>
          <cell r="N1391">
            <v>1.9633596092462513E-2</v>
          </cell>
          <cell r="O1391">
            <v>1.7023508282832621E-3</v>
          </cell>
          <cell r="P1391">
            <v>7.9486202094685896E-4</v>
          </cell>
          <cell r="Q1391">
            <v>4.0787745342181631E-3</v>
          </cell>
          <cell r="R1391">
            <v>5.6446339995924249E-3</v>
          </cell>
          <cell r="S1391">
            <v>4.7488431856848208E-3</v>
          </cell>
          <cell r="T1391">
            <v>3.9668514139601235E-3</v>
          </cell>
          <cell r="U1391">
            <v>3.0028399830790226E-5</v>
          </cell>
          <cell r="V1391">
            <v>7.4656483940786382E-5</v>
          </cell>
          <cell r="W1391">
            <v>0</v>
          </cell>
          <cell r="X1391">
            <v>5.7557007743338476E-4</v>
          </cell>
          <cell r="Y1391">
            <v>2.0701709512690558E-4</v>
          </cell>
          <cell r="Z1391">
            <v>1.4564823669758486E-4</v>
          </cell>
          <cell r="AA1391">
            <v>8.4936461952155105E-5</v>
          </cell>
          <cell r="AB1391">
            <v>6.4256262795718756E-5</v>
          </cell>
          <cell r="AC1391">
            <v>5.5990465124834411E-5</v>
          </cell>
          <cell r="AD1391">
            <v>8.6528273175450341E-5</v>
          </cell>
          <cell r="AE1391">
            <v>1.0060129837781178E-4</v>
          </cell>
          <cell r="AF1391">
            <v>2.3060451699654649E-5</v>
          </cell>
          <cell r="AG1391">
            <v>2.0286303441532364E-5</v>
          </cell>
          <cell r="AH1391">
            <v>4.8155112951899613E-5</v>
          </cell>
          <cell r="AI1391">
            <v>3.2221743186895429E-5</v>
          </cell>
          <cell r="AJ1391">
            <v>3.3087198210201002E-5</v>
          </cell>
          <cell r="AK1391">
            <v>5.0907702280284828E-5</v>
          </cell>
          <cell r="AL1391">
            <v>1.1331511523303945E-4</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0</v>
          </cell>
          <cell r="BK1391">
            <v>0</v>
          </cell>
          <cell r="BL1391">
            <v>0</v>
          </cell>
          <cell r="BM1391">
            <v>0</v>
          </cell>
          <cell r="BN1391">
            <v>0</v>
          </cell>
          <cell r="BO1391">
            <v>0</v>
          </cell>
          <cell r="BP1391">
            <v>0</v>
          </cell>
          <cell r="BQ1391">
            <v>0</v>
          </cell>
          <cell r="BR1391">
            <v>0</v>
          </cell>
          <cell r="BS1391">
            <v>0</v>
          </cell>
          <cell r="BT1391">
            <v>0</v>
          </cell>
          <cell r="BU1391">
            <v>0</v>
          </cell>
          <cell r="BV1391">
            <v>0</v>
          </cell>
        </row>
        <row r="1392">
          <cell r="E1392">
            <v>1.365385010871039E-4</v>
          </cell>
          <cell r="F1392">
            <v>0</v>
          </cell>
          <cell r="G1392">
            <v>4.2446589259427411E-4</v>
          </cell>
          <cell r="H1392">
            <v>1.6436709712456201E-4</v>
          </cell>
          <cell r="I1392">
            <v>1.4381917340681397E-4</v>
          </cell>
          <cell r="J1392">
            <v>1.4582241687185294E-4</v>
          </cell>
          <cell r="K1392">
            <v>1.4263939286284389E-4</v>
          </cell>
          <cell r="L1392">
            <v>1.0700853454931245E-3</v>
          </cell>
          <cell r="M1392">
            <v>9.6534509674801232E-4</v>
          </cell>
          <cell r="N1392">
            <v>9.8544467598711614E-4</v>
          </cell>
          <cell r="O1392">
            <v>1.3007342747756168E-2</v>
          </cell>
          <cell r="P1392">
            <v>3.2187988181582639E-3</v>
          </cell>
          <cell r="Q1392">
            <v>1.1768590749620623E-3</v>
          </cell>
          <cell r="R1392">
            <v>3.788201712712607E-3</v>
          </cell>
          <cell r="S1392">
            <v>1.3028298875789766E-3</v>
          </cell>
          <cell r="T1392">
            <v>1.7736019586846706E-3</v>
          </cell>
          <cell r="U1392">
            <v>2.3156931596063749E-5</v>
          </cell>
          <cell r="V1392">
            <v>3.7460780075020508E-4</v>
          </cell>
          <cell r="W1392">
            <v>0</v>
          </cell>
          <cell r="X1392">
            <v>1.4729474125787086E-4</v>
          </cell>
          <cell r="Y1392">
            <v>8.4668004069231141E-5</v>
          </cell>
          <cell r="Z1392">
            <v>1.8103515091855808E-4</v>
          </cell>
          <cell r="AA1392">
            <v>3.5688452948114177E-5</v>
          </cell>
          <cell r="AB1392">
            <v>4.8882494769876793E-5</v>
          </cell>
          <cell r="AC1392">
            <v>3.9203381475484601E-5</v>
          </cell>
          <cell r="AD1392">
            <v>1.5907362185049894E-4</v>
          </cell>
          <cell r="AE1392">
            <v>8.8221807553055711E-5</v>
          </cell>
          <cell r="AF1392">
            <v>5.9837891839819683E-5</v>
          </cell>
          <cell r="AG1392">
            <v>1.9531947457326082E-4</v>
          </cell>
          <cell r="AH1392">
            <v>6.8380661431611568E-5</v>
          </cell>
          <cell r="AI1392">
            <v>8.6095806902503766E-5</v>
          </cell>
          <cell r="AJ1392">
            <v>1.3469301950049689E-4</v>
          </cell>
          <cell r="AK1392">
            <v>4.1537993433622419E-5</v>
          </cell>
          <cell r="AL1392">
            <v>1.9185905823900632E-4</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0</v>
          </cell>
          <cell r="BL1392">
            <v>0</v>
          </cell>
          <cell r="BM1392">
            <v>0</v>
          </cell>
          <cell r="BN1392">
            <v>0</v>
          </cell>
          <cell r="BO1392">
            <v>0</v>
          </cell>
          <cell r="BP1392">
            <v>0</v>
          </cell>
          <cell r="BQ1392">
            <v>0</v>
          </cell>
          <cell r="BR1392">
            <v>0</v>
          </cell>
          <cell r="BS1392">
            <v>0</v>
          </cell>
          <cell r="BT1392">
            <v>0</v>
          </cell>
          <cell r="BU1392">
            <v>0</v>
          </cell>
          <cell r="BV1392">
            <v>0</v>
          </cell>
        </row>
        <row r="1393">
          <cell r="E1393">
            <v>1.6103864286431147E-4</v>
          </cell>
          <cell r="F1393">
            <v>0</v>
          </cell>
          <cell r="G1393">
            <v>4.7033684280891203E-4</v>
          </cell>
          <cell r="H1393">
            <v>2.1856828259166051E-4</v>
          </cell>
          <cell r="I1393">
            <v>2.8273017131263278E-4</v>
          </cell>
          <cell r="J1393">
            <v>6.3367308868711968E-4</v>
          </cell>
          <cell r="K1393">
            <v>3.7578207773316541E-4</v>
          </cell>
          <cell r="L1393">
            <v>2.6066434736946938E-3</v>
          </cell>
          <cell r="M1393">
            <v>1.4231411642024385E-3</v>
          </cell>
          <cell r="N1393">
            <v>2.7454069240419408E-3</v>
          </cell>
          <cell r="O1393">
            <v>5.6415141504929283E-3</v>
          </cell>
          <cell r="P1393">
            <v>3.8715332875966846E-2</v>
          </cell>
          <cell r="Q1393">
            <v>2.3602645492923777E-2</v>
          </cell>
          <cell r="R1393">
            <v>1.3179735525953919E-2</v>
          </cell>
          <cell r="S1393">
            <v>1.4338595160789331E-2</v>
          </cell>
          <cell r="T1393">
            <v>8.0790156088753704E-3</v>
          </cell>
          <cell r="U1393">
            <v>4.5164439875625382E-5</v>
          </cell>
          <cell r="V1393">
            <v>3.689809341092996E-4</v>
          </cell>
          <cell r="W1393">
            <v>0</v>
          </cell>
          <cell r="X1393">
            <v>3.0407600392869409E-4</v>
          </cell>
          <cell r="Y1393">
            <v>1.299145595266131E-4</v>
          </cell>
          <cell r="Z1393">
            <v>1.4205684583345834E-4</v>
          </cell>
          <cell r="AA1393">
            <v>8.0241141944053509E-5</v>
          </cell>
          <cell r="AB1393">
            <v>9.5381563295001112E-5</v>
          </cell>
          <cell r="AC1393">
            <v>7.8002830133420828E-5</v>
          </cell>
          <cell r="AD1393">
            <v>2.3055892337979023E-4</v>
          </cell>
          <cell r="AE1393">
            <v>1.2001322196878926E-4</v>
          </cell>
          <cell r="AF1393">
            <v>8.5526241594923775E-5</v>
          </cell>
          <cell r="AG1393">
            <v>8.100829734876938E-5</v>
          </cell>
          <cell r="AH1393">
            <v>2.6791144612766429E-4</v>
          </cell>
          <cell r="AI1393">
            <v>1.6315403055294875E-4</v>
          </cell>
          <cell r="AJ1393">
            <v>9.6479296491778797E-5</v>
          </cell>
          <cell r="AK1393">
            <v>5.0125204479698641E-5</v>
          </cell>
          <cell r="AL1393">
            <v>1.8922775519638509E-4</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0</v>
          </cell>
          <cell r="BL1393">
            <v>0</v>
          </cell>
          <cell r="BM1393">
            <v>0</v>
          </cell>
          <cell r="BN1393">
            <v>0</v>
          </cell>
          <cell r="BO1393">
            <v>0</v>
          </cell>
          <cell r="BP1393">
            <v>0</v>
          </cell>
          <cell r="BQ1393">
            <v>0</v>
          </cell>
          <cell r="BR1393">
            <v>0</v>
          </cell>
          <cell r="BS1393">
            <v>0</v>
          </cell>
          <cell r="BT1393">
            <v>0</v>
          </cell>
          <cell r="BU1393">
            <v>0</v>
          </cell>
          <cell r="BV1393">
            <v>0</v>
          </cell>
        </row>
        <row r="1394">
          <cell r="E1394">
            <v>2.0080571664665836E-4</v>
          </cell>
          <cell r="F1394">
            <v>0</v>
          </cell>
          <cell r="G1394">
            <v>2.1830269715767696E-4</v>
          </cell>
          <cell r="H1394">
            <v>3.9842068959275282E-4</v>
          </cell>
          <cell r="I1394">
            <v>2.0217287733765468E-4</v>
          </cell>
          <cell r="J1394">
            <v>2.7422392739413559E-4</v>
          </cell>
          <cell r="K1394">
            <v>3.0589171338333545E-4</v>
          </cell>
          <cell r="L1394">
            <v>1.8856613316246152E-3</v>
          </cell>
          <cell r="M1394">
            <v>9.5466248543716052E-4</v>
          </cell>
          <cell r="N1394">
            <v>1.100885668552904E-3</v>
          </cell>
          <cell r="O1394">
            <v>2.8984289708009858E-3</v>
          </cell>
          <cell r="P1394">
            <v>2.5128038810030414E-3</v>
          </cell>
          <cell r="Q1394">
            <v>1.6373040049657561E-2</v>
          </cell>
          <cell r="R1394">
            <v>2.612681079883663E-3</v>
          </cell>
          <cell r="S1394">
            <v>8.6941008192207379E-3</v>
          </cell>
          <cell r="T1394">
            <v>9.6275910719521407E-4</v>
          </cell>
          <cell r="U1394">
            <v>8.8626716007318446E-5</v>
          </cell>
          <cell r="V1394">
            <v>1.3115151232229126E-4</v>
          </cell>
          <cell r="W1394">
            <v>0</v>
          </cell>
          <cell r="X1394">
            <v>6.7292925799842824E-4</v>
          </cell>
          <cell r="Y1394">
            <v>2.6339057092654303E-4</v>
          </cell>
          <cell r="Z1394">
            <v>1.2084937623396338E-4</v>
          </cell>
          <cell r="AA1394">
            <v>1.2569467306137842E-4</v>
          </cell>
          <cell r="AB1394">
            <v>2.6875472170401844E-4</v>
          </cell>
          <cell r="AC1394">
            <v>2.6401281462887005E-4</v>
          </cell>
          <cell r="AD1394">
            <v>2.173916882294705E-4</v>
          </cell>
          <cell r="AE1394">
            <v>2.4594370045593499E-4</v>
          </cell>
          <cell r="AF1394">
            <v>1.7259728679390663E-4</v>
          </cell>
          <cell r="AG1394">
            <v>8.1443942865143816E-5</v>
          </cell>
          <cell r="AH1394">
            <v>2.2265216698318208E-4</v>
          </cell>
          <cell r="AI1394">
            <v>5.5797563752275122E-5</v>
          </cell>
          <cell r="AJ1394">
            <v>1.0775755544915807E-4</v>
          </cell>
          <cell r="AK1394">
            <v>1.2492691034963609E-4</v>
          </cell>
          <cell r="AL1394">
            <v>1.7441964609561756E-4</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row>
        <row r="1395">
          <cell r="E1395">
            <v>2.5158266518697324E-4</v>
          </cell>
          <cell r="F1395">
            <v>0</v>
          </cell>
          <cell r="G1395">
            <v>3.2379803359152646E-4</v>
          </cell>
          <cell r="H1395">
            <v>4.4991429388591765E-4</v>
          </cell>
          <cell r="I1395">
            <v>3.6112178819706616E-4</v>
          </cell>
          <cell r="J1395">
            <v>3.7612409435761296E-4</v>
          </cell>
          <cell r="K1395">
            <v>3.9181048524831183E-4</v>
          </cell>
          <cell r="L1395">
            <v>1.9542547091114838E-3</v>
          </cell>
          <cell r="M1395">
            <v>9.5039115314518108E-4</v>
          </cell>
          <cell r="N1395">
            <v>1.2566749153152957E-3</v>
          </cell>
          <cell r="O1395">
            <v>1.4823490602948258E-3</v>
          </cell>
          <cell r="P1395">
            <v>1.3814102846556619E-3</v>
          </cell>
          <cell r="Q1395">
            <v>7.0909669909968304E-3</v>
          </cell>
          <cell r="R1395">
            <v>2.5018074041349925E-2</v>
          </cell>
          <cell r="S1395">
            <v>4.1451325527202708E-3</v>
          </cell>
          <cell r="T1395">
            <v>1.8206905151863684E-3</v>
          </cell>
          <cell r="U1395">
            <v>1.4602250165651217E-4</v>
          </cell>
          <cell r="V1395">
            <v>2.2699926383553315E-4</v>
          </cell>
          <cell r="W1395">
            <v>0</v>
          </cell>
          <cell r="X1395">
            <v>1.3765122892830184E-3</v>
          </cell>
          <cell r="Y1395">
            <v>5.6091360640617822E-4</v>
          </cell>
          <cell r="Z1395">
            <v>3.5146217151841609E-4</v>
          </cell>
          <cell r="AA1395">
            <v>1.2925139439023584E-4</v>
          </cell>
          <cell r="AB1395">
            <v>3.4090185033047065E-4</v>
          </cell>
          <cell r="AC1395">
            <v>2.3069070583373475E-4</v>
          </cell>
          <cell r="AD1395">
            <v>3.862341814344759E-4</v>
          </cell>
          <cell r="AE1395">
            <v>1.5953749026724271E-3</v>
          </cell>
          <cell r="AF1395">
            <v>3.74809734014804E-4</v>
          </cell>
          <cell r="AG1395">
            <v>1.5986638449178232E-4</v>
          </cell>
          <cell r="AH1395">
            <v>1.2494108383110025E-3</v>
          </cell>
          <cell r="AI1395">
            <v>1.8789024140956334E-4</v>
          </cell>
          <cell r="AJ1395">
            <v>2.5809709032311075E-4</v>
          </cell>
          <cell r="AK1395">
            <v>1.3332273005365637E-4</v>
          </cell>
          <cell r="AL1395">
            <v>4.0586035412492239E-4</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row>
        <row r="1396">
          <cell r="E1396">
            <v>1.9173677296666262E-4</v>
          </cell>
          <cell r="F1396">
            <v>0</v>
          </cell>
          <cell r="G1396">
            <v>2.1856121162109891E-4</v>
          </cell>
          <cell r="H1396">
            <v>1.6995859856044961E-4</v>
          </cell>
          <cell r="I1396">
            <v>1.6267451159052355E-4</v>
          </cell>
          <cell r="J1396">
            <v>1.8993822368510848E-4</v>
          </cell>
          <cell r="K1396">
            <v>2.2917441451160189E-4</v>
          </cell>
          <cell r="L1396">
            <v>6.919419468433695E-4</v>
          </cell>
          <cell r="M1396">
            <v>3.373093780447628E-4</v>
          </cell>
          <cell r="N1396">
            <v>5.3642051556256445E-4</v>
          </cell>
          <cell r="O1396">
            <v>4.816425578939363E-4</v>
          </cell>
          <cell r="P1396">
            <v>8.3110712813713793E-4</v>
          </cell>
          <cell r="Q1396">
            <v>1.4523876183222891E-3</v>
          </cell>
          <cell r="R1396">
            <v>5.9680146306141223E-4</v>
          </cell>
          <cell r="S1396">
            <v>2.4566036496739052E-2</v>
          </cell>
          <cell r="T1396">
            <v>5.9805813256470438E-4</v>
          </cell>
          <cell r="U1396">
            <v>5.2432238762059896E-5</v>
          </cell>
          <cell r="V1396">
            <v>9.42906967002408E-5</v>
          </cell>
          <cell r="W1396">
            <v>0</v>
          </cell>
          <cell r="X1396">
            <v>1.1130338040375141E-3</v>
          </cell>
          <cell r="Y1396">
            <v>4.2081668845278454E-4</v>
          </cell>
          <cell r="Z1396">
            <v>1.1963391720835214E-4</v>
          </cell>
          <cell r="AA1396">
            <v>3.1221538928818596E-4</v>
          </cell>
          <cell r="AB1396">
            <v>4.3760325887527669E-4</v>
          </cell>
          <cell r="AC1396">
            <v>5.4675592214350414E-4</v>
          </cell>
          <cell r="AD1396">
            <v>2.8902683517180016E-4</v>
          </cell>
          <cell r="AE1396">
            <v>3.7676635924404722E-4</v>
          </cell>
          <cell r="AF1396">
            <v>1.5488850674601762E-4</v>
          </cell>
          <cell r="AG1396">
            <v>8.745017573676673E-5</v>
          </cell>
          <cell r="AH1396">
            <v>2.1390667636801185E-4</v>
          </cell>
          <cell r="AI1396">
            <v>2.451056679156622E-4</v>
          </cell>
          <cell r="AJ1396">
            <v>9.5033574471402139E-5</v>
          </cell>
          <cell r="AK1396">
            <v>5.1786538633876097E-5</v>
          </cell>
          <cell r="AL1396">
            <v>3.1262900078578775E-4</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row>
        <row r="1397">
          <cell r="E1397">
            <v>8.6515857943428819E-5</v>
          </cell>
          <cell r="F1397">
            <v>0</v>
          </cell>
          <cell r="G1397">
            <v>1.4273723383310879E-4</v>
          </cell>
          <cell r="H1397">
            <v>1.7164958242164388E-4</v>
          </cell>
          <cell r="I1397">
            <v>1.2530054866937741E-4</v>
          </cell>
          <cell r="J1397">
            <v>1.6330311547189824E-4</v>
          </cell>
          <cell r="K1397">
            <v>6.3532880802912354E-4</v>
          </cell>
          <cell r="L1397">
            <v>3.4648389055293974E-4</v>
          </cell>
          <cell r="M1397">
            <v>3.0068067006628566E-4</v>
          </cell>
          <cell r="N1397">
            <v>6.2072908307049166E-4</v>
          </cell>
          <cell r="O1397">
            <v>8.6686252764637715E-4</v>
          </cell>
          <cell r="P1397">
            <v>3.4199373051429691E-3</v>
          </cell>
          <cell r="Q1397">
            <v>1.0700774993811142E-3</v>
          </cell>
          <cell r="R1397">
            <v>6.0702996399248732E-4</v>
          </cell>
          <cell r="S1397">
            <v>5.1122650771505981E-4</v>
          </cell>
          <cell r="T1397">
            <v>3.4527394742285278E-3</v>
          </cell>
          <cell r="U1397">
            <v>1.9092532164003852E-5</v>
          </cell>
          <cell r="V1397">
            <v>5.0123839587150387E-5</v>
          </cell>
          <cell r="W1397">
            <v>0</v>
          </cell>
          <cell r="X1397">
            <v>2.8109028896878516E-4</v>
          </cell>
          <cell r="Y1397">
            <v>1.2120795674359446E-4</v>
          </cell>
          <cell r="Z1397">
            <v>1.6960294992883281E-4</v>
          </cell>
          <cell r="AA1397">
            <v>3.7112895680502761E-5</v>
          </cell>
          <cell r="AB1397">
            <v>5.7252638798192626E-5</v>
          </cell>
          <cell r="AC1397">
            <v>4.646637865145535E-5</v>
          </cell>
          <cell r="AD1397">
            <v>6.5547568344116996E-5</v>
          </cell>
          <cell r="AE1397">
            <v>1.0315900840641855E-4</v>
          </cell>
          <cell r="AF1397">
            <v>1.6140966353348206E-4</v>
          </cell>
          <cell r="AG1397">
            <v>5.2254981591142486E-5</v>
          </cell>
          <cell r="AH1397">
            <v>8.9198506175755345E-5</v>
          </cell>
          <cell r="AI1397">
            <v>3.3644407262450719E-4</v>
          </cell>
          <cell r="AJ1397">
            <v>1.7670900519001855E-4</v>
          </cell>
          <cell r="AK1397">
            <v>4.2309951076061511E-5</v>
          </cell>
          <cell r="AL1397">
            <v>3.0200248707506566E-4</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row>
        <row r="1398">
          <cell r="E1398">
            <v>1.6614225427063471E-2</v>
          </cell>
          <cell r="F1398">
            <v>0</v>
          </cell>
          <cell r="G1398">
            <v>3.2303345622978014E-2</v>
          </cell>
          <cell r="H1398">
            <v>2.4660992649675601E-2</v>
          </cell>
          <cell r="I1398">
            <v>1.1724928612816923E-2</v>
          </cell>
          <cell r="J1398">
            <v>1.8057114119288807E-2</v>
          </cell>
          <cell r="K1398">
            <v>1.7880988392161366E-2</v>
          </cell>
          <cell r="L1398">
            <v>1.6293015881643419E-2</v>
          </cell>
          <cell r="M1398">
            <v>1.7483081995120119E-2</v>
          </cell>
          <cell r="N1398">
            <v>1.2387263316910783E-2</v>
          </cell>
          <cell r="O1398">
            <v>2.0950688407499564E-2</v>
          </cell>
          <cell r="P1398">
            <v>2.0476393878246492E-2</v>
          </cell>
          <cell r="Q1398">
            <v>1.2283453672157352E-2</v>
          </cell>
          <cell r="R1398">
            <v>8.2756398413191146E-3</v>
          </cell>
          <cell r="S1398">
            <v>8.9445813338901465E-3</v>
          </cell>
          <cell r="T1398">
            <v>9.8187087579497973E-3</v>
          </cell>
          <cell r="U1398">
            <v>5.2527034107297865E-2</v>
          </cell>
          <cell r="V1398">
            <v>1.2663708232798164E-2</v>
          </cell>
          <cell r="W1398">
            <v>0</v>
          </cell>
          <cell r="X1398">
            <v>1.1133224137596811E-2</v>
          </cell>
          <cell r="Y1398">
            <v>1.8654392387226191E-2</v>
          </cell>
          <cell r="Z1398">
            <v>8.3856428861690424E-2</v>
          </cell>
          <cell r="AA1398">
            <v>1.7295070789724136E-2</v>
          </cell>
          <cell r="AB1398">
            <v>1.3292774707270371E-2</v>
          </cell>
          <cell r="AC1398">
            <v>1.1147038566008393E-2</v>
          </cell>
          <cell r="AD1398">
            <v>2.7097694325491414E-2</v>
          </cell>
          <cell r="AE1398">
            <v>1.7298752562357179E-2</v>
          </cell>
          <cell r="AF1398">
            <v>8.1561968789551857E-3</v>
          </cell>
          <cell r="AG1398">
            <v>1.7799667131023867E-2</v>
          </cell>
          <cell r="AH1398">
            <v>1.1421255255514302E-2</v>
          </cell>
          <cell r="AI1398">
            <v>2.2788341178793636E-2</v>
          </cell>
          <cell r="AJ1398">
            <v>1.7894250913229368E-2</v>
          </cell>
          <cell r="AK1398">
            <v>2.3284916921064554E-2</v>
          </cell>
          <cell r="AL1398">
            <v>3.0612894085579729E-2</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row>
        <row r="1399">
          <cell r="E1399">
            <v>1.0164915915353893E-2</v>
          </cell>
          <cell r="F1399">
            <v>0</v>
          </cell>
          <cell r="G1399">
            <v>1.7628323681353685E-3</v>
          </cell>
          <cell r="H1399">
            <v>1.3867863836872672E-3</v>
          </cell>
          <cell r="I1399">
            <v>1.0740913739333297E-3</v>
          </cell>
          <cell r="J1399">
            <v>1.3742996237371371E-3</v>
          </cell>
          <cell r="K1399">
            <v>1.4985046197776943E-3</v>
          </cell>
          <cell r="L1399">
            <v>9.719021030915871E-4</v>
          </cell>
          <cell r="M1399">
            <v>7.5975969943083848E-4</v>
          </cell>
          <cell r="N1399">
            <v>8.2456073816989978E-4</v>
          </cell>
          <cell r="O1399">
            <v>1.0223796847662081E-3</v>
          </cell>
          <cell r="P1399">
            <v>9.3732982254228427E-4</v>
          </cell>
          <cell r="Q1399">
            <v>8.5890448065814291E-4</v>
          </cell>
          <cell r="R1399">
            <v>7.2661401215347332E-4</v>
          </cell>
          <cell r="S1399">
            <v>1.0644721514004095E-3</v>
          </cell>
          <cell r="T1399">
            <v>1.3448592245164119E-3</v>
          </cell>
          <cell r="U1399">
            <v>9.7073265690862621E-4</v>
          </cell>
          <cell r="V1399">
            <v>0.76656825510476079</v>
          </cell>
          <cell r="W1399">
            <v>0</v>
          </cell>
          <cell r="X1399">
            <v>1.2073674138996723E-3</v>
          </cell>
          <cell r="Y1399">
            <v>1.6767127490472612E-3</v>
          </cell>
          <cell r="Z1399">
            <v>2.281370215089703E-3</v>
          </cell>
          <cell r="AA1399">
            <v>3.1206525899646165E-3</v>
          </cell>
          <cell r="AB1399">
            <v>3.5842892823031301E-3</v>
          </cell>
          <cell r="AC1399">
            <v>7.0153244826139001E-3</v>
          </cell>
          <cell r="AD1399">
            <v>2.7972573912330156E-3</v>
          </cell>
          <cell r="AE1399">
            <v>2.0823622580047408E-3</v>
          </cell>
          <cell r="AF1399">
            <v>6.6087394014819722E-4</v>
          </cell>
          <cell r="AG1399">
            <v>3.7795306208662249E-3</v>
          </cell>
          <cell r="AH1399">
            <v>1.1643838047901741E-3</v>
          </cell>
          <cell r="AI1399">
            <v>2.1793813413297405E-2</v>
          </cell>
          <cell r="AJ1399">
            <v>3.0718834633751044E-3</v>
          </cell>
          <cell r="AK1399">
            <v>2.5947002439184667E-3</v>
          </cell>
          <cell r="AL1399">
            <v>2.0578187674260544E-3</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row>
        <row r="1400">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BQ1400">
            <v>0</v>
          </cell>
          <cell r="BR1400">
            <v>0</v>
          </cell>
          <cell r="BS1400">
            <v>0</v>
          </cell>
          <cell r="BT1400">
            <v>0</v>
          </cell>
          <cell r="BU1400">
            <v>0</v>
          </cell>
          <cell r="BV1400">
            <v>0</v>
          </cell>
        </row>
        <row r="1401">
          <cell r="E1401">
            <v>9.8679421434929707E-2</v>
          </cell>
          <cell r="F1401">
            <v>0</v>
          </cell>
          <cell r="G1401">
            <v>8.5421307697004095E-2</v>
          </cell>
          <cell r="H1401">
            <v>5.1556079995794667E-2</v>
          </cell>
          <cell r="I1401">
            <v>6.6311117479670487E-2</v>
          </cell>
          <cell r="J1401">
            <v>3.8314709289108663E-2</v>
          </cell>
          <cell r="K1401">
            <v>4.4798089306257026E-2</v>
          </cell>
          <cell r="L1401">
            <v>0.2168309221621374</v>
          </cell>
          <cell r="M1401">
            <v>0.13602295909990345</v>
          </cell>
          <cell r="N1401">
            <v>0.16482805147759058</v>
          </cell>
          <cell r="O1401">
            <v>0.19264356809956193</v>
          </cell>
          <cell r="P1401">
            <v>0.18857946873742801</v>
          </cell>
          <cell r="Q1401">
            <v>0.17637998621170792</v>
          </cell>
          <cell r="R1401">
            <v>0.18298783943823044</v>
          </cell>
          <cell r="S1401">
            <v>0.1896339312147749</v>
          </cell>
          <cell r="T1401">
            <v>0.19624242406994019</v>
          </cell>
          <cell r="U1401">
            <v>2.4285393449347929E-2</v>
          </cell>
          <cell r="V1401">
            <v>4.5927217248454777E-2</v>
          </cell>
          <cell r="W1401">
            <v>0</v>
          </cell>
          <cell r="X1401">
            <v>6.3992566418112462E-2</v>
          </cell>
          <cell r="Y1401">
            <v>5.4298743453221325E-2</v>
          </cell>
          <cell r="Z1401">
            <v>5.8179701189341501E-2</v>
          </cell>
          <cell r="AA1401">
            <v>1.6103504080803084E-2</v>
          </cell>
          <cell r="AB1401">
            <v>3.1670489443150318E-2</v>
          </cell>
          <cell r="AC1401">
            <v>4.1399580788295497E-2</v>
          </cell>
          <cell r="AD1401">
            <v>1.3285211122321661E-2</v>
          </cell>
          <cell r="AE1401">
            <v>1.3069319755858231E-2</v>
          </cell>
          <cell r="AF1401">
            <v>5.3466724506928158E-3</v>
          </cell>
          <cell r="AG1401">
            <v>4.1317258309715166E-3</v>
          </cell>
          <cell r="AH1401">
            <v>1.0374796536134214E-2</v>
          </cell>
          <cell r="AI1401">
            <v>7.8964869811310266E-3</v>
          </cell>
          <cell r="AJ1401">
            <v>8.8130209701882279E-3</v>
          </cell>
          <cell r="AK1401">
            <v>1.9020786640644136E-2</v>
          </cell>
          <cell r="AL1401">
            <v>2.1249450362168253E-2</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BQ1401">
            <v>0</v>
          </cell>
          <cell r="BR1401">
            <v>0</v>
          </cell>
          <cell r="BS1401">
            <v>0</v>
          </cell>
          <cell r="BT1401">
            <v>0</v>
          </cell>
          <cell r="BU1401">
            <v>0</v>
          </cell>
          <cell r="BV1401">
            <v>0</v>
          </cell>
        </row>
        <row r="1402">
          <cell r="E1402">
            <v>1.9986283238660925E-2</v>
          </cell>
          <cell r="F1402">
            <v>0</v>
          </cell>
          <cell r="G1402">
            <v>1.8537584768980497E-2</v>
          </cell>
          <cell r="H1402">
            <v>1.2698596504226809E-2</v>
          </cell>
          <cell r="I1402">
            <v>1.6082058198214833E-2</v>
          </cell>
          <cell r="J1402">
            <v>9.1578344297178829E-3</v>
          </cell>
          <cell r="K1402">
            <v>1.0655987167345702E-2</v>
          </cell>
          <cell r="L1402">
            <v>4.3215756034431056E-2</v>
          </cell>
          <cell r="M1402">
            <v>2.7247024426286945E-2</v>
          </cell>
          <cell r="N1402">
            <v>3.288607194635159E-2</v>
          </cell>
          <cell r="O1402">
            <v>3.8463435526681883E-2</v>
          </cell>
          <cell r="P1402">
            <v>3.7578071261356316E-2</v>
          </cell>
          <cell r="Q1402">
            <v>3.518086533606523E-2</v>
          </cell>
          <cell r="R1402">
            <v>3.6492538132055545E-2</v>
          </cell>
          <cell r="S1402">
            <v>3.7785408650395536E-2</v>
          </cell>
          <cell r="T1402">
            <v>3.9180582919905879E-2</v>
          </cell>
          <cell r="U1402">
            <v>4.9925598609733782E-3</v>
          </cell>
          <cell r="V1402">
            <v>1.010743750871799E-2</v>
          </cell>
          <cell r="W1402">
            <v>0</v>
          </cell>
          <cell r="X1402">
            <v>1.6858398615600751E-2</v>
          </cell>
          <cell r="Y1402">
            <v>1.4585172066502228E-2</v>
          </cell>
          <cell r="Z1402">
            <v>1.4233911937950813E-2</v>
          </cell>
          <cell r="AA1402">
            <v>3.7420874077781358E-3</v>
          </cell>
          <cell r="AB1402">
            <v>7.1677802192135426E-3</v>
          </cell>
          <cell r="AC1402">
            <v>8.8283948278113557E-3</v>
          </cell>
          <cell r="AD1402">
            <v>3.7320931677602416E-3</v>
          </cell>
          <cell r="AE1402">
            <v>4.0910654890426298E-3</v>
          </cell>
          <cell r="AF1402">
            <v>1.778455499971902E-3</v>
          </cell>
          <cell r="AG1402">
            <v>1.3114759572787108E-3</v>
          </cell>
          <cell r="AH1402">
            <v>3.3896679614687491E-3</v>
          </cell>
          <cell r="AI1402">
            <v>2.3318129487210557E-3</v>
          </cell>
          <cell r="AJ1402">
            <v>2.3535239623944486E-3</v>
          </cell>
          <cell r="AK1402">
            <v>4.5338879908092778E-3</v>
          </cell>
          <cell r="AL1402">
            <v>5.387951172925334E-3</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row>
        <row r="1403">
          <cell r="E1403">
            <v>4.1103157381549805E-3</v>
          </cell>
          <cell r="F1403">
            <v>0</v>
          </cell>
          <cell r="G1403">
            <v>4.82111557504733E-3</v>
          </cell>
          <cell r="H1403">
            <v>6.7819863045486782E-3</v>
          </cell>
          <cell r="I1403">
            <v>3.8378713636922222E-3</v>
          </cell>
          <cell r="J1403">
            <v>4.0044428424985514E-3</v>
          </cell>
          <cell r="K1403">
            <v>6.3788832873084723E-3</v>
          </cell>
          <cell r="L1403">
            <v>2.6808234519588212E-3</v>
          </cell>
          <cell r="M1403">
            <v>2.6605493815113953E-3</v>
          </cell>
          <cell r="N1403">
            <v>2.7796071844268756E-3</v>
          </cell>
          <cell r="O1403">
            <v>4.2609171714895989E-3</v>
          </cell>
          <cell r="P1403">
            <v>2.9076256710704167E-3</v>
          </cell>
          <cell r="Q1403">
            <v>4.5645883498208056E-3</v>
          </cell>
          <cell r="R1403">
            <v>3.3993138958936806E-3</v>
          </cell>
          <cell r="S1403">
            <v>2.6356938338733728E-3</v>
          </cell>
          <cell r="T1403">
            <v>3.3354340190026944E-3</v>
          </cell>
          <cell r="U1403">
            <v>1.6525641572100775E-3</v>
          </cell>
          <cell r="V1403">
            <v>6.010800494952161E-3</v>
          </cell>
          <cell r="W1403">
            <v>0</v>
          </cell>
          <cell r="X1403">
            <v>5.8085254741342199E-3</v>
          </cell>
          <cell r="Y1403">
            <v>4.4861781761269719E-3</v>
          </cell>
          <cell r="Z1403">
            <v>1.1524717203475587E-2</v>
          </cell>
          <cell r="AA1403">
            <v>3.7688241145338026E-3</v>
          </cell>
          <cell r="AB1403">
            <v>7.1581715933824556E-3</v>
          </cell>
          <cell r="AC1403">
            <v>2.6979936049075295E-3</v>
          </cell>
          <cell r="AD1403">
            <v>7.4312165591100352E-3</v>
          </cell>
          <cell r="AE1403">
            <v>6.147157571254374E-3</v>
          </cell>
          <cell r="AF1403">
            <v>2.9369891132319148E-3</v>
          </cell>
          <cell r="AG1403">
            <v>2.0366541469591082E-3</v>
          </cell>
          <cell r="AH1403">
            <v>5.219858118446153E-3</v>
          </cell>
          <cell r="AI1403">
            <v>5.9331487172478358E-3</v>
          </cell>
          <cell r="AJ1403">
            <v>6.5459004629346588E-3</v>
          </cell>
          <cell r="AK1403">
            <v>4.6506381408957641E-3</v>
          </cell>
          <cell r="AL1403">
            <v>8.6313421027787128E-3</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row>
        <row r="1404">
          <cell r="E1404">
            <v>5.0112250790977026E-3</v>
          </cell>
          <cell r="F1404">
            <v>0</v>
          </cell>
          <cell r="G1404">
            <v>9.7120962951685111E-3</v>
          </cell>
          <cell r="H1404">
            <v>9.87718554038477E-3</v>
          </cell>
          <cell r="I1404">
            <v>7.7131868461987408E-3</v>
          </cell>
          <cell r="J1404">
            <v>1.0811422964319585E-2</v>
          </cell>
          <cell r="K1404">
            <v>9.4905345857406349E-3</v>
          </cell>
          <cell r="L1404">
            <v>7.1955909036643161E-3</v>
          </cell>
          <cell r="M1404">
            <v>5.5799575964017578E-3</v>
          </cell>
          <cell r="N1404">
            <v>6.2419482082131375E-3</v>
          </cell>
          <cell r="O1404">
            <v>8.8873758678181553E-3</v>
          </cell>
          <cell r="P1404">
            <v>7.5836741830128162E-3</v>
          </cell>
          <cell r="Q1404">
            <v>6.6780617408865152E-3</v>
          </cell>
          <cell r="R1404">
            <v>5.3356642534083381E-3</v>
          </cell>
          <cell r="S1404">
            <v>5.4274843532609992E-3</v>
          </cell>
          <cell r="T1404">
            <v>6.146704840028475E-3</v>
          </cell>
          <cell r="U1404">
            <v>1.1087867018287562E-3</v>
          </cell>
          <cell r="V1404">
            <v>1.1824217786208274E-2</v>
          </cell>
          <cell r="W1404">
            <v>0</v>
          </cell>
          <cell r="X1404">
            <v>9.5970117566392624E-3</v>
          </cell>
          <cell r="Y1404">
            <v>1.1263621925303965E-2</v>
          </cell>
          <cell r="Z1404">
            <v>4.4990174247131276E-3</v>
          </cell>
          <cell r="AA1404">
            <v>9.0720687109340004E-2</v>
          </cell>
          <cell r="AB1404">
            <v>2.3844914665240857E-2</v>
          </cell>
          <cell r="AC1404">
            <v>3.582329167999596E-3</v>
          </cell>
          <cell r="AD1404">
            <v>1.0997711387470447E-2</v>
          </cell>
          <cell r="AE1404">
            <v>6.4248346817520809E-3</v>
          </cell>
          <cell r="AF1404">
            <v>5.2284767177329782E-3</v>
          </cell>
          <cell r="AG1404">
            <v>1.2869905856015315E-3</v>
          </cell>
          <cell r="AH1404">
            <v>8.7589919248989619E-3</v>
          </cell>
          <cell r="AI1404">
            <v>2.7519351558909339E-3</v>
          </cell>
          <cell r="AJ1404">
            <v>2.3369558074379472E-3</v>
          </cell>
          <cell r="AK1404">
            <v>3.208036968618334E-3</v>
          </cell>
          <cell r="AL1404">
            <v>4.7860968449874638E-3</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row>
        <row r="1405">
          <cell r="E1405">
            <v>5.5127926683284992E-3</v>
          </cell>
          <cell r="F1405">
            <v>0</v>
          </cell>
          <cell r="G1405">
            <v>9.6686726674277239E-3</v>
          </cell>
          <cell r="H1405">
            <v>9.060575294195336E-3</v>
          </cell>
          <cell r="I1405">
            <v>8.8527696062934511E-3</v>
          </cell>
          <cell r="J1405">
            <v>1.0942529991734215E-2</v>
          </cell>
          <cell r="K1405">
            <v>9.1381979844988269E-3</v>
          </cell>
          <cell r="L1405">
            <v>1.5972125030263393E-2</v>
          </cell>
          <cell r="M1405">
            <v>6.3485398371423661E-3</v>
          </cell>
          <cell r="N1405">
            <v>6.6821323645396514E-3</v>
          </cell>
          <cell r="O1405">
            <v>1.0531417381676849E-2</v>
          </cell>
          <cell r="P1405">
            <v>9.2218421683409185E-3</v>
          </cell>
          <cell r="Q1405">
            <v>7.5915284289153149E-3</v>
          </cell>
          <cell r="R1405">
            <v>6.7229329740887238E-3</v>
          </cell>
          <cell r="S1405">
            <v>7.1841037977703444E-3</v>
          </cell>
          <cell r="T1405">
            <v>7.5402161162420505E-3</v>
          </cell>
          <cell r="U1405">
            <v>1.1796432632385152E-3</v>
          </cell>
          <cell r="V1405">
            <v>5.8591800227056241E-3</v>
          </cell>
          <cell r="W1405">
            <v>0</v>
          </cell>
          <cell r="X1405">
            <v>2.0035980200184617E-2</v>
          </cell>
          <cell r="Y1405">
            <v>1.5582014838771103E-2</v>
          </cell>
          <cell r="Z1405">
            <v>3.9173123746726289E-3</v>
          </cell>
          <cell r="AA1405">
            <v>6.8070818338457108E-3</v>
          </cell>
          <cell r="AB1405">
            <v>0.14844092378850049</v>
          </cell>
          <cell r="AC1405">
            <v>6.9845945981086441E-2</v>
          </cell>
          <cell r="AD1405">
            <v>4.0302189353831612E-2</v>
          </cell>
          <cell r="AE1405">
            <v>2.1089103118939405E-2</v>
          </cell>
          <cell r="AF1405">
            <v>4.6037459028026324E-3</v>
          </cell>
          <cell r="AG1405">
            <v>1.0566887247598494E-3</v>
          </cell>
          <cell r="AH1405">
            <v>7.6640573296230625E-3</v>
          </cell>
          <cell r="AI1405">
            <v>1.9452559703262047E-3</v>
          </cell>
          <cell r="AJ1405">
            <v>1.9556943263551885E-3</v>
          </cell>
          <cell r="AK1405">
            <v>2.6281808940452635E-3</v>
          </cell>
          <cell r="AL1405">
            <v>4.0395912852147393E-3</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row>
        <row r="1406">
          <cell r="E1406">
            <v>7.2015115434228465E-3</v>
          </cell>
          <cell r="F1406">
            <v>0</v>
          </cell>
          <cell r="G1406">
            <v>1.2633806254766653E-2</v>
          </cell>
          <cell r="H1406">
            <v>1.1933095105276867E-2</v>
          </cell>
          <cell r="I1406">
            <v>1.139982043894767E-2</v>
          </cell>
          <cell r="J1406">
            <v>1.3378209623354781E-2</v>
          </cell>
          <cell r="K1406">
            <v>1.2471401088049738E-2</v>
          </cell>
          <cell r="L1406">
            <v>2.926398419564347E-2</v>
          </cell>
          <cell r="M1406">
            <v>8.5824798022667258E-3</v>
          </cell>
          <cell r="N1406">
            <v>9.1310481390166221E-3</v>
          </cell>
          <cell r="O1406">
            <v>1.0459945646347632E-2</v>
          </cell>
          <cell r="P1406">
            <v>8.5635704712735683E-3</v>
          </cell>
          <cell r="Q1406">
            <v>1.210484629510108E-2</v>
          </cell>
          <cell r="R1406">
            <v>1.0787096938799333E-2</v>
          </cell>
          <cell r="S1406">
            <v>1.0271750725165207E-2</v>
          </cell>
          <cell r="T1406">
            <v>9.2320459735638488E-3</v>
          </cell>
          <cell r="U1406">
            <v>1.5313287410844542E-3</v>
          </cell>
          <cell r="V1406">
            <v>7.6350329787243038E-3</v>
          </cell>
          <cell r="W1406">
            <v>0</v>
          </cell>
          <cell r="X1406">
            <v>2.6175082491973728E-2</v>
          </cell>
          <cell r="Y1406">
            <v>2.0241472749873479E-2</v>
          </cell>
          <cell r="Z1406">
            <v>5.0319036442686557E-3</v>
          </cell>
          <cell r="AA1406">
            <v>8.882256037558595E-3</v>
          </cell>
          <cell r="AB1406">
            <v>0.19376542645157557</v>
          </cell>
          <cell r="AC1406">
            <v>9.1176530063078243E-2</v>
          </cell>
          <cell r="AD1406">
            <v>5.2527775801021512E-2</v>
          </cell>
          <cell r="AE1406">
            <v>2.7549782549380068E-2</v>
          </cell>
          <cell r="AF1406">
            <v>6.0094753615421992E-3</v>
          </cell>
          <cell r="AG1406">
            <v>1.3686567501959047E-3</v>
          </cell>
          <cell r="AH1406">
            <v>1.0006948107067769E-2</v>
          </cell>
          <cell r="AI1406">
            <v>2.5552538644514028E-3</v>
          </cell>
          <cell r="AJ1406">
            <v>2.5495125376958677E-3</v>
          </cell>
          <cell r="AK1406">
            <v>3.4224192718035067E-3</v>
          </cell>
          <cell r="AL1406">
            <v>5.2334399284509909E-3</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row>
        <row r="1407">
          <cell r="E1407">
            <v>4.4519018309312322E-4</v>
          </cell>
          <cell r="F1407">
            <v>0</v>
          </cell>
          <cell r="G1407">
            <v>7.603607793963031E-4</v>
          </cell>
          <cell r="H1407">
            <v>8.1987917522479011E-4</v>
          </cell>
          <cell r="I1407">
            <v>6.3864872986408466E-4</v>
          </cell>
          <cell r="J1407">
            <v>4.7036584410978054E-4</v>
          </cell>
          <cell r="K1407">
            <v>9.8280290883055971E-4</v>
          </cell>
          <cell r="L1407">
            <v>7.1005059027909518E-4</v>
          </cell>
          <cell r="M1407">
            <v>4.5576490194884682E-4</v>
          </cell>
          <cell r="N1407">
            <v>5.0268401550541541E-4</v>
          </cell>
          <cell r="O1407">
            <v>1.9072352418261097E-3</v>
          </cell>
          <cell r="P1407">
            <v>4.8871565984239288E-4</v>
          </cell>
          <cell r="Q1407">
            <v>4.6526558267497454E-4</v>
          </cell>
          <cell r="R1407">
            <v>4.3981529748288758E-4</v>
          </cell>
          <cell r="S1407">
            <v>4.7717886587461911E-4</v>
          </cell>
          <cell r="T1407">
            <v>4.7625577032276339E-4</v>
          </cell>
          <cell r="U1407">
            <v>9.5924995347704213E-5</v>
          </cell>
          <cell r="V1407">
            <v>4.8674679083417986E-4</v>
          </cell>
          <cell r="W1407">
            <v>0</v>
          </cell>
          <cell r="X1407">
            <v>1.4910179455754769E-3</v>
          </cell>
          <cell r="Y1407">
            <v>1.1657209015201908E-3</v>
          </cell>
          <cell r="Z1407">
            <v>3.269029167683932E-4</v>
          </cell>
          <cell r="AA1407">
            <v>9.0849483500009287E-4</v>
          </cell>
          <cell r="AB1407">
            <v>1.0207519616045399E-2</v>
          </cell>
          <cell r="AC1407">
            <v>4.7874386214143694E-3</v>
          </cell>
          <cell r="AD1407">
            <v>2.836834347828443E-3</v>
          </cell>
          <cell r="AE1407">
            <v>1.5425729084363297E-3</v>
          </cell>
          <cell r="AF1407">
            <v>3.7645188647291941E-4</v>
          </cell>
          <cell r="AG1407">
            <v>1.0291619761295381E-4</v>
          </cell>
          <cell r="AH1407">
            <v>6.3612515012079977E-4</v>
          </cell>
          <cell r="AI1407">
            <v>1.8446224734337089E-4</v>
          </cell>
          <cell r="AJ1407">
            <v>1.7535996238332853E-4</v>
          </cell>
          <cell r="AK1407">
            <v>2.3102960527822245E-4</v>
          </cell>
          <cell r="AL1407">
            <v>3.5910866952734683E-4</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row>
        <row r="1408">
          <cell r="E1408">
            <v>2.7820367518132664E-2</v>
          </cell>
          <cell r="F1408">
            <v>0</v>
          </cell>
          <cell r="G1408">
            <v>3.723468706810433E-2</v>
          </cell>
          <cell r="H1408">
            <v>5.4297762076050173E-2</v>
          </cell>
          <cell r="I1408">
            <v>7.290758148570714E-2</v>
          </cell>
          <cell r="J1408">
            <v>6.0791512411845168E-2</v>
          </cell>
          <cell r="K1408">
            <v>3.9445690906863652E-2</v>
          </cell>
          <cell r="L1408">
            <v>2.7445573909973636E-2</v>
          </cell>
          <cell r="M1408">
            <v>1.9681301465541558E-2</v>
          </cell>
          <cell r="N1408">
            <v>2.3307384226177889E-2</v>
          </cell>
          <cell r="O1408">
            <v>2.9351119445802376E-2</v>
          </cell>
          <cell r="P1408">
            <v>2.9866894663363976E-2</v>
          </cell>
          <cell r="Q1408">
            <v>3.0780770288327205E-2</v>
          </cell>
          <cell r="R1408">
            <v>2.4783083604011297E-2</v>
          </cell>
          <cell r="S1408">
            <v>2.8732783701625551E-2</v>
          </cell>
          <cell r="T1408">
            <v>2.6364985275805507E-2</v>
          </cell>
          <cell r="U1408">
            <v>8.3868297437164618E-3</v>
          </cell>
          <cell r="V1408">
            <v>2.9287002857697027E-2</v>
          </cell>
          <cell r="W1408">
            <v>0</v>
          </cell>
          <cell r="X1408">
            <v>6.3511408837237757E-2</v>
          </cell>
          <cell r="Y1408">
            <v>5.1113747948703291E-2</v>
          </cell>
          <cell r="Z1408">
            <v>2.8197887843705496E-2</v>
          </cell>
          <cell r="AA1408">
            <v>2.1412404237523965E-2</v>
          </cell>
          <cell r="AB1408">
            <v>0.14405729671785256</v>
          </cell>
          <cell r="AC1408">
            <v>5.997029899710888E-2</v>
          </cell>
          <cell r="AD1408">
            <v>4.8519061911682641E-2</v>
          </cell>
          <cell r="AE1408">
            <v>0.38014674372228963</v>
          </cell>
          <cell r="AF1408">
            <v>4.2533737591666662E-2</v>
          </cell>
          <cell r="AG1408">
            <v>1.4641406511269151E-2</v>
          </cell>
          <cell r="AH1408">
            <v>5.437700390997157E-2</v>
          </cell>
          <cell r="AI1408">
            <v>2.8186696080150633E-2</v>
          </cell>
          <cell r="AJ1408">
            <v>2.1789131097465584E-2</v>
          </cell>
          <cell r="AK1408">
            <v>2.5434966948294096E-2</v>
          </cell>
          <cell r="AL1408">
            <v>4.4638203401768078E-2</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row>
        <row r="1409">
          <cell r="E1409">
            <v>2.6299266589492096E-2</v>
          </cell>
          <cell r="F1409">
            <v>0</v>
          </cell>
          <cell r="G1409">
            <v>6.6408667115767872E-2</v>
          </cell>
          <cell r="H1409">
            <v>8.8378322386512748E-2</v>
          </cell>
          <cell r="I1409">
            <v>4.884035810233605E-2</v>
          </cell>
          <cell r="J1409">
            <v>6.6870146970831254E-2</v>
          </cell>
          <cell r="K1409">
            <v>7.6708904326953722E-2</v>
          </cell>
          <cell r="L1409">
            <v>7.8101220801572821E-2</v>
          </cell>
          <cell r="M1409">
            <v>5.226523088255746E-2</v>
          </cell>
          <cell r="N1409">
            <v>6.7694025167154392E-2</v>
          </cell>
          <cell r="O1409">
            <v>0.127349822040108</v>
          </cell>
          <cell r="P1409">
            <v>5.9177303115565301E-2</v>
          </cell>
          <cell r="Q1409">
            <v>7.9830162914195119E-2</v>
          </cell>
          <cell r="R1409">
            <v>6.7184395513092951E-2</v>
          </cell>
          <cell r="S1409">
            <v>5.6452485851330857E-2</v>
          </cell>
          <cell r="T1409">
            <v>5.6747806943385874E-2</v>
          </cell>
          <cell r="U1409">
            <v>3.6781987489128261E-2</v>
          </cell>
          <cell r="V1409">
            <v>4.8778731052063852E-2</v>
          </cell>
          <cell r="W1409">
            <v>0</v>
          </cell>
          <cell r="X1409">
            <v>8.4080639887332137E-2</v>
          </cell>
          <cell r="Y1409">
            <v>0.10810543993143908</v>
          </cell>
          <cell r="Z1409">
            <v>6.3216729198610502E-2</v>
          </cell>
          <cell r="AA1409">
            <v>5.0001523185709468E-2</v>
          </cell>
          <cell r="AB1409">
            <v>6.9014360931583113E-2</v>
          </cell>
          <cell r="AC1409">
            <v>3.1602079027289051E-2</v>
          </cell>
          <cell r="AD1409">
            <v>7.9551174221716162E-2</v>
          </cell>
          <cell r="AE1409">
            <v>5.8709498522719741E-2</v>
          </cell>
          <cell r="AF1409">
            <v>0.15300205932279787</v>
          </cell>
          <cell r="AG1409">
            <v>8.8891672490575752E-2</v>
          </cell>
          <cell r="AH1409">
            <v>8.6924902534059267E-2</v>
          </cell>
          <cell r="AI1409">
            <v>1.8508112896595322E-2</v>
          </cell>
          <cell r="AJ1409">
            <v>3.2284495437133652E-2</v>
          </cell>
          <cell r="AK1409">
            <v>2.8063335783551496E-2</v>
          </cell>
          <cell r="AL1409">
            <v>5.9781791851408424E-2</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row>
        <row r="1410">
          <cell r="E1410">
            <v>2.3915729896204684E-2</v>
          </cell>
          <cell r="F1410">
            <v>0</v>
          </cell>
          <cell r="G1410">
            <v>3.7790318479291859E-2</v>
          </cell>
          <cell r="H1410">
            <v>5.1325730635463078E-2</v>
          </cell>
          <cell r="I1410">
            <v>3.7689221579348023E-2</v>
          </cell>
          <cell r="J1410">
            <v>5.3819175879404026E-2</v>
          </cell>
          <cell r="K1410">
            <v>3.8417125531050818E-2</v>
          </cell>
          <cell r="L1410">
            <v>2.7569048610357316E-2</v>
          </cell>
          <cell r="M1410">
            <v>2.4137485557563385E-2</v>
          </cell>
          <cell r="N1410">
            <v>4.6244152528422698E-2</v>
          </cell>
          <cell r="O1410">
            <v>2.8519697184113464E-2</v>
          </cell>
          <cell r="P1410">
            <v>2.6924000669977095E-2</v>
          </cell>
          <cell r="Q1410">
            <v>3.3207166977671558E-2</v>
          </cell>
          <cell r="R1410">
            <v>4.5072575626547776E-2</v>
          </cell>
          <cell r="S1410">
            <v>2.8921405467285444E-2</v>
          </cell>
          <cell r="T1410">
            <v>6.0334413227978528E-2</v>
          </cell>
          <cell r="U1410">
            <v>1.7256942121036362E-2</v>
          </cell>
          <cell r="V1410">
            <v>3.1650570016390212E-2</v>
          </cell>
          <cell r="W1410">
            <v>0</v>
          </cell>
          <cell r="X1410">
            <v>4.8440276296575338E-2</v>
          </cell>
          <cell r="Y1410">
            <v>0.14429789148113883</v>
          </cell>
          <cell r="Z1410">
            <v>0.11290940488271872</v>
          </cell>
          <cell r="AA1410">
            <v>3.0850789362603093E-2</v>
          </cell>
          <cell r="AB1410">
            <v>3.1700706158836175E-2</v>
          </cell>
          <cell r="AC1410">
            <v>2.6369736490469427E-2</v>
          </cell>
          <cell r="AD1410">
            <v>0.12082569830266962</v>
          </cell>
          <cell r="AE1410">
            <v>4.1331820199169401E-2</v>
          </cell>
          <cell r="AF1410">
            <v>2.9941378900351208E-2</v>
          </cell>
          <cell r="AG1410">
            <v>2.8208062387395927E-2</v>
          </cell>
          <cell r="AH1410">
            <v>5.4095616277814673E-2</v>
          </cell>
          <cell r="AI1410">
            <v>1.222718741212165E-2</v>
          </cell>
          <cell r="AJ1410">
            <v>2.6227342031266077E-2</v>
          </cell>
          <cell r="AK1410">
            <v>3.4589327832373604E-2</v>
          </cell>
          <cell r="AL1410">
            <v>8.727226978832206E-2</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row>
        <row r="1411">
          <cell r="E1411">
            <v>4.6517041900817284E-2</v>
          </cell>
          <cell r="F1411">
            <v>0</v>
          </cell>
          <cell r="G1411">
            <v>4.837844752162667E-2</v>
          </cell>
          <cell r="H1411">
            <v>0.11714444813241306</v>
          </cell>
          <cell r="I1411">
            <v>7.1775989442966995E-2</v>
          </cell>
          <cell r="J1411">
            <v>7.6011511708229604E-2</v>
          </cell>
          <cell r="K1411">
            <v>7.8921705479976248E-2</v>
          </cell>
          <cell r="L1411">
            <v>3.4575317435536865E-2</v>
          </cell>
          <cell r="M1411">
            <v>3.0196909223389586E-2</v>
          </cell>
          <cell r="N1411">
            <v>2.9203963120182721E-2</v>
          </cell>
          <cell r="O1411">
            <v>3.4319896456457645E-2</v>
          </cell>
          <cell r="P1411">
            <v>2.7603833205832227E-2</v>
          </cell>
          <cell r="Q1411">
            <v>3.3714514644935037E-2</v>
          </cell>
          <cell r="R1411">
            <v>4.0447372025678406E-2</v>
          </cell>
          <cell r="S1411">
            <v>3.7385746443698159E-2</v>
          </cell>
          <cell r="T1411">
            <v>3.6784137486373186E-2</v>
          </cell>
          <cell r="U1411">
            <v>9.0252434377831557E-3</v>
          </cell>
          <cell r="V1411">
            <v>3.3961657388522526E-2</v>
          </cell>
          <cell r="W1411">
            <v>0</v>
          </cell>
          <cell r="X1411">
            <v>7.9936904452962629E-2</v>
          </cell>
          <cell r="Y1411">
            <v>4.6666360602521023E-2</v>
          </cell>
          <cell r="Z1411">
            <v>3.1145771486109742E-2</v>
          </cell>
          <cell r="AA1411">
            <v>2.971441278781152E-2</v>
          </cell>
          <cell r="AB1411">
            <v>5.4048529698929745E-2</v>
          </cell>
          <cell r="AC1411">
            <v>4.1630705806727092E-2</v>
          </cell>
          <cell r="AD1411">
            <v>4.9535827032788686E-2</v>
          </cell>
          <cell r="AE1411">
            <v>7.5455030058981853E-2</v>
          </cell>
          <cell r="AF1411">
            <v>3.515898642121798E-2</v>
          </cell>
          <cell r="AG1411">
            <v>2.1369098732178012E-2</v>
          </cell>
          <cell r="AH1411">
            <v>6.6495981575686702E-2</v>
          </cell>
          <cell r="AI1411">
            <v>3.5363848559191349E-2</v>
          </cell>
          <cell r="AJ1411">
            <v>2.7556969607973384E-2</v>
          </cell>
          <cell r="AK1411">
            <v>3.3583596401772511E-2</v>
          </cell>
          <cell r="AL1411">
            <v>5.2213164537512284E-2</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row>
        <row r="1412">
          <cell r="E1412">
            <v>2.1937005283061209E-3</v>
          </cell>
          <cell r="F1412">
            <v>0</v>
          </cell>
          <cell r="G1412">
            <v>3.3809632681902945E-3</v>
          </cell>
          <cell r="H1412">
            <v>4.8993730534365046E-3</v>
          </cell>
          <cell r="I1412">
            <v>1.2008914763577561E-3</v>
          </cell>
          <cell r="J1412">
            <v>8.6134593368920192E-4</v>
          </cell>
          <cell r="K1412">
            <v>5.7885604884178824E-3</v>
          </cell>
          <cell r="L1412">
            <v>1.2496457109051873E-3</v>
          </cell>
          <cell r="M1412">
            <v>1.0325740461289955E-3</v>
          </cell>
          <cell r="N1412">
            <v>9.8393944050148888E-4</v>
          </cell>
          <cell r="O1412">
            <v>1.2540352520756435E-3</v>
          </cell>
          <cell r="P1412">
            <v>6.6678171478564783E-3</v>
          </cell>
          <cell r="Q1412">
            <v>1.1488538418577281E-3</v>
          </cell>
          <cell r="R1412">
            <v>1.1186645456847197E-3</v>
          </cell>
          <cell r="S1412">
            <v>1.0773433990904726E-3</v>
          </cell>
          <cell r="T1412">
            <v>1.2654175959089147E-3</v>
          </cell>
          <cell r="U1412">
            <v>9.8145509487601525E-4</v>
          </cell>
          <cell r="V1412">
            <v>6.3020812166353427E-3</v>
          </cell>
          <cell r="W1412">
            <v>0</v>
          </cell>
          <cell r="X1412">
            <v>3.4560694210897885E-3</v>
          </cell>
          <cell r="Y1412">
            <v>4.6055600550648154E-3</v>
          </cell>
          <cell r="Z1412">
            <v>3.3901970237802401E-3</v>
          </cell>
          <cell r="AA1412">
            <v>1.4231433536385709E-3</v>
          </cell>
          <cell r="AB1412">
            <v>2.8344112680137061E-3</v>
          </cell>
          <cell r="AC1412">
            <v>4.7198715354896965E-3</v>
          </cell>
          <cell r="AD1412">
            <v>3.6885547673904859E-3</v>
          </cell>
          <cell r="AE1412">
            <v>2.8322489302028257E-3</v>
          </cell>
          <cell r="AF1412">
            <v>1.4782061563804389E-3</v>
          </cell>
          <cell r="AG1412">
            <v>1.0343301419763237E-3</v>
          </cell>
          <cell r="AH1412">
            <v>3.343822813135903E-3</v>
          </cell>
          <cell r="AI1412">
            <v>9.9388858346698417E-3</v>
          </cell>
          <cell r="AJ1412">
            <v>6.5254962611529539E-3</v>
          </cell>
          <cell r="AK1412">
            <v>3.0812261689081824E-3</v>
          </cell>
          <cell r="AL1412">
            <v>4.8170454204526873E-3</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BQ1412">
            <v>0</v>
          </cell>
          <cell r="BR1412">
            <v>0</v>
          </cell>
          <cell r="BS1412">
            <v>0</v>
          </cell>
          <cell r="BT1412">
            <v>0</v>
          </cell>
          <cell r="BU1412">
            <v>0</v>
          </cell>
          <cell r="BV1412">
            <v>0</v>
          </cell>
        </row>
        <row r="1413">
          <cell r="E1413">
            <v>1.9726311495611207E-3</v>
          </cell>
          <cell r="F1413">
            <v>0</v>
          </cell>
          <cell r="G1413">
            <v>2.5149184151732088E-3</v>
          </cell>
          <cell r="H1413">
            <v>5.0762926243865109E-3</v>
          </cell>
          <cell r="I1413">
            <v>2.8231050055144489E-3</v>
          </cell>
          <cell r="J1413">
            <v>2.4012039445111119E-3</v>
          </cell>
          <cell r="K1413">
            <v>3.9394902247726358E-3</v>
          </cell>
          <cell r="L1413">
            <v>1.8102652004928211E-3</v>
          </cell>
          <cell r="M1413">
            <v>1.3825404651405025E-3</v>
          </cell>
          <cell r="N1413">
            <v>1.5079218112633024E-3</v>
          </cell>
          <cell r="O1413">
            <v>1.9413818955299749E-3</v>
          </cell>
          <cell r="P1413">
            <v>1.6374611694723565E-3</v>
          </cell>
          <cell r="Q1413">
            <v>1.8447545090995812E-3</v>
          </cell>
          <cell r="R1413">
            <v>1.4107076885618616E-3</v>
          </cell>
          <cell r="S1413">
            <v>1.7371157171736057E-3</v>
          </cell>
          <cell r="T1413">
            <v>1.6161021612850436E-3</v>
          </cell>
          <cell r="U1413">
            <v>7.2706978557620619E-4</v>
          </cell>
          <cell r="V1413">
            <v>2.1857886484211221E-3</v>
          </cell>
          <cell r="W1413">
            <v>0</v>
          </cell>
          <cell r="X1413">
            <v>3.8125476140263262E-3</v>
          </cell>
          <cell r="Y1413">
            <v>2.6304912289857375E-3</v>
          </cell>
          <cell r="Z1413">
            <v>1.9077618692783956E-3</v>
          </cell>
          <cell r="AA1413">
            <v>1.6855198982410229E-3</v>
          </cell>
          <cell r="AB1413">
            <v>3.0504004977451012E-3</v>
          </cell>
          <cell r="AC1413">
            <v>2.2267130583869298E-3</v>
          </cell>
          <cell r="AD1413">
            <v>2.995362719239275E-3</v>
          </cell>
          <cell r="AE1413">
            <v>3.5698615777040301E-3</v>
          </cell>
          <cell r="AF1413">
            <v>1.9022672186082927E-3</v>
          </cell>
          <cell r="AG1413">
            <v>1.2564372145291785E-3</v>
          </cell>
          <cell r="AH1413">
            <v>3.5307436852316503E-3</v>
          </cell>
          <cell r="AI1413">
            <v>3.9335680410099135E-3</v>
          </cell>
          <cell r="AJ1413">
            <v>1.2663658424620472E-2</v>
          </cell>
          <cell r="AK1413">
            <v>2.7960472151169124E-3</v>
          </cell>
          <cell r="AL1413">
            <v>3.6479663660119446E-3</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row>
        <row r="1414">
          <cell r="E1414">
            <v>4.8980544222624516E-4</v>
          </cell>
          <cell r="F1414">
            <v>0</v>
          </cell>
          <cell r="G1414">
            <v>9.3649379765620155E-4</v>
          </cell>
          <cell r="H1414">
            <v>6.9402200631954263E-4</v>
          </cell>
          <cell r="I1414">
            <v>3.2407891617404552E-3</v>
          </cell>
          <cell r="J1414">
            <v>1.1397573273509941E-3</v>
          </cell>
          <cell r="K1414">
            <v>1.0059091624994754E-3</v>
          </cell>
          <cell r="L1414">
            <v>6.0953147843404018E-4</v>
          </cell>
          <cell r="M1414">
            <v>4.7355429653977863E-4</v>
          </cell>
          <cell r="N1414">
            <v>3.8024836340008625E-4</v>
          </cell>
          <cell r="O1414">
            <v>5.7858314452709388E-4</v>
          </cell>
          <cell r="P1414">
            <v>6.172461678455775E-4</v>
          </cell>
          <cell r="Q1414">
            <v>6.4511864787264179E-4</v>
          </cell>
          <cell r="R1414">
            <v>4.3311674921368268E-4</v>
          </cell>
          <cell r="S1414">
            <v>6.7318369471934731E-4</v>
          </cell>
          <cell r="T1414">
            <v>5.2207808342150921E-4</v>
          </cell>
          <cell r="U1414">
            <v>2.7698741758141728E-4</v>
          </cell>
          <cell r="V1414">
            <v>1.0465006701420767E-3</v>
          </cell>
          <cell r="W1414">
            <v>0</v>
          </cell>
          <cell r="X1414">
            <v>1.3242282597767715E-3</v>
          </cell>
          <cell r="Y1414">
            <v>8.8011561027671057E-4</v>
          </cell>
          <cell r="Z1414">
            <v>9.819645346391963E-4</v>
          </cell>
          <cell r="AA1414">
            <v>7.7564557557952072E-4</v>
          </cell>
          <cell r="AB1414">
            <v>1.9165597898028622E-3</v>
          </cell>
          <cell r="AC1414">
            <v>6.8019102360695625E-4</v>
          </cell>
          <cell r="AD1414">
            <v>1.3427872148661347E-3</v>
          </cell>
          <cell r="AE1414">
            <v>1.2975356652999415E-3</v>
          </cell>
          <cell r="AF1414">
            <v>8.0015470517130348E-4</v>
          </cell>
          <cell r="AG1414">
            <v>4.8427963637392074E-4</v>
          </cell>
          <cell r="AH1414">
            <v>1.1031390416878814E-3</v>
          </cell>
          <cell r="AI1414">
            <v>3.9698763437945783E-4</v>
          </cell>
          <cell r="AJ1414">
            <v>1.3447761742255611E-3</v>
          </cell>
          <cell r="AK1414">
            <v>7.3849896676165816E-3</v>
          </cell>
          <cell r="AL1414">
            <v>1.301139604469726E-3</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row>
        <row r="1415">
          <cell r="E1415">
            <v>4.3110482258423191E-2</v>
          </cell>
          <cell r="F1415">
            <v>0</v>
          </cell>
          <cell r="G1415">
            <v>3.5351777532628907E-2</v>
          </cell>
          <cell r="H1415">
            <v>6.8679156478445441E-2</v>
          </cell>
          <cell r="I1415">
            <v>5.2845064985240907E-2</v>
          </cell>
          <cell r="J1415">
            <v>4.627694739405365E-2</v>
          </cell>
          <cell r="K1415">
            <v>5.32969155015326E-2</v>
          </cell>
          <cell r="L1415">
            <v>3.4354082101781008E-2</v>
          </cell>
          <cell r="M1415">
            <v>2.2999786846773385E-2</v>
          </cell>
          <cell r="N1415">
            <v>2.065183961260806E-2</v>
          </cell>
          <cell r="O1415">
            <v>2.9979745553515631E-2</v>
          </cell>
          <cell r="P1415">
            <v>2.5874468698279557E-2</v>
          </cell>
          <cell r="Q1415">
            <v>2.5363830969004696E-2</v>
          </cell>
          <cell r="R1415">
            <v>2.2265864666734744E-2</v>
          </cell>
          <cell r="S1415">
            <v>2.1827349852122018E-2</v>
          </cell>
          <cell r="T1415">
            <v>2.3648573325372294E-2</v>
          </cell>
          <cell r="U1415">
            <v>1.0672170267554274E-2</v>
          </cell>
          <cell r="V1415">
            <v>3.6139552552345029E-2</v>
          </cell>
          <cell r="W1415">
            <v>0</v>
          </cell>
          <cell r="X1415">
            <v>5.6727819267927006E-2</v>
          </cell>
          <cell r="Y1415">
            <v>4.3148714780665752E-2</v>
          </cell>
          <cell r="Z1415">
            <v>3.2001342004345901E-2</v>
          </cell>
          <cell r="AA1415">
            <v>2.4291673186483027E-2</v>
          </cell>
          <cell r="AB1415">
            <v>4.1573646869001196E-2</v>
          </cell>
          <cell r="AC1415">
            <v>3.2767554047584926E-2</v>
          </cell>
          <cell r="AD1415">
            <v>4.3066756577232815E-2</v>
          </cell>
          <cell r="AE1415">
            <v>5.353749296504412E-2</v>
          </cell>
          <cell r="AF1415">
            <v>2.4844032450988394E-2</v>
          </cell>
          <cell r="AG1415">
            <v>2.5263146405410226E-2</v>
          </cell>
          <cell r="AH1415">
            <v>4.4192828821844055E-2</v>
          </cell>
          <cell r="AI1415">
            <v>2.9166221189721259E-2</v>
          </cell>
          <cell r="AJ1415">
            <v>2.6157105304795116E-2</v>
          </cell>
          <cell r="AK1415">
            <v>2.7457378387149921E-2</v>
          </cell>
          <cell r="AL1415">
            <v>0.14240562081305375</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BQ1415">
            <v>0</v>
          </cell>
          <cell r="BR1415">
            <v>0</v>
          </cell>
          <cell r="BS1415">
            <v>0</v>
          </cell>
          <cell r="BT1415">
            <v>0</v>
          </cell>
          <cell r="BU1415">
            <v>0</v>
          </cell>
          <cell r="BV1415">
            <v>0</v>
          </cell>
        </row>
        <row r="1416">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row>
        <row r="1417">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0.19380110529676431</v>
          </cell>
          <cell r="AO1417">
            <v>5.9383270278996958E-3</v>
          </cell>
          <cell r="AP1417">
            <v>0.33976728002209272</v>
          </cell>
          <cell r="AQ1417">
            <v>8.3275545853339572E-2</v>
          </cell>
          <cell r="AR1417">
            <v>0.10188588663004612</v>
          </cell>
          <cell r="AS1417">
            <v>0.20169010078074565</v>
          </cell>
          <cell r="AT1417">
            <v>2.5768882028951754E-2</v>
          </cell>
          <cell r="AU1417">
            <v>7.5835259922547695E-3</v>
          </cell>
          <cell r="AV1417">
            <v>2.5300888885077633E-2</v>
          </cell>
          <cell r="AW1417">
            <v>3.5762701299787883E-2</v>
          </cell>
          <cell r="AX1417">
            <v>9.7245651640318308E-3</v>
          </cell>
          <cell r="AY1417">
            <v>7.8814311601796694E-3</v>
          </cell>
          <cell r="AZ1417">
            <v>8.3031261047910067E-3</v>
          </cell>
          <cell r="BA1417">
            <v>8.4329232599742801E-3</v>
          </cell>
          <cell r="BB1417">
            <v>9.6178543296508625E-3</v>
          </cell>
          <cell r="BC1417">
            <v>3.614803231658012E-2</v>
          </cell>
          <cell r="BD1417">
            <v>6.3786255840551833E-3</v>
          </cell>
          <cell r="BE1417">
            <v>2.3535699276229914E-2</v>
          </cell>
          <cell r="BF1417">
            <v>7.5445928728163367E-3</v>
          </cell>
          <cell r="BG1417">
            <v>1.071363417227396E-2</v>
          </cell>
          <cell r="BH1417">
            <v>8.6336862479469631E-3</v>
          </cell>
          <cell r="BI1417">
            <v>9.7332079949061873E-2</v>
          </cell>
          <cell r="BJ1417">
            <v>8.2251099895434415E-3</v>
          </cell>
          <cell r="BK1417">
            <v>9.3613885083773819E-3</v>
          </cell>
          <cell r="BL1417">
            <v>9.5612449386728703E-3</v>
          </cell>
          <cell r="BM1417">
            <v>1.153532131281472E-2</v>
          </cell>
          <cell r="BN1417">
            <v>5.5386043594290403E-3</v>
          </cell>
          <cell r="BO1417">
            <v>4.2658975625881968E-3</v>
          </cell>
          <cell r="BP1417">
            <v>2.9323724806199921E-3</v>
          </cell>
          <cell r="BQ1417">
            <v>6.7543732368366893E-3</v>
          </cell>
          <cell r="BR1417">
            <v>8.5953067309522471E-3</v>
          </cell>
          <cell r="BS1417">
            <v>8.5840107941664492E-3</v>
          </cell>
          <cell r="BT1417">
            <v>1.1688648472578743E-2</v>
          </cell>
          <cell r="BU1417">
            <v>1.0975286958425133E-2</v>
          </cell>
          <cell r="BV1417">
            <v>4.5648090628653557E-3</v>
          </cell>
        </row>
        <row r="1418">
          <cell r="E1418">
            <v>0</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2.5537636764050024E-2</v>
          </cell>
          <cell r="AO1418">
            <v>7.9696140914102154E-2</v>
          </cell>
          <cell r="AP1418">
            <v>2.4362530924507863E-2</v>
          </cell>
          <cell r="AQ1418">
            <v>3.0160787375912761E-2</v>
          </cell>
          <cell r="AR1418">
            <v>2.4474591492078226E-2</v>
          </cell>
          <cell r="AS1418">
            <v>3.0060739927390102E-2</v>
          </cell>
          <cell r="AT1418">
            <v>2.5049391693304408E-2</v>
          </cell>
          <cell r="AU1418">
            <v>0.5794692004449371</v>
          </cell>
          <cell r="AV1418">
            <v>8.6835660822009872E-2</v>
          </cell>
          <cell r="AW1418">
            <v>4.3755550081569755E-2</v>
          </cell>
          <cell r="AX1418">
            <v>0.11414187089827003</v>
          </cell>
          <cell r="AY1418">
            <v>9.6073693974067439E-2</v>
          </cell>
          <cell r="AZ1418">
            <v>3.3892108980017752E-2</v>
          </cell>
          <cell r="BA1418">
            <v>2.7676243230309573E-2</v>
          </cell>
          <cell r="BB1418">
            <v>3.1227882821638468E-2</v>
          </cell>
          <cell r="BC1418">
            <v>2.9625826472986137E-2</v>
          </cell>
          <cell r="BD1418">
            <v>0.1738200858067751</v>
          </cell>
          <cell r="BE1418">
            <v>4.6702542421866639E-2</v>
          </cell>
          <cell r="BF1418">
            <v>1.5127579868012825E-2</v>
          </cell>
          <cell r="BG1418">
            <v>1.4946282295483374E-2</v>
          </cell>
          <cell r="BH1418">
            <v>1.2544446231816612E-2</v>
          </cell>
          <cell r="BI1418">
            <v>1.8119598120655299E-2</v>
          </cell>
          <cell r="BJ1418">
            <v>4.9797788203215357E-2</v>
          </cell>
          <cell r="BK1418">
            <v>6.1294953537266217E-2</v>
          </cell>
          <cell r="BL1418">
            <v>8.1024678464243605E-2</v>
          </cell>
          <cell r="BM1418">
            <v>2.1524736582497518E-2</v>
          </cell>
          <cell r="BN1418">
            <v>1.2169545594798749E-2</v>
          </cell>
          <cell r="BO1418">
            <v>7.1162959364453179E-3</v>
          </cell>
          <cell r="BP1418">
            <v>8.7132587373850018E-3</v>
          </cell>
          <cell r="BQ1418">
            <v>1.1161753725208718E-2</v>
          </cell>
          <cell r="BR1418">
            <v>2.0702941498598377E-2</v>
          </cell>
          <cell r="BS1418">
            <v>1.2977579223852729E-2</v>
          </cell>
          <cell r="BT1418">
            <v>1.5491981597838766E-2</v>
          </cell>
          <cell r="BU1418">
            <v>1.7776177760014493E-2</v>
          </cell>
          <cell r="BV1418">
            <v>1.0911104418458991E-2</v>
          </cell>
        </row>
        <row r="1419">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7.4279322039090406E-2</v>
          </cell>
          <cell r="AO1419">
            <v>4.5167001667842915E-3</v>
          </cell>
          <cell r="AP1419">
            <v>0.18694513644714927</v>
          </cell>
          <cell r="AQ1419">
            <v>1.6722923052415205E-2</v>
          </cell>
          <cell r="AR1419">
            <v>0.10278716923993059</v>
          </cell>
          <cell r="AS1419">
            <v>1.9543889243854466E-2</v>
          </cell>
          <cell r="AT1419">
            <v>1.1389139393187224E-2</v>
          </cell>
          <cell r="AU1419">
            <v>7.39854818313116E-3</v>
          </cell>
          <cell r="AV1419">
            <v>2.3836694010247107E-2</v>
          </cell>
          <cell r="AW1419">
            <v>1.5171492753340695E-2</v>
          </cell>
          <cell r="AX1419">
            <v>8.8096785833480726E-3</v>
          </cell>
          <cell r="AY1419">
            <v>7.6250257204865616E-3</v>
          </cell>
          <cell r="AZ1419">
            <v>7.7571648413632122E-3</v>
          </cell>
          <cell r="BA1419">
            <v>8.3229890811359012E-3</v>
          </cell>
          <cell r="BB1419">
            <v>7.9714759056156836E-3</v>
          </cell>
          <cell r="BC1419">
            <v>1.1827803299948781E-2</v>
          </cell>
          <cell r="BD1419">
            <v>6.0870604273775032E-3</v>
          </cell>
          <cell r="BE1419">
            <v>7.8519751046807751E-3</v>
          </cell>
          <cell r="BF1419">
            <v>6.3222408076177719E-3</v>
          </cell>
          <cell r="BG1419">
            <v>1.0039640156156921E-2</v>
          </cell>
          <cell r="BH1419">
            <v>9.9585558239205698E-3</v>
          </cell>
          <cell r="BI1419">
            <v>0.17431806060217292</v>
          </cell>
          <cell r="BJ1419">
            <v>6.893024142220058E-3</v>
          </cell>
          <cell r="BK1419">
            <v>1.2429160875077366E-2</v>
          </cell>
          <cell r="BL1419">
            <v>1.4491889632620689E-2</v>
          </cell>
          <cell r="BM1419">
            <v>8.4953991783460383E-3</v>
          </cell>
          <cell r="BN1419">
            <v>6.8102705770021338E-3</v>
          </cell>
          <cell r="BO1419">
            <v>5.6117075283923356E-3</v>
          </cell>
          <cell r="BP1419">
            <v>2.4938643445130129E-3</v>
          </cell>
          <cell r="BQ1419">
            <v>8.2850736443956623E-3</v>
          </cell>
          <cell r="BR1419">
            <v>1.3206262008299186E-2</v>
          </cell>
          <cell r="BS1419">
            <v>1.4578500867483397E-2</v>
          </cell>
          <cell r="BT1419">
            <v>1.7846106676407646E-2</v>
          </cell>
          <cell r="BU1419">
            <v>1.335772070246515E-2</v>
          </cell>
          <cell r="BV1419">
            <v>5.4852529909999144E-3</v>
          </cell>
        </row>
        <row r="1420">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5.889975076646509E-3</v>
          </cell>
          <cell r="AO1420">
            <v>4.510859699911645E-3</v>
          </cell>
          <cell r="AP1420">
            <v>6.5482163672452628E-3</v>
          </cell>
          <cell r="AQ1420">
            <v>0.37727296053264103</v>
          </cell>
          <cell r="AR1420">
            <v>0.11174722214554031</v>
          </cell>
          <cell r="AS1420">
            <v>1.114000955543076E-2</v>
          </cell>
          <cell r="AT1420">
            <v>1.3855257170478237E-2</v>
          </cell>
          <cell r="AU1420">
            <v>4.7008784578596204E-3</v>
          </cell>
          <cell r="AV1420">
            <v>9.5775969365981487E-3</v>
          </cell>
          <cell r="AW1420">
            <v>2.3480386344565299E-2</v>
          </cell>
          <cell r="AX1420">
            <v>1.0280943697007917E-2</v>
          </cell>
          <cell r="AY1420">
            <v>7.091315119580964E-3</v>
          </cell>
          <cell r="AZ1420">
            <v>9.6387371591991847E-3</v>
          </cell>
          <cell r="BA1420">
            <v>7.9080170509315366E-3</v>
          </cell>
          <cell r="BB1420">
            <v>1.9870724538149042E-2</v>
          </cell>
          <cell r="BC1420">
            <v>3.865894463612006E-2</v>
          </cell>
          <cell r="BD1420">
            <v>5.04619303577867E-3</v>
          </cell>
          <cell r="BE1420">
            <v>8.1125913187333684E-3</v>
          </cell>
          <cell r="BF1420">
            <v>6.1458453974137864E-3</v>
          </cell>
          <cell r="BG1420">
            <v>6.9541396726821164E-3</v>
          </cell>
          <cell r="BH1420">
            <v>5.7591907001945447E-3</v>
          </cell>
          <cell r="BI1420">
            <v>7.9851885116080726E-3</v>
          </cell>
          <cell r="BJ1420">
            <v>6.2277389752876796E-3</v>
          </cell>
          <cell r="BK1420">
            <v>8.3630087435577552E-3</v>
          </cell>
          <cell r="BL1420">
            <v>5.5466889399204879E-3</v>
          </cell>
          <cell r="BM1420">
            <v>5.2796714863534268E-3</v>
          </cell>
          <cell r="BN1420">
            <v>4.1200253917645351E-3</v>
          </cell>
          <cell r="BO1420">
            <v>2.587766615989826E-3</v>
          </cell>
          <cell r="BP1420">
            <v>1.4207646352866067E-3</v>
          </cell>
          <cell r="BQ1420">
            <v>3.7884701073828031E-3</v>
          </cell>
          <cell r="BR1420">
            <v>7.6612716880075952E-3</v>
          </cell>
          <cell r="BS1420">
            <v>3.2556550378306818E-3</v>
          </cell>
          <cell r="BT1420">
            <v>6.9262976817548345E-3</v>
          </cell>
          <cell r="BU1420">
            <v>1.4575099651072423E-2</v>
          </cell>
          <cell r="BV1420">
            <v>6.7913839941843293E-3</v>
          </cell>
        </row>
        <row r="1421">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5.9566269059531949E-4</v>
          </cell>
          <cell r="AO1421">
            <v>6.0477697467698139E-4</v>
          </cell>
          <cell r="AP1421">
            <v>7.7136711433245931E-4</v>
          </cell>
          <cell r="AQ1421">
            <v>1.8056340537435739E-2</v>
          </cell>
          <cell r="AR1421">
            <v>0.26195012146701746</v>
          </cell>
          <cell r="AS1421">
            <v>2.4903197315082597E-3</v>
          </cell>
          <cell r="AT1421">
            <v>1.5627904799613145E-3</v>
          </cell>
          <cell r="AU1421">
            <v>6.1438756364892168E-4</v>
          </cell>
          <cell r="AV1421">
            <v>9.3125883336922044E-4</v>
          </cell>
          <cell r="AW1421">
            <v>2.2077738440840411E-3</v>
          </cell>
          <cell r="AX1421">
            <v>1.3470576162357729E-3</v>
          </cell>
          <cell r="AY1421">
            <v>1.1083839291308366E-3</v>
          </cell>
          <cell r="AZ1421">
            <v>1.4591674625770489E-3</v>
          </cell>
          <cell r="BA1421">
            <v>1.1815453095213712E-3</v>
          </cell>
          <cell r="BB1421">
            <v>3.0564933084460621E-3</v>
          </cell>
          <cell r="BC1421">
            <v>6.2774072693688688E-3</v>
          </cell>
          <cell r="BD1421">
            <v>7.2009563838167979E-4</v>
          </cell>
          <cell r="BE1421">
            <v>9.9372406372257071E-4</v>
          </cell>
          <cell r="BF1421">
            <v>8.7337137595521646E-4</v>
          </cell>
          <cell r="BG1421">
            <v>9.212671375822837E-4</v>
          </cell>
          <cell r="BH1421">
            <v>6.7765520627363748E-4</v>
          </cell>
          <cell r="BI1421">
            <v>7.3003429986172764E-4</v>
          </cell>
          <cell r="BJ1421">
            <v>8.7876200800145199E-4</v>
          </cell>
          <cell r="BK1421">
            <v>9.1647488737928173E-4</v>
          </cell>
          <cell r="BL1421">
            <v>7.1905084183226909E-4</v>
          </cell>
          <cell r="BM1421">
            <v>7.0435222240144827E-4</v>
          </cell>
          <cell r="BN1421">
            <v>7.3168997527687379E-4</v>
          </cell>
          <cell r="BO1421">
            <v>3.1702099915898997E-4</v>
          </cell>
          <cell r="BP1421">
            <v>1.7248179457862665E-4</v>
          </cell>
          <cell r="BQ1421">
            <v>4.846002720258095E-4</v>
          </cell>
          <cell r="BR1421">
            <v>1.218596032156638E-3</v>
          </cell>
          <cell r="BS1421">
            <v>4.6562601256330805E-4</v>
          </cell>
          <cell r="BT1421">
            <v>6.4084209816756433E-4</v>
          </cell>
          <cell r="BU1421">
            <v>1.5269836285726659E-3</v>
          </cell>
          <cell r="BV1421">
            <v>3.6261872573861996E-4</v>
          </cell>
        </row>
        <row r="1422">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4.8114036555581708E-3</v>
          </cell>
          <cell r="AO1422">
            <v>4.01411193221072E-3</v>
          </cell>
          <cell r="AP1422">
            <v>5.4680556141162833E-3</v>
          </cell>
          <cell r="AQ1422">
            <v>5.4306774387989738E-3</v>
          </cell>
          <cell r="AR1422">
            <v>7.0253266414857848E-3</v>
          </cell>
          <cell r="AS1422">
            <v>0.25001789195267143</v>
          </cell>
          <cell r="AT1422">
            <v>1.6859989808585142E-2</v>
          </cell>
          <cell r="AU1422">
            <v>3.7725769629455967E-3</v>
          </cell>
          <cell r="AV1422">
            <v>5.3435366509965833E-3</v>
          </cell>
          <cell r="AW1422">
            <v>8.5377686223348497E-3</v>
          </cell>
          <cell r="AX1422">
            <v>1.0900629918534681E-2</v>
          </cell>
          <cell r="AY1422">
            <v>7.8509878315341439E-3</v>
          </cell>
          <cell r="AZ1422">
            <v>8.0046286839272531E-3</v>
          </cell>
          <cell r="BA1422">
            <v>6.5233099936389174E-3</v>
          </cell>
          <cell r="BB1422">
            <v>8.8936738264966762E-3</v>
          </cell>
          <cell r="BC1422">
            <v>7.6322868027537738E-2</v>
          </cell>
          <cell r="BD1422">
            <v>3.9855342368105614E-3</v>
          </cell>
          <cell r="BE1422">
            <v>4.0540564963984699E-2</v>
          </cell>
          <cell r="BF1422">
            <v>3.5251022832906462E-3</v>
          </cell>
          <cell r="BG1422">
            <v>4.3094979920853616E-3</v>
          </cell>
          <cell r="BH1422">
            <v>3.5579765248679208E-3</v>
          </cell>
          <cell r="BI1422">
            <v>5.4595517145092001E-3</v>
          </cell>
          <cell r="BJ1422">
            <v>3.9810054255899211E-3</v>
          </cell>
          <cell r="BK1422">
            <v>4.2628390905719718E-3</v>
          </cell>
          <cell r="BL1422">
            <v>3.2755490013587091E-3</v>
          </cell>
          <cell r="BM1422">
            <v>6.9269701402319061E-3</v>
          </cell>
          <cell r="BN1422">
            <v>3.3281172486943557E-3</v>
          </cell>
          <cell r="BO1422">
            <v>1.8760398644245549E-3</v>
          </cell>
          <cell r="BP1422">
            <v>3.7005761183815013E-3</v>
          </cell>
          <cell r="BQ1422">
            <v>3.2625670740666075E-3</v>
          </cell>
          <cell r="BR1422">
            <v>3.8628755245193871E-3</v>
          </cell>
          <cell r="BS1422">
            <v>4.2937610289753517E-3</v>
          </cell>
          <cell r="BT1422">
            <v>3.7303885023887112E-3</v>
          </cell>
          <cell r="BU1422">
            <v>6.1345216853825706E-3</v>
          </cell>
          <cell r="BV1422">
            <v>2.3154463683767441E-3</v>
          </cell>
        </row>
        <row r="1423">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1.5798409866920958E-2</v>
          </cell>
          <cell r="AO1423">
            <v>1.2978699455710594E-2</v>
          </cell>
          <cell r="AP1423">
            <v>4.8484159136586678E-2</v>
          </cell>
          <cell r="AQ1423">
            <v>3.6424177439973657E-2</v>
          </cell>
          <cell r="AR1423">
            <v>4.1224553420952298E-2</v>
          </cell>
          <cell r="AS1423">
            <v>3.8317544340476337E-2</v>
          </cell>
          <cell r="AT1423">
            <v>0.29414638807378135</v>
          </cell>
          <cell r="AU1423">
            <v>1.5488531621460902E-2</v>
          </cell>
          <cell r="AV1423">
            <v>4.3786300601967164E-2</v>
          </cell>
          <cell r="AW1423">
            <v>4.603051354493596E-2</v>
          </cell>
          <cell r="AX1423">
            <v>4.2057533010145053E-2</v>
          </cell>
          <cell r="AY1423">
            <v>2.5707264264026912E-2</v>
          </cell>
          <cell r="AZ1423">
            <v>2.9145308037535494E-2</v>
          </cell>
          <cell r="BA1423">
            <v>3.7701413248486269E-2</v>
          </cell>
          <cell r="BB1423">
            <v>2.8744872136430281E-2</v>
          </cell>
          <cell r="BC1423">
            <v>5.7353537925047632E-2</v>
          </cell>
          <cell r="BD1423">
            <v>1.8891833846163598E-2</v>
          </cell>
          <cell r="BE1423">
            <v>2.4579988794275393E-2</v>
          </cell>
          <cell r="BF1423">
            <v>2.4280212047058346E-2</v>
          </cell>
          <cell r="BG1423">
            <v>3.2936029251228925E-2</v>
          </cell>
          <cell r="BH1423">
            <v>3.0231007706091113E-2</v>
          </cell>
          <cell r="BI1423">
            <v>2.9575452942589592E-2</v>
          </cell>
          <cell r="BJ1423">
            <v>1.8892808917201808E-2</v>
          </cell>
          <cell r="BK1423">
            <v>2.144291379289423E-2</v>
          </cell>
          <cell r="BL1423">
            <v>2.2954618595450008E-2</v>
          </cell>
          <cell r="BM1423">
            <v>2.9257730741990794E-2</v>
          </cell>
          <cell r="BN1423">
            <v>3.0221904831594665E-2</v>
          </cell>
          <cell r="BO1423">
            <v>3.4013893449931332E-2</v>
          </cell>
          <cell r="BP1423">
            <v>9.4727704626132152E-3</v>
          </cell>
          <cell r="BQ1423">
            <v>4.6736209446208113E-2</v>
          </cell>
          <cell r="BR1423">
            <v>3.2658840436151478E-2</v>
          </cell>
          <cell r="BS1423">
            <v>3.2062539989093038E-2</v>
          </cell>
          <cell r="BT1423">
            <v>2.6352196167882678E-2</v>
          </cell>
          <cell r="BU1423">
            <v>3.8985314003635106E-2</v>
          </cell>
          <cell r="BV1423">
            <v>2.0775579680561138E-2</v>
          </cell>
        </row>
        <row r="1424">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2.6157661416891586E-2</v>
          </cell>
          <cell r="AO1424">
            <v>2.335826544394658E-2</v>
          </cell>
          <cell r="AP1424">
            <v>2.0556552659632989E-2</v>
          </cell>
          <cell r="AQ1424">
            <v>2.3541362768843069E-2</v>
          </cell>
          <cell r="AR1424">
            <v>2.040938682402553E-2</v>
          </cell>
          <cell r="AS1424">
            <v>2.3913758461356075E-2</v>
          </cell>
          <cell r="AT1424">
            <v>1.8411549621155866E-2</v>
          </cell>
          <cell r="AU1424">
            <v>9.3953030837813811E-2</v>
          </cell>
          <cell r="AV1424">
            <v>5.6954626873782228E-2</v>
          </cell>
          <cell r="AW1424">
            <v>3.1242769348587236E-2</v>
          </cell>
          <cell r="AX1424">
            <v>3.5442963072814165E-2</v>
          </cell>
          <cell r="AY1424">
            <v>2.6271300616489926E-2</v>
          </cell>
          <cell r="AZ1424">
            <v>1.7038572212730526E-2</v>
          </cell>
          <cell r="BA1424">
            <v>1.58961200699053E-2</v>
          </cell>
          <cell r="BB1424">
            <v>1.6519007624224584E-2</v>
          </cell>
          <cell r="BC1424">
            <v>1.7851164871261007E-2</v>
          </cell>
          <cell r="BD1424">
            <v>4.2415044622716155E-2</v>
          </cell>
          <cell r="BE1424">
            <v>2.6024854974287172E-2</v>
          </cell>
          <cell r="BF1424">
            <v>1.205897919241905E-2</v>
          </cell>
          <cell r="BG1424">
            <v>1.5678620113015285E-2</v>
          </cell>
          <cell r="BH1424">
            <v>1.1666234145741238E-2</v>
          </cell>
          <cell r="BI1424">
            <v>1.4032768628209027E-2</v>
          </cell>
          <cell r="BJ1424">
            <v>7.2399566620859349E-2</v>
          </cell>
          <cell r="BK1424">
            <v>9.6442884018503566E-2</v>
          </cell>
          <cell r="BL1424">
            <v>0.13339308771058062</v>
          </cell>
          <cell r="BM1424">
            <v>2.3806445535368034E-2</v>
          </cell>
          <cell r="BN1424">
            <v>1.0094890945969081E-2</v>
          </cell>
          <cell r="BO1424">
            <v>6.5120769578769803E-3</v>
          </cell>
          <cell r="BP1424">
            <v>4.6068157929537766E-3</v>
          </cell>
          <cell r="BQ1424">
            <v>1.0285933499005669E-2</v>
          </cell>
          <cell r="BR1424">
            <v>2.1657890226078606E-2</v>
          </cell>
          <cell r="BS1424">
            <v>8.7791190535592249E-3</v>
          </cell>
          <cell r="BT1424">
            <v>1.1661345150465425E-2</v>
          </cell>
          <cell r="BU1424">
            <v>1.4305187959005943E-2</v>
          </cell>
          <cell r="BV1424">
            <v>1.1723488167539977E-2</v>
          </cell>
        </row>
        <row r="1425">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8.0133288719746829E-2</v>
          </cell>
          <cell r="AO1425">
            <v>3.1614072710358383E-2</v>
          </cell>
          <cell r="AP1425">
            <v>5.4315351156065811E-2</v>
          </cell>
          <cell r="AQ1425">
            <v>0.14567502844699073</v>
          </cell>
          <cell r="AR1425">
            <v>9.9268375949025517E-2</v>
          </cell>
          <cell r="AS1425">
            <v>8.1788591214330936E-2</v>
          </cell>
          <cell r="AT1425">
            <v>7.171514962259877E-2</v>
          </cell>
          <cell r="AU1425">
            <v>5.7465753914748237E-2</v>
          </cell>
          <cell r="AV1425">
            <v>0.35191788547085134</v>
          </cell>
          <cell r="AW1425">
            <v>0.33111899367079223</v>
          </cell>
          <cell r="AX1425">
            <v>7.1040734910370565E-2</v>
          </cell>
          <cell r="AY1425">
            <v>5.0742257466779385E-2</v>
          </cell>
          <cell r="AZ1425">
            <v>4.8528507866021121E-2</v>
          </cell>
          <cell r="BA1425">
            <v>6.5642647873998566E-2</v>
          </cell>
          <cell r="BB1425">
            <v>6.1693055526799719E-2</v>
          </cell>
          <cell r="BC1425">
            <v>7.8385481175380883E-2</v>
          </cell>
          <cell r="BD1425">
            <v>3.1971363436829062E-2</v>
          </cell>
          <cell r="BE1425">
            <v>4.3627608720682769E-2</v>
          </cell>
          <cell r="BF1425">
            <v>2.7339015298176807E-2</v>
          </cell>
          <cell r="BG1425">
            <v>1.7501971509345907E-2</v>
          </cell>
          <cell r="BH1425">
            <v>1.3958301617903325E-2</v>
          </cell>
          <cell r="BI1425">
            <v>2.6622480782453061E-2</v>
          </cell>
          <cell r="BJ1425">
            <v>2.3486940204548161E-2</v>
          </cell>
          <cell r="BK1425">
            <v>2.8666841036893289E-2</v>
          </cell>
          <cell r="BL1425">
            <v>2.846269499783478E-2</v>
          </cell>
          <cell r="BM1425">
            <v>1.9895417929288606E-2</v>
          </cell>
          <cell r="BN1425">
            <v>1.5813226330240883E-2</v>
          </cell>
          <cell r="BO1425">
            <v>9.788746008098724E-3</v>
          </cell>
          <cell r="BP1425">
            <v>8.30154230001608E-3</v>
          </cell>
          <cell r="BQ1425">
            <v>1.8150683946315384E-2</v>
          </cell>
          <cell r="BR1425">
            <v>2.2563462579209864E-2</v>
          </cell>
          <cell r="BS1425">
            <v>1.3062296385038735E-2</v>
          </cell>
          <cell r="BT1425">
            <v>9.714122836077968E-2</v>
          </cell>
          <cell r="BU1425">
            <v>3.0603419493895154E-2</v>
          </cell>
          <cell r="BV1425">
            <v>1.9171975844319226E-2</v>
          </cell>
        </row>
        <row r="1426">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1.3866212454125464E-2</v>
          </cell>
          <cell r="AO1426">
            <v>1.2341659372824288E-2</v>
          </cell>
          <cell r="AP1426">
            <v>3.027146978647071E-2</v>
          </cell>
          <cell r="AQ1426">
            <v>2.635536029027612E-2</v>
          </cell>
          <cell r="AR1426">
            <v>6.1400048983489927E-2</v>
          </cell>
          <cell r="AS1426">
            <v>2.2838290970232093E-2</v>
          </cell>
          <cell r="AT1426">
            <v>2.5541841873194134E-2</v>
          </cell>
          <cell r="AU1426">
            <v>1.3085044836630951E-2</v>
          </cell>
          <cell r="AV1426">
            <v>3.5231878948434887E-2</v>
          </cell>
          <cell r="AW1426">
            <v>0.15934598558293245</v>
          </cell>
          <cell r="AX1426">
            <v>2.429612714680833E-2</v>
          </cell>
          <cell r="AY1426">
            <v>2.1335615600322762E-2</v>
          </cell>
          <cell r="AZ1426">
            <v>4.3681516096771879E-2</v>
          </cell>
          <cell r="BA1426">
            <v>4.7922752435998951E-2</v>
          </cell>
          <cell r="BB1426">
            <v>6.8895355857077997E-2</v>
          </cell>
          <cell r="BC1426">
            <v>5.3679994435141411E-2</v>
          </cell>
          <cell r="BD1426">
            <v>1.1349314193809551E-2</v>
          </cell>
          <cell r="BE1426">
            <v>3.1750704429862803E-2</v>
          </cell>
          <cell r="BF1426">
            <v>3.0842755071018382E-2</v>
          </cell>
          <cell r="BG1426">
            <v>1.2957635107074476E-2</v>
          </cell>
          <cell r="BH1426">
            <v>1.1407734050369739E-2</v>
          </cell>
          <cell r="BI1426">
            <v>1.4419840910364612E-2</v>
          </cell>
          <cell r="BJ1426">
            <v>1.7573755598648384E-2</v>
          </cell>
          <cell r="BK1426">
            <v>1.44153980783572E-2</v>
          </cell>
          <cell r="BL1426">
            <v>1.2766042398390604E-2</v>
          </cell>
          <cell r="BM1426">
            <v>1.5339614951051522E-2</v>
          </cell>
          <cell r="BN1426">
            <v>1.1879655133306057E-2</v>
          </cell>
          <cell r="BO1426">
            <v>4.9500501741691818E-3</v>
          </cell>
          <cell r="BP1426">
            <v>3.9126126173570034E-3</v>
          </cell>
          <cell r="BQ1426">
            <v>8.5164575638446427E-3</v>
          </cell>
          <cell r="BR1426">
            <v>9.2816887453935938E-3</v>
          </cell>
          <cell r="BS1426">
            <v>5.1165873926132801E-3</v>
          </cell>
          <cell r="BT1426">
            <v>1.1562942586363905E-2</v>
          </cell>
          <cell r="BU1426">
            <v>1.2233131391161939E-2</v>
          </cell>
          <cell r="BV1426">
            <v>9.8443948037361464E-3</v>
          </cell>
        </row>
        <row r="1427">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7.0134317162617666E-3</v>
          </cell>
          <cell r="AO1427">
            <v>9.5734030653958982E-3</v>
          </cell>
          <cell r="AP1427">
            <v>1.2251919050998077E-2</v>
          </cell>
          <cell r="AQ1427">
            <v>9.285900684542275E-3</v>
          </cell>
          <cell r="AR1427">
            <v>8.3740486931113134E-3</v>
          </cell>
          <cell r="AS1427">
            <v>1.6149117595752816E-2</v>
          </cell>
          <cell r="AT1427">
            <v>6.1660528881408005E-3</v>
          </cell>
          <cell r="AU1427">
            <v>1.4226322349890842E-2</v>
          </cell>
          <cell r="AV1427">
            <v>1.3524823805890932E-2</v>
          </cell>
          <cell r="AW1427">
            <v>1.5087440791520062E-2</v>
          </cell>
          <cell r="AX1427">
            <v>0.13929853111626689</v>
          </cell>
          <cell r="AY1427">
            <v>2.1082524272036173E-2</v>
          </cell>
          <cell r="AZ1427">
            <v>1.4641406729114004E-2</v>
          </cell>
          <cell r="BA1427">
            <v>2.2783120512098076E-2</v>
          </cell>
          <cell r="BB1427">
            <v>1.942900421685443E-2</v>
          </cell>
          <cell r="BC1427">
            <v>1.6210162059579005E-2</v>
          </cell>
          <cell r="BD1427">
            <v>9.9952614858933413E-3</v>
          </cell>
          <cell r="BE1427">
            <v>8.9756193365149131E-2</v>
          </cell>
          <cell r="BF1427">
            <v>7.5126364802906844E-3</v>
          </cell>
          <cell r="BG1427">
            <v>4.7235361684288442E-3</v>
          </cell>
          <cell r="BH1427">
            <v>4.0980728948605124E-3</v>
          </cell>
          <cell r="BI1427">
            <v>9.5056975944271781E-3</v>
          </cell>
          <cell r="BJ1427">
            <v>5.9041484045530539E-3</v>
          </cell>
          <cell r="BK1427">
            <v>6.2317815089325893E-3</v>
          </cell>
          <cell r="BL1427">
            <v>5.9071006403372713E-3</v>
          </cell>
          <cell r="BM1427">
            <v>6.4676346965415734E-3</v>
          </cell>
          <cell r="BN1427">
            <v>5.3433191131911405E-3</v>
          </cell>
          <cell r="BO1427">
            <v>2.5877998832354314E-3</v>
          </cell>
          <cell r="BP1427">
            <v>6.7772842122896032E-3</v>
          </cell>
          <cell r="BQ1427">
            <v>4.4070002961871142E-3</v>
          </cell>
          <cell r="BR1427">
            <v>5.6215680766963363E-3</v>
          </cell>
          <cell r="BS1427">
            <v>5.2064161959004375E-3</v>
          </cell>
          <cell r="BT1427">
            <v>6.0838832474480872E-3</v>
          </cell>
          <cell r="BU1427">
            <v>7.2236865260370056E-3</v>
          </cell>
          <cell r="BV1427">
            <v>5.215276349765847E-3</v>
          </cell>
        </row>
        <row r="1428">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2.2609186809636521E-2</v>
          </cell>
          <cell r="AO1428">
            <v>4.9519760455467077E-2</v>
          </cell>
          <cell r="AP1428">
            <v>4.3422199087507406E-2</v>
          </cell>
          <cell r="AQ1428">
            <v>3.3018363147898105E-2</v>
          </cell>
          <cell r="AR1428">
            <v>4.0140605459480651E-2</v>
          </cell>
          <cell r="AS1428">
            <v>5.6973870907332282E-2</v>
          </cell>
          <cell r="AT1428">
            <v>3.8712443841251505E-2</v>
          </cell>
          <cell r="AU1428">
            <v>4.7679834230865727E-2</v>
          </cell>
          <cell r="AV1428">
            <v>4.8017228827269574E-2</v>
          </cell>
          <cell r="AW1428">
            <v>6.9649577171156801E-2</v>
          </cell>
          <cell r="AX1428">
            <v>7.5475273635556422E-2</v>
          </cell>
          <cell r="AY1428">
            <v>0.4677771386434848</v>
          </cell>
          <cell r="AZ1428">
            <v>0.27402899748689796</v>
          </cell>
          <cell r="BA1428">
            <v>0.1663592716740771</v>
          </cell>
          <cell r="BB1428">
            <v>0.23632710236998319</v>
          </cell>
          <cell r="BC1428">
            <v>0.13052607281495804</v>
          </cell>
          <cell r="BD1428">
            <v>3.8591810370652083E-2</v>
          </cell>
          <cell r="BE1428">
            <v>0.1528254761672449</v>
          </cell>
          <cell r="BF1428">
            <v>5.5202959868325678E-2</v>
          </cell>
          <cell r="BG1428">
            <v>2.1230637966137486E-2</v>
          </cell>
          <cell r="BH1428">
            <v>1.5984162497456312E-2</v>
          </cell>
          <cell r="BI1428">
            <v>2.5201534618443676E-2</v>
          </cell>
          <cell r="BJ1428">
            <v>3.2541787600466714E-2</v>
          </cell>
          <cell r="BK1428">
            <v>4.165509967456122E-2</v>
          </cell>
          <cell r="BL1428">
            <v>3.2707183316751674E-2</v>
          </cell>
          <cell r="BM1428">
            <v>3.0625923676888087E-2</v>
          </cell>
          <cell r="BN1428">
            <v>2.653654667629456E-2</v>
          </cell>
          <cell r="BO1428">
            <v>1.0362529252181214E-2</v>
          </cell>
          <cell r="BP1428">
            <v>1.2726371239086817E-2</v>
          </cell>
          <cell r="BQ1428">
            <v>1.9584366478709449E-2</v>
          </cell>
          <cell r="BR1428">
            <v>2.404395880017117E-2</v>
          </cell>
          <cell r="BS1428">
            <v>1.3452083352776964E-2</v>
          </cell>
          <cell r="BT1428">
            <v>1.758166514278087E-2</v>
          </cell>
          <cell r="BU1428">
            <v>2.916963119365162E-2</v>
          </cell>
          <cell r="BV1428">
            <v>1.7807772811627116E-2</v>
          </cell>
        </row>
        <row r="1429">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1.443818012148078E-2</v>
          </cell>
          <cell r="AO1429">
            <v>3.0763699781771896E-2</v>
          </cell>
          <cell r="AP1429">
            <v>1.5368088538195386E-2</v>
          </cell>
          <cell r="AQ1429">
            <v>1.8188076012777481E-2</v>
          </cell>
          <cell r="AR1429">
            <v>1.5760969086703103E-2</v>
          </cell>
          <cell r="AS1429">
            <v>2.0529105003634345E-2</v>
          </cell>
          <cell r="AT1429">
            <v>1.7571452890632298E-2</v>
          </cell>
          <cell r="AU1429">
            <v>2.3805619701746123E-2</v>
          </cell>
          <cell r="AV1429">
            <v>1.9271954190907915E-2</v>
          </cell>
          <cell r="AW1429">
            <v>2.2687237546230945E-2</v>
          </cell>
          <cell r="AX1429">
            <v>2.8167861943750434E-2</v>
          </cell>
          <cell r="AY1429">
            <v>3.5390292733015638E-2</v>
          </cell>
          <cell r="AZ1429">
            <v>0.16098975480529876</v>
          </cell>
          <cell r="BA1429">
            <v>3.7743370182663216E-2</v>
          </cell>
          <cell r="BB1429">
            <v>7.3097248921033836E-2</v>
          </cell>
          <cell r="BC1429">
            <v>2.4129417016710671E-2</v>
          </cell>
          <cell r="BD1429">
            <v>2.5818639951607065E-2</v>
          </cell>
          <cell r="BE1429">
            <v>3.3167022582717594E-2</v>
          </cell>
          <cell r="BF1429">
            <v>3.387370119145422E-2</v>
          </cell>
          <cell r="BG1429">
            <v>1.1052408117861805E-2</v>
          </cell>
          <cell r="BH1429">
            <v>7.254752774082998E-3</v>
          </cell>
          <cell r="BI1429">
            <v>9.8681210112821424E-3</v>
          </cell>
          <cell r="BJ1429">
            <v>1.7126508094292198E-2</v>
          </cell>
          <cell r="BK1429">
            <v>2.8189277422679494E-2</v>
          </cell>
          <cell r="BL1429">
            <v>2.679656435104277E-2</v>
          </cell>
          <cell r="BM1429">
            <v>1.6485476834594642E-2</v>
          </cell>
          <cell r="BN1429">
            <v>1.2886045524496058E-2</v>
          </cell>
          <cell r="BO1429">
            <v>5.5052553512515857E-3</v>
          </cell>
          <cell r="BP1429">
            <v>5.011389313079981E-3</v>
          </cell>
          <cell r="BQ1429">
            <v>9.9527094155930623E-3</v>
          </cell>
          <cell r="BR1429">
            <v>1.0325932095256323E-2</v>
          </cell>
          <cell r="BS1429">
            <v>6.9296059700281925E-3</v>
          </cell>
          <cell r="BT1429">
            <v>9.1686140662766546E-3</v>
          </cell>
          <cell r="BU1429">
            <v>1.3988002811274164E-2</v>
          </cell>
          <cell r="BV1429">
            <v>6.0176780665007097E-3</v>
          </cell>
        </row>
        <row r="1430">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1.34939020777462E-2</v>
          </cell>
          <cell r="AO1430">
            <v>2.2803620820186082E-2</v>
          </cell>
          <cell r="AP1430">
            <v>2.0938974916716417E-2</v>
          </cell>
          <cell r="AQ1430">
            <v>2.7134567745899615E-2</v>
          </cell>
          <cell r="AR1430">
            <v>2.4521894923408817E-2</v>
          </cell>
          <cell r="AS1430">
            <v>2.9711297988699065E-2</v>
          </cell>
          <cell r="AT1430">
            <v>3.4817583277308307E-2</v>
          </cell>
          <cell r="AU1430">
            <v>2.331112209730524E-2</v>
          </cell>
          <cell r="AV1430">
            <v>3.067329286301335E-2</v>
          </cell>
          <cell r="AW1430">
            <v>3.6508808985023962E-2</v>
          </cell>
          <cell r="AX1430">
            <v>3.2254524556732882E-2</v>
          </cell>
          <cell r="AY1430">
            <v>4.6759384546730481E-2</v>
          </cell>
          <cell r="AZ1430">
            <v>0.11714866245858788</v>
          </cell>
          <cell r="BA1430">
            <v>0.41899498477743879</v>
          </cell>
          <cell r="BB1430">
            <v>0.11042776423323616</v>
          </cell>
          <cell r="BC1430">
            <v>6.0726303282286759E-2</v>
          </cell>
          <cell r="BD1430">
            <v>4.1346817864148379E-2</v>
          </cell>
          <cell r="BE1430">
            <v>5.8695620526929407E-2</v>
          </cell>
          <cell r="BF1430">
            <v>4.9436151693195228E-2</v>
          </cell>
          <cell r="BG1430">
            <v>2.5311667748880745E-2</v>
          </cell>
          <cell r="BH1430">
            <v>1.7080554985383273E-2</v>
          </cell>
          <cell r="BI1430">
            <v>1.972413590019069E-2</v>
          </cell>
          <cell r="BJ1430">
            <v>2.2917906971105337E-2</v>
          </cell>
          <cell r="BK1430">
            <v>2.9066134378776452E-2</v>
          </cell>
          <cell r="BL1430">
            <v>2.6520543510601895E-2</v>
          </cell>
          <cell r="BM1430">
            <v>2.498374108172878E-2</v>
          </cell>
          <cell r="BN1430">
            <v>6.4263247020932474E-2</v>
          </cell>
          <cell r="BO1430">
            <v>1.6130285184638479E-2</v>
          </cell>
          <cell r="BP1430">
            <v>9.0413266677577646E-3</v>
          </cell>
          <cell r="BQ1430">
            <v>3.3352680446703392E-2</v>
          </cell>
          <cell r="BR1430">
            <v>2.5017627104523491E-2</v>
          </cell>
          <cell r="BS1430">
            <v>1.6197633869370565E-2</v>
          </cell>
          <cell r="BT1430">
            <v>2.2511202226211117E-2</v>
          </cell>
          <cell r="BU1430">
            <v>3.2872106749086964E-2</v>
          </cell>
          <cell r="BV1430">
            <v>1.4434894778165737E-2</v>
          </cell>
        </row>
        <row r="1431">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1.2033991276106316E-2</v>
          </cell>
          <cell r="AO1431">
            <v>1.4345132027800562E-2</v>
          </cell>
          <cell r="AP1431">
            <v>1.3916317685883502E-2</v>
          </cell>
          <cell r="AQ1431">
            <v>1.3473578123032735E-2</v>
          </cell>
          <cell r="AR1431">
            <v>1.4534314410849871E-2</v>
          </cell>
          <cell r="AS1431">
            <v>1.7275936827848639E-2</v>
          </cell>
          <cell r="AT1431">
            <v>1.4151664845894902E-2</v>
          </cell>
          <cell r="AU1431">
            <v>1.3513246591817308E-2</v>
          </cell>
          <cell r="AV1431">
            <v>1.3841355707805583E-2</v>
          </cell>
          <cell r="AW1431">
            <v>1.6372433418087144E-2</v>
          </cell>
          <cell r="AX1431">
            <v>1.6832370601360426E-2</v>
          </cell>
          <cell r="AY1431">
            <v>2.0316839840432765E-2</v>
          </cell>
          <cell r="AZ1431">
            <v>4.6768975171249789E-2</v>
          </cell>
          <cell r="BA1431">
            <v>2.0128394826622462E-2</v>
          </cell>
          <cell r="BB1431">
            <v>0.38665560257583453</v>
          </cell>
          <cell r="BC1431">
            <v>1.8403862858805378E-2</v>
          </cell>
          <cell r="BD1431">
            <v>1.4281769457435324E-2</v>
          </cell>
          <cell r="BE1431">
            <v>1.7674768616528311E-2</v>
          </cell>
          <cell r="BF1431">
            <v>8.846754477803849E-2</v>
          </cell>
          <cell r="BG1431">
            <v>1.550726774905529E-2</v>
          </cell>
          <cell r="BH1431">
            <v>1.1593236291248242E-2</v>
          </cell>
          <cell r="BI1431">
            <v>9.3480175733799149E-3</v>
          </cell>
          <cell r="BJ1431">
            <v>5.162963483979912E-2</v>
          </cell>
          <cell r="BK1431">
            <v>6.7034266962217495E-2</v>
          </cell>
          <cell r="BL1431">
            <v>5.80474020503896E-2</v>
          </cell>
          <cell r="BM1431">
            <v>2.3119541375078032E-2</v>
          </cell>
          <cell r="BN1431">
            <v>1.2646136527692723E-2</v>
          </cell>
          <cell r="BO1431">
            <v>6.9480441462977998E-3</v>
          </cell>
          <cell r="BP1431">
            <v>3.9415467677740464E-3</v>
          </cell>
          <cell r="BQ1431">
            <v>1.1760884984551252E-2</v>
          </cell>
          <cell r="BR1431">
            <v>2.2888802448590741E-2</v>
          </cell>
          <cell r="BS1431">
            <v>5.7849639456788934E-3</v>
          </cell>
          <cell r="BT1431">
            <v>7.4157273182305543E-3</v>
          </cell>
          <cell r="BU1431">
            <v>1.9743711943056651E-2</v>
          </cell>
          <cell r="BV1431">
            <v>9.6667329165666619E-3</v>
          </cell>
        </row>
        <row r="1432">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3.4152365015608366E-3</v>
          </cell>
          <cell r="AO1432">
            <v>3.8640224423522702E-3</v>
          </cell>
          <cell r="AP1432">
            <v>4.632403737493746E-3</v>
          </cell>
          <cell r="AQ1432">
            <v>1.0578921660771378E-2</v>
          </cell>
          <cell r="AR1432">
            <v>7.9929133666905381E-3</v>
          </cell>
          <cell r="AS1432">
            <v>1.5907320422823768E-2</v>
          </cell>
          <cell r="AT1432">
            <v>7.4928879144300128E-3</v>
          </cell>
          <cell r="AU1432">
            <v>4.2586100819680525E-3</v>
          </cell>
          <cell r="AV1432">
            <v>6.0303709659416437E-3</v>
          </cell>
          <cell r="AW1432">
            <v>7.5733038064679939E-3</v>
          </cell>
          <cell r="AX1432">
            <v>7.9503735478429049E-3</v>
          </cell>
          <cell r="AY1432">
            <v>1.1612257610861714E-2</v>
          </cell>
          <cell r="AZ1432">
            <v>1.1453952788257579E-2</v>
          </cell>
          <cell r="BA1432">
            <v>9.9194036689724038E-3</v>
          </cell>
          <cell r="BB1432">
            <v>1.0969853308478637E-2</v>
          </cell>
          <cell r="BC1432">
            <v>5.4605926594921694E-2</v>
          </cell>
          <cell r="BD1432">
            <v>4.5133449453388453E-3</v>
          </cell>
          <cell r="BE1432">
            <v>1.265250519529656E-2</v>
          </cell>
          <cell r="BF1432">
            <v>6.0635142083004367E-3</v>
          </cell>
          <cell r="BG1432">
            <v>4.5690820359141531E-3</v>
          </cell>
          <cell r="BH1432">
            <v>3.9852185179029128E-3</v>
          </cell>
          <cell r="BI1432">
            <v>6.4057871947878894E-3</v>
          </cell>
          <cell r="BJ1432">
            <v>4.075559150751906E-3</v>
          </cell>
          <cell r="BK1432">
            <v>5.079501144347992E-3</v>
          </cell>
          <cell r="BL1432">
            <v>4.9482324240730444E-3</v>
          </cell>
          <cell r="BM1432">
            <v>5.2473001664338319E-3</v>
          </cell>
          <cell r="BN1432">
            <v>4.6142494397759465E-3</v>
          </cell>
          <cell r="BO1432">
            <v>3.2607091260532942E-3</v>
          </cell>
          <cell r="BP1432">
            <v>2.6281214377006671E-3</v>
          </cell>
          <cell r="BQ1432">
            <v>5.0383247277492145E-3</v>
          </cell>
          <cell r="BR1432">
            <v>6.7923490798643587E-3</v>
          </cell>
          <cell r="BS1432">
            <v>6.2663940948043499E-3</v>
          </cell>
          <cell r="BT1432">
            <v>1.5349854096374004E-2</v>
          </cell>
          <cell r="BU1432">
            <v>9.4967934983374875E-3</v>
          </cell>
          <cell r="BV1432">
            <v>4.6935429367631239E-3</v>
          </cell>
        </row>
        <row r="1433">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3.429074113077709E-2</v>
          </cell>
          <cell r="AO1433">
            <v>6.7002371312606057E-2</v>
          </cell>
          <cell r="AP1433">
            <v>4.2494515139578276E-2</v>
          </cell>
          <cell r="AQ1433">
            <v>5.9599522903293636E-2</v>
          </cell>
          <cell r="AR1433">
            <v>4.2269864542679086E-2</v>
          </cell>
          <cell r="AS1433">
            <v>5.3518284125269586E-2</v>
          </cell>
          <cell r="AT1433">
            <v>5.1535610985316255E-2</v>
          </cell>
          <cell r="AU1433">
            <v>6.2750317042305964E-2</v>
          </cell>
          <cell r="AV1433">
            <v>7.7065394816668117E-2</v>
          </cell>
          <cell r="AW1433">
            <v>6.8618545099239273E-2</v>
          </cell>
          <cell r="AX1433">
            <v>9.1325478612738528E-2</v>
          </cell>
          <cell r="AY1433">
            <v>8.2774025769144485E-2</v>
          </cell>
          <cell r="AZ1433">
            <v>4.7489052371871947E-2</v>
          </cell>
          <cell r="BA1433">
            <v>4.3222404700492045E-2</v>
          </cell>
          <cell r="BB1433">
            <v>4.5609564320805089E-2</v>
          </cell>
          <cell r="BC1433">
            <v>4.1053863624037672E-2</v>
          </cell>
          <cell r="BD1433">
            <v>0.17828996843201983</v>
          </cell>
          <cell r="BE1433">
            <v>3.7055949010758572E-2</v>
          </cell>
          <cell r="BF1433">
            <v>2.8177950449465267E-2</v>
          </cell>
          <cell r="BG1433">
            <v>2.5093176196875549E-2</v>
          </cell>
          <cell r="BH1433">
            <v>2.990286031501518E-2</v>
          </cell>
          <cell r="BI1433">
            <v>4.5812623150883879E-2</v>
          </cell>
          <cell r="BJ1433">
            <v>3.5766397548080253E-2</v>
          </cell>
          <cell r="BK1433">
            <v>2.8393392916153178E-2</v>
          </cell>
          <cell r="BL1433">
            <v>2.6932377793150362E-2</v>
          </cell>
          <cell r="BM1433">
            <v>3.3597871951341785E-2</v>
          </cell>
          <cell r="BN1433">
            <v>2.6363575120845056E-2</v>
          </cell>
          <cell r="BO1433">
            <v>1.4757020826821902E-2</v>
          </cell>
          <cell r="BP1433">
            <v>2.4452225615177549E-2</v>
          </cell>
          <cell r="BQ1433">
            <v>1.9918625919712378E-2</v>
          </cell>
          <cell r="BR1433">
            <v>2.6866768813628789E-2</v>
          </cell>
          <cell r="BS1433">
            <v>3.6269416797034354E-2</v>
          </cell>
          <cell r="BT1433">
            <v>2.9822569280777245E-2</v>
          </cell>
          <cell r="BU1433">
            <v>3.6919350542942653E-2</v>
          </cell>
          <cell r="BV1433">
            <v>1.6381638737645358E-2</v>
          </cell>
        </row>
        <row r="1434">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1.0247552882680637E-2</v>
          </cell>
          <cell r="AO1434">
            <v>1.4259857612679309E-2</v>
          </cell>
          <cell r="AP1434">
            <v>1.1127081320616447E-2</v>
          </cell>
          <cell r="AQ1434">
            <v>1.2806824764531323E-2</v>
          </cell>
          <cell r="AR1434">
            <v>1.1280340890013936E-2</v>
          </cell>
          <cell r="AS1434">
            <v>1.3188596347747984E-2</v>
          </cell>
          <cell r="AT1434">
            <v>1.205046578732002E-2</v>
          </cell>
          <cell r="AU1434">
            <v>1.6345935840550271E-2</v>
          </cell>
          <cell r="AV1434">
            <v>1.3424807538483735E-2</v>
          </cell>
          <cell r="AW1434">
            <v>1.3341893930768629E-2</v>
          </cell>
          <cell r="AX1434">
            <v>1.8352641943048652E-2</v>
          </cell>
          <cell r="AY1434">
            <v>1.541020385987368E-2</v>
          </cell>
          <cell r="AZ1434">
            <v>1.312241005378118E-2</v>
          </cell>
          <cell r="BA1434">
            <v>1.1603597587387165E-2</v>
          </cell>
          <cell r="BB1434">
            <v>1.1738465158391673E-2</v>
          </cell>
          <cell r="BC1434">
            <v>1.1609412600900513E-2</v>
          </cell>
          <cell r="BD1434">
            <v>2.9129706613163435E-2</v>
          </cell>
          <cell r="BE1434">
            <v>7.5053436891062031E-2</v>
          </cell>
          <cell r="BF1434">
            <v>1.2312724960957382E-2</v>
          </cell>
          <cell r="BG1434">
            <v>1.1700952825189822E-2</v>
          </cell>
          <cell r="BH1434">
            <v>1.4737188628134503E-2</v>
          </cell>
          <cell r="BI1434">
            <v>1.4861779385615882E-2</v>
          </cell>
          <cell r="BJ1434">
            <v>1.7081364197050392E-2</v>
          </cell>
          <cell r="BK1434">
            <v>1.5263375794988512E-2</v>
          </cell>
          <cell r="BL1434">
            <v>1.2534415794136677E-2</v>
          </cell>
          <cell r="BM1434">
            <v>2.5598030844952963E-2</v>
          </cell>
          <cell r="BN1434">
            <v>1.6666211864347965E-2</v>
          </cell>
          <cell r="BO1434">
            <v>1.1048603775282807E-2</v>
          </cell>
          <cell r="BP1434">
            <v>4.4925185345814744E-2</v>
          </cell>
          <cell r="BQ1434">
            <v>1.1135318876822748E-2</v>
          </cell>
          <cell r="BR1434">
            <v>2.3205701099881647E-2</v>
          </cell>
          <cell r="BS1434">
            <v>2.0609727080065875E-2</v>
          </cell>
          <cell r="BT1434">
            <v>1.2281488305245421E-2</v>
          </cell>
          <cell r="BU1434">
            <v>1.8034232150654854E-2</v>
          </cell>
          <cell r="BV1434">
            <v>7.0996634973785463E-3</v>
          </cell>
        </row>
        <row r="1435">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9.6142001302487318E-3</v>
          </cell>
          <cell r="AO1435">
            <v>8.3231785542005974E-3</v>
          </cell>
          <cell r="AP1435">
            <v>1.2944659913792162E-2</v>
          </cell>
          <cell r="AQ1435">
            <v>1.2550482162976181E-2</v>
          </cell>
          <cell r="AR1435">
            <v>1.4062467537196916E-2</v>
          </cell>
          <cell r="AS1435">
            <v>1.5177956626762676E-2</v>
          </cell>
          <cell r="AT1435">
            <v>1.1643001599176838E-2</v>
          </cell>
          <cell r="AU1435">
            <v>1.1267659489262727E-2</v>
          </cell>
          <cell r="AV1435">
            <v>1.3003387085298386E-2</v>
          </cell>
          <cell r="AW1435">
            <v>1.3716533056342156E-2</v>
          </cell>
          <cell r="AX1435">
            <v>1.4381508337456784E-2</v>
          </cell>
          <cell r="AY1435">
            <v>1.4544585122588031E-2</v>
          </cell>
          <cell r="AZ1435">
            <v>1.3261191760867798E-2</v>
          </cell>
          <cell r="BA1435">
            <v>1.228023412163967E-2</v>
          </cell>
          <cell r="BB1435">
            <v>1.8972664881929585E-2</v>
          </cell>
          <cell r="BC1435">
            <v>1.2369755502513305E-2</v>
          </cell>
          <cell r="BD1435">
            <v>1.3777644817871079E-2</v>
          </cell>
          <cell r="BE1435">
            <v>1.347175082618805E-2</v>
          </cell>
          <cell r="BF1435">
            <v>1.8038603566880917E-2</v>
          </cell>
          <cell r="BG1435">
            <v>8.8250994661714741E-3</v>
          </cell>
          <cell r="BH1435">
            <v>8.1504627702235297E-3</v>
          </cell>
          <cell r="BI1435">
            <v>9.7509584052822319E-3</v>
          </cell>
          <cell r="BJ1435">
            <v>2.3135442954713394E-2</v>
          </cell>
          <cell r="BK1435">
            <v>1.0688483180178641E-2</v>
          </cell>
          <cell r="BL1435">
            <v>1.066177032393233E-2</v>
          </cell>
          <cell r="BM1435">
            <v>1.5758820905283771E-2</v>
          </cell>
          <cell r="BN1435">
            <v>1.0176222830149826E-2</v>
          </cell>
          <cell r="BO1435">
            <v>6.8681073874274452E-3</v>
          </cell>
          <cell r="BP1435">
            <v>3.8158047924168751E-3</v>
          </cell>
          <cell r="BQ1435">
            <v>1.0650002852304363E-2</v>
          </cell>
          <cell r="BR1435">
            <v>8.7330162305545855E-3</v>
          </cell>
          <cell r="BS1435">
            <v>5.6812070360129007E-3</v>
          </cell>
          <cell r="BT1435">
            <v>7.9465097942668702E-3</v>
          </cell>
          <cell r="BU1435">
            <v>1.291209203041796E-2</v>
          </cell>
          <cell r="BV1435">
            <v>1.1568763763115457E-2</v>
          </cell>
        </row>
        <row r="1436">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6.3627467134132629E-2</v>
          </cell>
          <cell r="AO1436">
            <v>4.2634282473339731E-2</v>
          </cell>
          <cell r="AP1436">
            <v>0.10672404890806506</v>
          </cell>
          <cell r="AQ1436">
            <v>0.11229643831271896</v>
          </cell>
          <cell r="AR1436">
            <v>0.14420185218376474</v>
          </cell>
          <cell r="AS1436">
            <v>0.10365991742286783</v>
          </cell>
          <cell r="AT1436">
            <v>8.0472477558647879E-2</v>
          </cell>
          <cell r="AU1436">
            <v>7.4320982004755953E-2</v>
          </cell>
          <cell r="AV1436">
            <v>9.0818022524186401E-2</v>
          </cell>
          <cell r="AW1436">
            <v>9.9377101209786337E-2</v>
          </cell>
          <cell r="AX1436">
            <v>8.823082899119454E-2</v>
          </cell>
          <cell r="AY1436">
            <v>9.4605788550076883E-2</v>
          </cell>
          <cell r="AZ1436">
            <v>9.6087220313798266E-2</v>
          </cell>
          <cell r="BA1436">
            <v>0.10286740766618833</v>
          </cell>
          <cell r="BB1436">
            <v>0.10473273895419188</v>
          </cell>
          <cell r="BC1436">
            <v>9.6739063726967015E-2</v>
          </cell>
          <cell r="BD1436">
            <v>6.1860089377807792E-2</v>
          </cell>
          <cell r="BE1436">
            <v>8.1557386388658892E-2</v>
          </cell>
          <cell r="BF1436">
            <v>5.6879490725566161E-2</v>
          </cell>
          <cell r="BG1436">
            <v>5.1703146763845353E-2</v>
          </cell>
          <cell r="BH1436">
            <v>2.7609298315682866E-2</v>
          </cell>
          <cell r="BI1436">
            <v>7.6143058365726754E-2</v>
          </cell>
          <cell r="BJ1436">
            <v>4.9618769713233812E-2</v>
          </cell>
          <cell r="BK1436">
            <v>5.6481052826102822E-2</v>
          </cell>
          <cell r="BL1436">
            <v>5.635754738211473E-2</v>
          </cell>
          <cell r="BM1436">
            <v>4.1934250141843633E-2</v>
          </cell>
          <cell r="BN1436">
            <v>3.5616646597759732E-2</v>
          </cell>
          <cell r="BO1436">
            <v>1.7710197072889081E-2</v>
          </cell>
          <cell r="BP1436">
            <v>1.2162922485315491E-2</v>
          </cell>
          <cell r="BQ1436">
            <v>3.0283781817004172E-2</v>
          </cell>
          <cell r="BR1436">
            <v>3.1473605958170635E-2</v>
          </cell>
          <cell r="BS1436">
            <v>2.2846237693618963E-2</v>
          </cell>
          <cell r="BT1436">
            <v>4.7557647040143314E-2</v>
          </cell>
          <cell r="BU1436">
            <v>4.1266650609384857E-2</v>
          </cell>
          <cell r="BV1436">
            <v>2.2433635650374574E-2</v>
          </cell>
        </row>
        <row r="1437">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2.5279104482385899E-2</v>
          </cell>
          <cell r="AO1437">
            <v>1.4204144868852471E-2</v>
          </cell>
          <cell r="AP1437">
            <v>4.1326077575074574E-2</v>
          </cell>
          <cell r="AQ1437">
            <v>4.8356014744408801E-2</v>
          </cell>
          <cell r="AR1437">
            <v>6.2315567729328329E-2</v>
          </cell>
          <cell r="AS1437">
            <v>3.2888752072121205E-2</v>
          </cell>
          <cell r="AT1437">
            <v>2.5828683433615787E-2</v>
          </cell>
          <cell r="AU1437">
            <v>2.3208738724904383E-2</v>
          </cell>
          <cell r="AV1437">
            <v>3.3929491218093383E-2</v>
          </cell>
          <cell r="AW1437">
            <v>3.2388569363771297E-2</v>
          </cell>
          <cell r="AX1437">
            <v>2.9408903186999905E-2</v>
          </cell>
          <cell r="AY1437">
            <v>3.0898102426694812E-2</v>
          </cell>
          <cell r="AZ1437">
            <v>3.0143434657537885E-2</v>
          </cell>
          <cell r="BA1437">
            <v>3.0458927363209171E-2</v>
          </cell>
          <cell r="BB1437">
            <v>3.4426812200104226E-2</v>
          </cell>
          <cell r="BC1437">
            <v>3.564840336040552E-2</v>
          </cell>
          <cell r="BD1437">
            <v>2.0988294917522774E-2</v>
          </cell>
          <cell r="BE1437">
            <v>3.9379670430301016E-2</v>
          </cell>
          <cell r="BF1437">
            <v>1.9999553009201844E-2</v>
          </cell>
          <cell r="BG1437">
            <v>1.3051973449432725E-2</v>
          </cell>
          <cell r="BH1437">
            <v>1.3485036640353609E-2</v>
          </cell>
          <cell r="BI1437">
            <v>3.5691009752114401E-2</v>
          </cell>
          <cell r="BJ1437">
            <v>2.1747018371961573E-2</v>
          </cell>
          <cell r="BK1437">
            <v>2.2195785097095799E-2</v>
          </cell>
          <cell r="BL1437">
            <v>2.0371156716383194E-2</v>
          </cell>
          <cell r="BM1437">
            <v>1.6173341990753681E-2</v>
          </cell>
          <cell r="BN1437">
            <v>1.432876969019046E-2</v>
          </cell>
          <cell r="BO1437">
            <v>7.7829407364603939E-3</v>
          </cell>
          <cell r="BP1437">
            <v>6.1630650115029979E-3</v>
          </cell>
          <cell r="BQ1437">
            <v>1.1573710251328374E-2</v>
          </cell>
          <cell r="BR1437">
            <v>1.1174336950797861E-2</v>
          </cell>
          <cell r="BS1437">
            <v>9.5876964243099463E-3</v>
          </cell>
          <cell r="BT1437">
            <v>1.6653889259362703E-2</v>
          </cell>
          <cell r="BU1437">
            <v>1.7051741098774078E-2</v>
          </cell>
          <cell r="BV1437">
            <v>8.3614906022393271E-3</v>
          </cell>
        </row>
        <row r="1438">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7.5462688371273285E-3</v>
          </cell>
          <cell r="AO1438">
            <v>8.2153766625056943E-3</v>
          </cell>
          <cell r="AP1438">
            <v>1.2591652800447949E-2</v>
          </cell>
          <cell r="AQ1438">
            <v>1.2521030164844626E-2</v>
          </cell>
          <cell r="AR1438">
            <v>1.3133371696713256E-2</v>
          </cell>
          <cell r="AS1438">
            <v>1.2177457965316966E-2</v>
          </cell>
          <cell r="AT1438">
            <v>1.5552492976836692E-2</v>
          </cell>
          <cell r="AU1438">
            <v>9.0217789547173896E-3</v>
          </cell>
          <cell r="AV1438">
            <v>1.3475769633119257E-2</v>
          </cell>
          <cell r="AW1438">
            <v>1.4397781687704184E-2</v>
          </cell>
          <cell r="AX1438">
            <v>1.371997319441875E-2</v>
          </cell>
          <cell r="AY1438">
            <v>1.3506253614276331E-2</v>
          </cell>
          <cell r="AZ1438">
            <v>1.4157668353753787E-2</v>
          </cell>
          <cell r="BA1438">
            <v>1.5723466194953888E-2</v>
          </cell>
          <cell r="BB1438">
            <v>1.2430276899176885E-2</v>
          </cell>
          <cell r="BC1438">
            <v>1.2741772583611028E-2</v>
          </cell>
          <cell r="BD1438">
            <v>1.3491706473293168E-2</v>
          </cell>
          <cell r="BE1438">
            <v>1.216066810003002E-2</v>
          </cell>
          <cell r="BF1438">
            <v>1.1177656433643201E-2</v>
          </cell>
          <cell r="BG1438">
            <v>1.6262326234797727E-2</v>
          </cell>
          <cell r="BH1438">
            <v>1.1714409643180407E-2</v>
          </cell>
          <cell r="BI1438">
            <v>1.8949121687159343E-2</v>
          </cell>
          <cell r="BJ1438">
            <v>1.602333121178854E-2</v>
          </cell>
          <cell r="BK1438">
            <v>1.376861211734934E-2</v>
          </cell>
          <cell r="BL1438">
            <v>3.655265958087018E-2</v>
          </cell>
          <cell r="BM1438">
            <v>1.8967349094343992E-2</v>
          </cell>
          <cell r="BN1438">
            <v>1.6460646197171989E-2</v>
          </cell>
          <cell r="BO1438">
            <v>1.7219158248348035E-2</v>
          </cell>
          <cell r="BP1438">
            <v>6.5304737536528599E-3</v>
          </cell>
          <cell r="BQ1438">
            <v>2.0730268759967835E-2</v>
          </cell>
          <cell r="BR1438">
            <v>1.3935974178482326E-2</v>
          </cell>
          <cell r="BS1438">
            <v>9.8640569119096931E-3</v>
          </cell>
          <cell r="BT1438">
            <v>1.4987599785261376E-2</v>
          </cell>
          <cell r="BU1438">
            <v>1.7901098263572984E-2</v>
          </cell>
          <cell r="BV1438">
            <v>1.1174036756942771E-2</v>
          </cell>
        </row>
        <row r="1439">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2.9368988004739863E-2</v>
          </cell>
          <cell r="AO1439">
            <v>3.3585234661726769E-2</v>
          </cell>
          <cell r="AP1439">
            <v>4.8839207062325453E-2</v>
          </cell>
          <cell r="AQ1439">
            <v>4.6947159048935802E-2</v>
          </cell>
          <cell r="AR1439">
            <v>5.2284718954029759E-2</v>
          </cell>
          <cell r="AS1439">
            <v>5.3428180209005208E-2</v>
          </cell>
          <cell r="AT1439">
            <v>3.9689390371730894E-2</v>
          </cell>
          <cell r="AU1439">
            <v>5.3768277182800341E-2</v>
          </cell>
          <cell r="AV1439">
            <v>4.5857055104662432E-2</v>
          </cell>
          <cell r="AW1439">
            <v>4.5102580537836265E-2</v>
          </cell>
          <cell r="AX1439">
            <v>6.4473714362358853E-2</v>
          </cell>
          <cell r="AY1439">
            <v>4.7985263483773119E-2</v>
          </cell>
          <cell r="AZ1439">
            <v>3.6087444654742472E-2</v>
          </cell>
          <cell r="BA1439">
            <v>3.3604260871050999E-2</v>
          </cell>
          <cell r="BB1439">
            <v>4.052175157830061E-2</v>
          </cell>
          <cell r="BC1439">
            <v>4.1081979805595067E-2</v>
          </cell>
          <cell r="BD1439">
            <v>4.5155232067087762E-2</v>
          </cell>
          <cell r="BE1439">
            <v>3.8285497644417174E-2</v>
          </cell>
          <cell r="BF1439">
            <v>2.5036337124441557E-2</v>
          </cell>
          <cell r="BG1439">
            <v>3.7800967101044684E-2</v>
          </cell>
          <cell r="BH1439">
            <v>2.2139434700036018E-2</v>
          </cell>
          <cell r="BI1439">
            <v>2.651799510079066E-2</v>
          </cell>
          <cell r="BJ1439">
            <v>6.8167294250617294E-2</v>
          </cell>
          <cell r="BK1439">
            <v>7.8365411833894158E-2</v>
          </cell>
          <cell r="BL1439">
            <v>3.5210822580803158E-2</v>
          </cell>
          <cell r="BM1439">
            <v>7.9354468171909956E-2</v>
          </cell>
          <cell r="BN1439">
            <v>1.8826536591829895E-2</v>
          </cell>
          <cell r="BO1439">
            <v>1.2739525066034365E-2</v>
          </cell>
          <cell r="BP1439">
            <v>6.6991779008774253E-3</v>
          </cell>
          <cell r="BQ1439">
            <v>1.5536491010662474E-2</v>
          </cell>
          <cell r="BR1439">
            <v>2.024665315782213E-2</v>
          </cell>
          <cell r="BS1439">
            <v>1.7626426020794228E-2</v>
          </cell>
          <cell r="BT1439">
            <v>1.7520715926269876E-2</v>
          </cell>
          <cell r="BU1439">
            <v>2.1698365416464534E-2</v>
          </cell>
          <cell r="BV1439">
            <v>1.4162323547206849E-2</v>
          </cell>
        </row>
        <row r="1440">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7.1526716289275162E-3</v>
          </cell>
          <cell r="AO1440">
            <v>1.0408434549659704E-2</v>
          </cell>
          <cell r="AP1440">
            <v>8.982309186952836E-3</v>
          </cell>
          <cell r="AQ1440">
            <v>9.8477569893866395E-3</v>
          </cell>
          <cell r="AR1440">
            <v>1.2478050832374049E-2</v>
          </cell>
          <cell r="AS1440">
            <v>1.3602250009590628E-2</v>
          </cell>
          <cell r="AT1440">
            <v>7.3850498579500568E-3</v>
          </cell>
          <cell r="AU1440">
            <v>1.4466966576370156E-2</v>
          </cell>
          <cell r="AV1440">
            <v>1.1492937853106238E-2</v>
          </cell>
          <cell r="AW1440">
            <v>1.0404246301784142E-2</v>
          </cell>
          <cell r="AX1440">
            <v>1.8677662244237427E-2</v>
          </cell>
          <cell r="AY1440">
            <v>1.6240393191019883E-2</v>
          </cell>
          <cell r="AZ1440">
            <v>9.9420615208530676E-3</v>
          </cell>
          <cell r="BA1440">
            <v>8.4946955562274825E-3</v>
          </cell>
          <cell r="BB1440">
            <v>8.8361316617383626E-3</v>
          </cell>
          <cell r="BC1440">
            <v>8.9079110366461454E-3</v>
          </cell>
          <cell r="BD1440">
            <v>1.4021257798422301E-2</v>
          </cell>
          <cell r="BE1440">
            <v>9.7269975494772218E-3</v>
          </cell>
          <cell r="BF1440">
            <v>4.5171554116498524E-3</v>
          </cell>
          <cell r="BG1440">
            <v>7.5258815954388127E-3</v>
          </cell>
          <cell r="BH1440">
            <v>4.1050682095659418E-3</v>
          </cell>
          <cell r="BI1440">
            <v>5.0057410829912642E-3</v>
          </cell>
          <cell r="BJ1440">
            <v>7.6497806305040319E-3</v>
          </cell>
          <cell r="BK1440">
            <v>0.14009868381137958</v>
          </cell>
          <cell r="BL1440">
            <v>6.0100824398934905E-3</v>
          </cell>
          <cell r="BM1440">
            <v>1.0008200646710139E-2</v>
          </cell>
          <cell r="BN1440">
            <v>3.0322253457501641E-3</v>
          </cell>
          <cell r="BO1440">
            <v>1.6019709135984815E-3</v>
          </cell>
          <cell r="BP1440">
            <v>1.4312548317639143E-3</v>
          </cell>
          <cell r="BQ1440">
            <v>2.8139339283875385E-3</v>
          </cell>
          <cell r="BR1440">
            <v>2.9124891170368276E-3</v>
          </cell>
          <cell r="BS1440">
            <v>2.7396230369449151E-3</v>
          </cell>
          <cell r="BT1440">
            <v>2.8958844663163211E-3</v>
          </cell>
          <cell r="BU1440">
            <v>4.00806418551843E-3</v>
          </cell>
          <cell r="BV1440">
            <v>2.1377203040992155E-3</v>
          </cell>
        </row>
        <row r="1441">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2.6635023454023312E-3</v>
          </cell>
          <cell r="AO1441">
            <v>4.0807454429907181E-3</v>
          </cell>
          <cell r="AP1441">
            <v>4.5686028746915967E-3</v>
          </cell>
          <cell r="AQ1441">
            <v>5.1351637924373144E-3</v>
          </cell>
          <cell r="AR1441">
            <v>5.5189279806733245E-3</v>
          </cell>
          <cell r="AS1441">
            <v>5.1254269610717046E-3</v>
          </cell>
          <cell r="AT1441">
            <v>6.7928371437068471E-3</v>
          </cell>
          <cell r="AU1441">
            <v>4.6508459971340921E-3</v>
          </cell>
          <cell r="AV1441">
            <v>5.7699549502276794E-3</v>
          </cell>
          <cell r="AW1441">
            <v>5.7148656605267656E-3</v>
          </cell>
          <cell r="AX1441">
            <v>5.4563010344212612E-3</v>
          </cell>
          <cell r="AY1441">
            <v>5.3472235717851174E-3</v>
          </cell>
          <cell r="AZ1441">
            <v>5.7277352916498738E-3</v>
          </cell>
          <cell r="BA1441">
            <v>6.1107397409256086E-3</v>
          </cell>
          <cell r="BB1441">
            <v>5.6075130475489515E-3</v>
          </cell>
          <cell r="BC1441">
            <v>5.2331991936876744E-3</v>
          </cell>
          <cell r="BD1441">
            <v>4.9316248455807121E-3</v>
          </cell>
          <cell r="BE1441">
            <v>4.2228792946150543E-3</v>
          </cell>
          <cell r="BF1441">
            <v>3.9826361869985264E-3</v>
          </cell>
          <cell r="BG1441">
            <v>7.4860903761719303E-3</v>
          </cell>
          <cell r="BH1441">
            <v>4.203975879724404E-3</v>
          </cell>
          <cell r="BI1441">
            <v>3.8261507651556155E-3</v>
          </cell>
          <cell r="BJ1441">
            <v>5.2748276896064875E-3</v>
          </cell>
          <cell r="BK1441">
            <v>6.9183012185653481E-3</v>
          </cell>
          <cell r="BL1441">
            <v>4.8283861223843649E-2</v>
          </cell>
          <cell r="BM1441">
            <v>1.1515666157383935E-2</v>
          </cell>
          <cell r="BN1441">
            <v>6.8123336492836098E-3</v>
          </cell>
          <cell r="BO1441">
            <v>6.9109944708709414E-3</v>
          </cell>
          <cell r="BP1441">
            <v>2.1222080850751765E-3</v>
          </cell>
          <cell r="BQ1441">
            <v>9.3040742975796318E-3</v>
          </cell>
          <cell r="BR1441">
            <v>6.7154819939439859E-3</v>
          </cell>
          <cell r="BS1441">
            <v>3.9758051604155391E-3</v>
          </cell>
          <cell r="BT1441">
            <v>3.6843628347819884E-3</v>
          </cell>
          <cell r="BU1441">
            <v>7.102857558406275E-3</v>
          </cell>
          <cell r="BV1441">
            <v>3.9383746273149159E-3</v>
          </cell>
        </row>
        <row r="1442">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1.0704032014746704E-2</v>
          </cell>
          <cell r="AO1442">
            <v>1.0546845341200475E-2</v>
          </cell>
          <cell r="AP1442">
            <v>1.8319816410153528E-2</v>
          </cell>
          <cell r="AQ1442">
            <v>1.6784537264846827E-2</v>
          </cell>
          <cell r="AR1442">
            <v>1.9481322927246893E-2</v>
          </cell>
          <cell r="AS1442">
            <v>2.1676315748055439E-2</v>
          </cell>
          <cell r="AT1442">
            <v>1.8484331232789742E-2</v>
          </cell>
          <cell r="AU1442">
            <v>1.6822116208073955E-2</v>
          </cell>
          <cell r="AV1442">
            <v>1.6296134454014538E-2</v>
          </cell>
          <cell r="AW1442">
            <v>1.6619126939370586E-2</v>
          </cell>
          <cell r="AX1442">
            <v>1.9776173193434089E-2</v>
          </cell>
          <cell r="AY1442">
            <v>1.7193694398126538E-2</v>
          </cell>
          <cell r="AZ1442">
            <v>1.5415557757515946E-2</v>
          </cell>
          <cell r="BA1442">
            <v>1.5064249324249653E-2</v>
          </cell>
          <cell r="BB1442">
            <v>1.6678237324403322E-2</v>
          </cell>
          <cell r="BC1442">
            <v>1.5125477131461871E-2</v>
          </cell>
          <cell r="BD1442">
            <v>1.2698697552835576E-2</v>
          </cell>
          <cell r="BE1442">
            <v>1.407734834814617E-2</v>
          </cell>
          <cell r="BF1442">
            <v>1.4963313911988243E-2</v>
          </cell>
          <cell r="BG1442">
            <v>3.3263087032772913E-2</v>
          </cell>
          <cell r="BH1442">
            <v>1.5115070000598611E-2</v>
          </cell>
          <cell r="BI1442">
            <v>1.1582780521512183E-2</v>
          </cell>
          <cell r="BJ1442">
            <v>5.5152260518299509E-2</v>
          </cell>
          <cell r="BK1442">
            <v>0.13898445583305166</v>
          </cell>
          <cell r="BL1442">
            <v>8.3101144385685471E-2</v>
          </cell>
          <cell r="BM1442">
            <v>0.13348271481052509</v>
          </cell>
          <cell r="BN1442">
            <v>1.3369247118713104E-2</v>
          </cell>
          <cell r="BO1442">
            <v>6.913428596968578E-3</v>
          </cell>
          <cell r="BP1442">
            <v>3.0467583933614256E-3</v>
          </cell>
          <cell r="BQ1442">
            <v>9.8968970373466119E-3</v>
          </cell>
          <cell r="BR1442">
            <v>8.3761445330497696E-3</v>
          </cell>
          <cell r="BS1442">
            <v>5.0624609276983049E-3</v>
          </cell>
          <cell r="BT1442">
            <v>7.028388774878166E-3</v>
          </cell>
          <cell r="BU1442">
            <v>1.0134813995719362E-2</v>
          </cell>
          <cell r="BV1442">
            <v>6.2080136866543853E-3</v>
          </cell>
        </row>
        <row r="1443">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1.0715367536666298E-2</v>
          </cell>
          <cell r="AO1443">
            <v>1.4553303718782338E-2</v>
          </cell>
          <cell r="AP1443">
            <v>1.7448526721295671E-2</v>
          </cell>
          <cell r="AQ1443">
            <v>2.0645674007317462E-2</v>
          </cell>
          <cell r="AR1443">
            <v>2.4233242696705883E-2</v>
          </cell>
          <cell r="AS1443">
            <v>1.8929529121649961E-2</v>
          </cell>
          <cell r="AT1443">
            <v>2.9881925854976843E-2</v>
          </cell>
          <cell r="AU1443">
            <v>1.5837830708130635E-2</v>
          </cell>
          <cell r="AV1443">
            <v>2.181354027688957E-2</v>
          </cell>
          <cell r="AW1443">
            <v>2.1171563738135186E-2</v>
          </cell>
          <cell r="AX1443">
            <v>2.0680035509417889E-2</v>
          </cell>
          <cell r="AY1443">
            <v>2.0892032544968641E-2</v>
          </cell>
          <cell r="AZ1443">
            <v>2.1898160979231109E-2</v>
          </cell>
          <cell r="BA1443">
            <v>2.3031398883991853E-2</v>
          </cell>
          <cell r="BB1443">
            <v>2.0176458837140285E-2</v>
          </cell>
          <cell r="BC1443">
            <v>2.0791776876681517E-2</v>
          </cell>
          <cell r="BD1443">
            <v>2.0491659235112165E-2</v>
          </cell>
          <cell r="BE1443">
            <v>2.3716918800984203E-2</v>
          </cell>
          <cell r="BF1443">
            <v>2.3648682406286266E-2</v>
          </cell>
          <cell r="BG1443">
            <v>3.5045305144166414E-2</v>
          </cell>
          <cell r="BH1443">
            <v>2.8558531609256668E-2</v>
          </cell>
          <cell r="BI1443">
            <v>2.1774664772897172E-2</v>
          </cell>
          <cell r="BJ1443">
            <v>2.9012247531481287E-2</v>
          </cell>
          <cell r="BK1443">
            <v>3.3426315130020784E-2</v>
          </cell>
          <cell r="BL1443">
            <v>4.5537905147392761E-2</v>
          </cell>
          <cell r="BM1443">
            <v>3.7561167087539267E-2</v>
          </cell>
          <cell r="BN1443">
            <v>0.16270919698470787</v>
          </cell>
          <cell r="BO1443">
            <v>4.0089872332919406E-2</v>
          </cell>
          <cell r="BP1443">
            <v>1.1576981487091093E-2</v>
          </cell>
          <cell r="BQ1443">
            <v>3.5337073887107169E-2</v>
          </cell>
          <cell r="BR1443">
            <v>2.7322770382814058E-2</v>
          </cell>
          <cell r="BS1443">
            <v>1.3682396162640222E-2</v>
          </cell>
          <cell r="BT1443">
            <v>2.0634634278436322E-2</v>
          </cell>
          <cell r="BU1443">
            <v>3.8098309512269009E-2</v>
          </cell>
          <cell r="BV1443">
            <v>2.3760924591078397E-2</v>
          </cell>
        </row>
        <row r="1444">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4.8833353561431224E-2</v>
          </cell>
          <cell r="AO1444">
            <v>4.8339115152920789E-2</v>
          </cell>
          <cell r="AP1444">
            <v>5.3604360509440403E-2</v>
          </cell>
          <cell r="AQ1444">
            <v>6.5331657282205441E-2</v>
          </cell>
          <cell r="AR1444">
            <v>6.1052693597715459E-2</v>
          </cell>
          <cell r="AS1444">
            <v>5.6180217762633718E-2</v>
          </cell>
          <cell r="AT1444">
            <v>5.7640926265952019E-2</v>
          </cell>
          <cell r="AU1444">
            <v>5.2828319330781789E-2</v>
          </cell>
          <cell r="AV1444">
            <v>5.792030625481686E-2</v>
          </cell>
          <cell r="AW1444">
            <v>5.8789967088547411E-2</v>
          </cell>
          <cell r="AX1444">
            <v>6.553258190468407E-2</v>
          </cell>
          <cell r="AY1444">
            <v>6.1076571711517633E-2</v>
          </cell>
          <cell r="AZ1444">
            <v>5.8770481822728829E-2</v>
          </cell>
          <cell r="BA1444">
            <v>5.5624625225869764E-2</v>
          </cell>
          <cell r="BB1444">
            <v>5.655555108420586E-2</v>
          </cell>
          <cell r="BC1444">
            <v>5.7376751262994012E-2</v>
          </cell>
          <cell r="BD1444">
            <v>7.8311013554714218E-2</v>
          </cell>
          <cell r="BE1444">
            <v>5.523882565279372E-2</v>
          </cell>
          <cell r="BF1444">
            <v>5.9081983787037794E-2</v>
          </cell>
          <cell r="BG1444">
            <v>7.3036117460965083E-2</v>
          </cell>
          <cell r="BH1444">
            <v>6.0100222254531682E-2</v>
          </cell>
          <cell r="BI1444">
            <v>5.7115173574832319E-2</v>
          </cell>
          <cell r="BJ1444">
            <v>7.6947947524309945E-2</v>
          </cell>
          <cell r="BK1444">
            <v>9.3552735133206943E-2</v>
          </cell>
          <cell r="BL1444">
            <v>7.5254134824880053E-2</v>
          </cell>
          <cell r="BM1444">
            <v>6.1429006355949368E-2</v>
          </cell>
          <cell r="BN1444">
            <v>5.0014993580972715E-2</v>
          </cell>
          <cell r="BO1444">
            <v>0.29038668527577816</v>
          </cell>
          <cell r="BP1444">
            <v>8.2092203711549835E-2</v>
          </cell>
          <cell r="BQ1444">
            <v>6.4644186232684447E-2</v>
          </cell>
          <cell r="BR1444">
            <v>4.2623585350690052E-2</v>
          </cell>
          <cell r="BS1444">
            <v>2.5012664940524676E-2</v>
          </cell>
          <cell r="BT1444">
            <v>4.8821204420124886E-2</v>
          </cell>
          <cell r="BU1444">
            <v>6.2490263720943108E-2</v>
          </cell>
          <cell r="BV1444">
            <v>0.13767257724091173</v>
          </cell>
        </row>
        <row r="1445">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1.0241768721210734E-2</v>
          </cell>
          <cell r="AO1445">
            <v>1.1618153880495398E-2</v>
          </cell>
          <cell r="AP1445">
            <v>1.7040187121477868E-2</v>
          </cell>
          <cell r="AQ1445">
            <v>1.9343383959694652E-2</v>
          </cell>
          <cell r="AR1445">
            <v>2.1586071121148527E-2</v>
          </cell>
          <cell r="AS1445">
            <v>1.8211312742503798E-2</v>
          </cell>
          <cell r="AT1445">
            <v>2.5277912256742481E-2</v>
          </cell>
          <cell r="AU1445">
            <v>1.3647110930964396E-2</v>
          </cell>
          <cell r="AV1445">
            <v>1.7751535701032103E-2</v>
          </cell>
          <cell r="AW1445">
            <v>1.9546603241894441E-2</v>
          </cell>
          <cell r="AX1445">
            <v>1.8026891559668433E-2</v>
          </cell>
          <cell r="AY1445">
            <v>1.8588706348621729E-2</v>
          </cell>
          <cell r="AZ1445">
            <v>1.9919853190146875E-2</v>
          </cell>
          <cell r="BA1445">
            <v>1.8544848603399854E-2</v>
          </cell>
          <cell r="BB1445">
            <v>1.9344392203631381E-2</v>
          </cell>
          <cell r="BC1445">
            <v>2.0198057189508917E-2</v>
          </cell>
          <cell r="BD1445">
            <v>1.7556880178734927E-2</v>
          </cell>
          <cell r="BE1445">
            <v>2.0959191749838572E-2</v>
          </cell>
          <cell r="BF1445">
            <v>3.4620989817355445E-2</v>
          </cell>
          <cell r="BG1445">
            <v>3.3503198847938225E-2</v>
          </cell>
          <cell r="BH1445">
            <v>4.9940397327749408E-2</v>
          </cell>
          <cell r="BI1445">
            <v>3.4414216243561543E-2</v>
          </cell>
          <cell r="BJ1445">
            <v>1.9121849701551289E-2</v>
          </cell>
          <cell r="BK1445">
            <v>2.9715827750272508E-2</v>
          </cell>
          <cell r="BL1445">
            <v>2.2826340311679134E-2</v>
          </cell>
          <cell r="BM1445">
            <v>3.4419606298514371E-2</v>
          </cell>
          <cell r="BN1445">
            <v>2.6679443677090693E-2</v>
          </cell>
          <cell r="BO1445">
            <v>3.6437026634655562E-2</v>
          </cell>
          <cell r="BP1445">
            <v>3.6032586782087206E-2</v>
          </cell>
          <cell r="BQ1445">
            <v>3.4271348720504087E-2</v>
          </cell>
          <cell r="BR1445">
            <v>2.2862231100718115E-2</v>
          </cell>
          <cell r="BS1445">
            <v>2.042115698201645E-2</v>
          </cell>
          <cell r="BT1445">
            <v>4.2403362497463737E-2</v>
          </cell>
          <cell r="BU1445">
            <v>3.5424358700146798E-2</v>
          </cell>
          <cell r="BV1445">
            <v>1.7443589892761815E-2</v>
          </cell>
        </row>
        <row r="1446">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6.0348403109257313E-2</v>
          </cell>
          <cell r="AO1446">
            <v>9.8513546966661952E-2</v>
          </cell>
          <cell r="AP1446">
            <v>0.12006957455690494</v>
          </cell>
          <cell r="AQ1446">
            <v>0.11829347694553265</v>
          </cell>
          <cell r="AR1446">
            <v>0.12017667874473849</v>
          </cell>
          <cell r="AS1446">
            <v>0.10253642104111275</v>
          </cell>
          <cell r="AT1446">
            <v>0.17137725470835061</v>
          </cell>
          <cell r="AU1446">
            <v>9.8870378483839089E-2</v>
          </cell>
          <cell r="AV1446">
            <v>0.1588274532133368</v>
          </cell>
          <cell r="AW1446">
            <v>0.1329121920183684</v>
          </cell>
          <cell r="AX1446">
            <v>0.11810398268395915</v>
          </cell>
          <cell r="AY1446">
            <v>0.11419188070619196</v>
          </cell>
          <cell r="AZ1446">
            <v>0.1336095120965195</v>
          </cell>
          <cell r="BA1446">
            <v>0.15724495487276921</v>
          </cell>
          <cell r="BB1446">
            <v>0.14024816193445147</v>
          </cell>
          <cell r="BC1446">
            <v>0.12202038686330088</v>
          </cell>
          <cell r="BD1446">
            <v>0.11321325970099234</v>
          </cell>
          <cell r="BE1446">
            <v>0.12793866420139982</v>
          </cell>
          <cell r="BF1446">
            <v>0.11635308049160795</v>
          </cell>
          <cell r="BG1446">
            <v>0.13406226713497091</v>
          </cell>
          <cell r="BH1446">
            <v>0.12255094740699321</v>
          </cell>
          <cell r="BI1446">
            <v>0.11042232915173962</v>
          </cell>
          <cell r="BJ1446">
            <v>0.11638539013492144</v>
          </cell>
          <cell r="BK1446">
            <v>0.1377359652104671</v>
          </cell>
          <cell r="BL1446">
            <v>0.20662386351317288</v>
          </cell>
          <cell r="BM1446">
            <v>0.15630350088859643</v>
          </cell>
          <cell r="BN1446">
            <v>0.1622727332793869</v>
          </cell>
          <cell r="BO1446">
            <v>0.17743489902777129</v>
          </cell>
          <cell r="BP1446">
            <v>7.486793866020891E-2</v>
          </cell>
          <cell r="BQ1446">
            <v>0.21724071116555144</v>
          </cell>
          <cell r="BR1446">
            <v>0.10683961340240757</v>
          </cell>
          <cell r="BS1446">
            <v>6.3331436929966178E-2</v>
          </cell>
          <cell r="BT1446">
            <v>0.11077495051738032</v>
          </cell>
          <cell r="BU1446">
            <v>0.13799485320430013</v>
          </cell>
          <cell r="BV1446">
            <v>7.2608962755665751E-2</v>
          </cell>
        </row>
        <row r="1447">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6.4385145303506187E-3</v>
          </cell>
          <cell r="AO1447">
            <v>1.0223537116772347E-2</v>
          </cell>
          <cell r="AP1447">
            <v>9.9209736987562244E-3</v>
          </cell>
          <cell r="AQ1447">
            <v>9.2707472510469013E-3</v>
          </cell>
          <cell r="AR1447">
            <v>8.6765330722155306E-3</v>
          </cell>
          <cell r="AS1447">
            <v>1.2708872315624046E-2</v>
          </cell>
          <cell r="AT1447">
            <v>1.4833841710449502E-2</v>
          </cell>
          <cell r="AU1447">
            <v>1.1845389125271166E-2</v>
          </cell>
          <cell r="AV1447">
            <v>1.1886380262583346E-2</v>
          </cell>
          <cell r="AW1447">
            <v>1.1075037750236565E-2</v>
          </cell>
          <cell r="AX1447">
            <v>1.1075026074624782E-2</v>
          </cell>
          <cell r="AY1447">
            <v>1.2928771647511461E-2</v>
          </cell>
          <cell r="AZ1447">
            <v>1.0236377079818422E-2</v>
          </cell>
          <cell r="BA1447">
            <v>9.9289145522183965E-3</v>
          </cell>
          <cell r="BB1447">
            <v>9.6302872818486915E-3</v>
          </cell>
          <cell r="BC1447">
            <v>9.5529360776957419E-3</v>
          </cell>
          <cell r="BD1447">
            <v>1.3049125538067391E-2</v>
          </cell>
          <cell r="BE1447">
            <v>9.3427356079684096E-3</v>
          </cell>
          <cell r="BF1447">
            <v>1.0802043538925077E-2</v>
          </cell>
          <cell r="BG1447">
            <v>1.0931692766768494E-2</v>
          </cell>
          <cell r="BH1447">
            <v>1.186330336530473E-2</v>
          </cell>
          <cell r="BI1447">
            <v>1.3040798114496053E-2</v>
          </cell>
          <cell r="BJ1447">
            <v>1.5702296287943718E-2</v>
          </cell>
          <cell r="BK1447">
            <v>3.2350409032214242E-2</v>
          </cell>
          <cell r="BL1447">
            <v>1.8299567254996579E-2</v>
          </cell>
          <cell r="BM1447">
            <v>1.4430886084663107E-2</v>
          </cell>
          <cell r="BN1447">
            <v>1.1944672200749859E-2</v>
          </cell>
          <cell r="BO1447">
            <v>1.2230585205043982E-2</v>
          </cell>
          <cell r="BP1447">
            <v>8.0820359123860656E-3</v>
          </cell>
          <cell r="BQ1447">
            <v>1.304702717044103E-2</v>
          </cell>
          <cell r="BR1447">
            <v>1.3241461111973996E-2</v>
          </cell>
          <cell r="BS1447">
            <v>8.1472050993513633E-3</v>
          </cell>
          <cell r="BT1447">
            <v>1.0621617424539726E-2</v>
          </cell>
          <cell r="BU1447">
            <v>1.3293905265344052E-2</v>
          </cell>
          <cell r="BV1447">
            <v>7.4339560083391557E-2</v>
          </cell>
        </row>
        <row r="1448">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1.6058291481491E-3</v>
          </cell>
          <cell r="AO1448">
            <v>2.2671232045981871E-3</v>
          </cell>
          <cell r="AP1448">
            <v>2.4028290491953852E-3</v>
          </cell>
          <cell r="AQ1448">
            <v>2.7110828045853012E-3</v>
          </cell>
          <cell r="AR1448">
            <v>3.0158652825134904E-3</v>
          </cell>
          <cell r="AS1448">
            <v>2.3089903352132568E-3</v>
          </cell>
          <cell r="AT1448">
            <v>2.8930569957643874E-3</v>
          </cell>
          <cell r="AU1448">
            <v>2.4222756160654463E-3</v>
          </cell>
          <cell r="AV1448">
            <v>3.2398827263208393E-3</v>
          </cell>
          <cell r="AW1448">
            <v>2.8060290699061649E-3</v>
          </cell>
          <cell r="AX1448">
            <v>2.7443070239269083E-3</v>
          </cell>
          <cell r="AY1448">
            <v>2.6930861498759145E-3</v>
          </cell>
          <cell r="AZ1448">
            <v>3.243835178238653E-3</v>
          </cell>
          <cell r="BA1448">
            <v>3.3829462889738049E-3</v>
          </cell>
          <cell r="BB1448">
            <v>3.1557033032607873E-3</v>
          </cell>
          <cell r="BC1448">
            <v>2.5052503727041034E-3</v>
          </cell>
          <cell r="BD1448">
            <v>2.8950715457856384E-3</v>
          </cell>
          <cell r="BE1448">
            <v>2.4331536588254972E-3</v>
          </cell>
          <cell r="BF1448">
            <v>2.8291327226256028E-3</v>
          </cell>
          <cell r="BG1448">
            <v>2.8225731906877582E-3</v>
          </cell>
          <cell r="BH1448">
            <v>4.0375639200884144E-3</v>
          </cell>
          <cell r="BI1448">
            <v>2.4982830139148918E-3</v>
          </cell>
          <cell r="BJ1448">
            <v>3.3142029801006786E-3</v>
          </cell>
          <cell r="BK1448">
            <v>2.8961730420365675E-3</v>
          </cell>
          <cell r="BL1448">
            <v>5.0280441173038669E-3</v>
          </cell>
          <cell r="BM1448">
            <v>4.0713360100534919E-3</v>
          </cell>
          <cell r="BN1448">
            <v>3.9825187290134173E-3</v>
          </cell>
          <cell r="BO1448">
            <v>3.8146888209287535E-3</v>
          </cell>
          <cell r="BP1448">
            <v>1.2049797321273406E-3</v>
          </cell>
          <cell r="BQ1448">
            <v>4.5509682804110389E-3</v>
          </cell>
          <cell r="BR1448">
            <v>5.2459899058205925E-3</v>
          </cell>
          <cell r="BS1448">
            <v>1.2323267114677794E-2</v>
          </cell>
          <cell r="BT1448">
            <v>3.1735353866431501E-3</v>
          </cell>
          <cell r="BU1448">
            <v>3.7409590962794903E-3</v>
          </cell>
          <cell r="BV1448">
            <v>1.8344120083409127E-3</v>
          </cell>
        </row>
        <row r="1449">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1.0900517891579884E-3</v>
          </cell>
          <cell r="AO1449">
            <v>1.2516456379707264E-3</v>
          </cell>
          <cell r="AP1449">
            <v>1.4481096567983678E-3</v>
          </cell>
          <cell r="AQ1449">
            <v>1.5316892632660122E-3</v>
          </cell>
          <cell r="AR1449">
            <v>3.6039332733284329E-3</v>
          </cell>
          <cell r="AS1449">
            <v>1.3299863792984319E-3</v>
          </cell>
          <cell r="AT1449">
            <v>1.7546402582976433E-3</v>
          </cell>
          <cell r="AU1449">
            <v>1.1921710260343955E-3</v>
          </cell>
          <cell r="AV1449">
            <v>1.6410233260274233E-3</v>
          </cell>
          <cell r="AW1449">
            <v>1.4331666158713869E-3</v>
          </cell>
          <cell r="AX1449">
            <v>1.4591749323537332E-3</v>
          </cell>
          <cell r="AY1449">
            <v>1.5693631629752586E-3</v>
          </cell>
          <cell r="AZ1449">
            <v>1.5885711688676048E-3</v>
          </cell>
          <cell r="BA1449">
            <v>1.6425698355198458E-3</v>
          </cell>
          <cell r="BB1449">
            <v>1.5108681336889367E-3</v>
          </cell>
          <cell r="BC1449">
            <v>1.4341366138567364E-3</v>
          </cell>
          <cell r="BD1449">
            <v>1.4460827644727659E-3</v>
          </cell>
          <cell r="BE1449">
            <v>1.4268989037571976E-3</v>
          </cell>
          <cell r="BF1449">
            <v>1.2770680645228132E-3</v>
          </cell>
          <cell r="BG1449">
            <v>1.4148228712635017E-3</v>
          </cell>
          <cell r="BH1449">
            <v>1.1916786481500077E-3</v>
          </cell>
          <cell r="BI1449">
            <v>2.0282643414574397E-3</v>
          </cell>
          <cell r="BJ1449">
            <v>1.6549020552006643E-3</v>
          </cell>
          <cell r="BK1449">
            <v>1.6227456966602521E-3</v>
          </cell>
          <cell r="BL1449">
            <v>1.6041174432558675E-3</v>
          </cell>
          <cell r="BM1449">
            <v>1.4795219005779921E-3</v>
          </cell>
          <cell r="BN1449">
            <v>1.5231576733260104E-3</v>
          </cell>
          <cell r="BO1449">
            <v>1.5483180191130127E-3</v>
          </cell>
          <cell r="BP1449">
            <v>5.5289217868100633E-4</v>
          </cell>
          <cell r="BQ1449">
            <v>1.641222653337545E-3</v>
          </cell>
          <cell r="BR1449">
            <v>7.4150845321998525E-3</v>
          </cell>
          <cell r="BS1449">
            <v>1.502984157104568E-3</v>
          </cell>
          <cell r="BT1449">
            <v>2.9299110403939288E-2</v>
          </cell>
          <cell r="BU1449">
            <v>1.8765403203040347E-3</v>
          </cell>
          <cell r="BV1449">
            <v>2.9975288590025832E-3</v>
          </cell>
        </row>
        <row r="1450">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1.103525610070764E-2</v>
          </cell>
          <cell r="AO1450">
            <v>1.5670902478524974E-2</v>
          </cell>
          <cell r="AP1450">
            <v>1.7790999033113382E-2</v>
          </cell>
          <cell r="AQ1450">
            <v>2.2602163631658474E-2</v>
          </cell>
          <cell r="AR1450">
            <v>2.4649114854103638E-2</v>
          </cell>
          <cell r="AS1450">
            <v>1.9546398172113271E-2</v>
          </cell>
          <cell r="AT1450">
            <v>2.9856691957288652E-2</v>
          </cell>
          <cell r="AU1450">
            <v>1.7039168708718286E-2</v>
          </cell>
          <cell r="AV1450">
            <v>2.3660728928509355E-2</v>
          </cell>
          <cell r="AW1450">
            <v>2.2119666540698E-2</v>
          </cell>
          <cell r="AX1450">
            <v>2.3057893593506257E-2</v>
          </cell>
          <cell r="AY1450">
            <v>3.4632322406938587E-2</v>
          </cell>
          <cell r="AZ1450">
            <v>2.1479486646178315E-2</v>
          </cell>
          <cell r="BA1450">
            <v>2.0376746651121429E-2</v>
          </cell>
          <cell r="BB1450">
            <v>2.060764604454457E-2</v>
          </cell>
          <cell r="BC1450">
            <v>1.9698115512399351E-2</v>
          </cell>
          <cell r="BD1450">
            <v>2.0658557363827393E-2</v>
          </cell>
          <cell r="BE1450">
            <v>2.1152312898968458E-2</v>
          </cell>
          <cell r="BF1450">
            <v>2.3134564928237886E-2</v>
          </cell>
          <cell r="BG1450">
            <v>2.0364069850657161E-2</v>
          </cell>
          <cell r="BH1450">
            <v>1.8035540939966586E-2</v>
          </cell>
          <cell r="BI1450">
            <v>2.6249354697424128E-2</v>
          </cell>
          <cell r="BJ1450">
            <v>1.8544128657027183E-2</v>
          </cell>
          <cell r="BK1450">
            <v>2.0634215661306309E-2</v>
          </cell>
          <cell r="BL1450">
            <v>2.2944131482672672E-2</v>
          </cell>
          <cell r="BM1450">
            <v>2.2858864538232458E-2</v>
          </cell>
          <cell r="BN1450">
            <v>6.4470318858565204E-2</v>
          </cell>
          <cell r="BO1450">
            <v>2.1082310028008065E-2</v>
          </cell>
          <cell r="BP1450">
            <v>1.1155461473079917E-2</v>
          </cell>
          <cell r="BQ1450">
            <v>3.6916515019625847E-2</v>
          </cell>
          <cell r="BR1450">
            <v>2.7252549960702387E-2</v>
          </cell>
          <cell r="BS1450">
            <v>1.5917927188673676E-2</v>
          </cell>
          <cell r="BT1450">
            <v>2.3458818165713418E-2</v>
          </cell>
          <cell r="BU1450">
            <v>9.9951477742400208E-2</v>
          </cell>
          <cell r="BV1450">
            <v>2.0254114669402905E-2</v>
          </cell>
        </row>
        <row r="1451">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1.0067289510749193E-3</v>
          </cell>
          <cell r="AO1451">
            <v>8.882922652247605E-4</v>
          </cell>
          <cell r="AP1451">
            <v>1.7575717700579277E-3</v>
          </cell>
          <cell r="AQ1451">
            <v>2.0362045997124973E-3</v>
          </cell>
          <cell r="AR1451">
            <v>1.1917691491873221E-3</v>
          </cell>
          <cell r="AS1451">
            <v>2.1387641822196916E-3</v>
          </cell>
          <cell r="AT1451">
            <v>1.9066569913070552E-3</v>
          </cell>
          <cell r="AU1451">
            <v>1.1248616945508071E-3</v>
          </cell>
          <cell r="AV1451">
            <v>1.958314435977211E-3</v>
          </cell>
          <cell r="AW1451">
            <v>1.8866345196357039E-3</v>
          </cell>
          <cell r="AX1451">
            <v>1.6726641908640432E-3</v>
          </cell>
          <cell r="AY1451">
            <v>3.6607214668167723E-3</v>
          </cell>
          <cell r="AZ1451">
            <v>2.80361001469544E-3</v>
          </cell>
          <cell r="BA1451">
            <v>2.2150632724022659E-3</v>
          </cell>
          <cell r="BB1451">
            <v>1.831183034164857E-3</v>
          </cell>
          <cell r="BC1451">
            <v>1.8982287942161536E-3</v>
          </cell>
          <cell r="BD1451">
            <v>1.5119819933964199E-3</v>
          </cell>
          <cell r="BE1451">
            <v>1.897318124857221E-3</v>
          </cell>
          <cell r="BF1451">
            <v>1.4622780390591747E-3</v>
          </cell>
          <cell r="BG1451">
            <v>2.3917681772898688E-3</v>
          </cell>
          <cell r="BH1451">
            <v>8.4368957679671283E-4</v>
          </cell>
          <cell r="BI1451">
            <v>1.668728853961346E-3</v>
          </cell>
          <cell r="BJ1451">
            <v>1.3824949093590889E-3</v>
          </cell>
          <cell r="BK1451">
            <v>1.5504778251367577E-3</v>
          </cell>
          <cell r="BL1451">
            <v>1.5224156309471097E-3</v>
          </cell>
          <cell r="BM1451">
            <v>1.6646001592280067E-3</v>
          </cell>
          <cell r="BN1451">
            <v>1.4011884222748703E-3</v>
          </cell>
          <cell r="BO1451">
            <v>1.5063068922695688E-3</v>
          </cell>
          <cell r="BP1451">
            <v>1.1222188847936059E-3</v>
          </cell>
          <cell r="BQ1451">
            <v>1.2408040115706425E-3</v>
          </cell>
          <cell r="BR1451">
            <v>8.4084142500887981E-4</v>
          </cell>
          <cell r="BS1451">
            <v>6.7438865626149517E-4</v>
          </cell>
          <cell r="BT1451">
            <v>1.1676802158838329E-3</v>
          </cell>
          <cell r="BU1451">
            <v>1.5009263304878874E-3</v>
          </cell>
          <cell r="BV1451">
            <v>1.3477376418076226E-3</v>
          </cell>
        </row>
        <row r="1524">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1.0782543531490284E-5</v>
          </cell>
          <cell r="AO1524">
            <v>2.941226937836435E-6</v>
          </cell>
          <cell r="AP1524">
            <v>2.5165114535205234E-5</v>
          </cell>
          <cell r="AQ1524">
            <v>8.9296473242227283E-6</v>
          </cell>
          <cell r="AR1524">
            <v>1.1908541657856568E-5</v>
          </cell>
          <cell r="AS1524">
            <v>2.9335244106478533E-5</v>
          </cell>
          <cell r="AT1524">
            <v>1.8053477888524838E-6</v>
          </cell>
          <cell r="AU1524">
            <v>1.0432775294558682E-5</v>
          </cell>
          <cell r="AV1524">
            <v>2.3055767645761306E-6</v>
          </cell>
          <cell r="AW1524">
            <v>2.3730385846261354E-6</v>
          </cell>
          <cell r="AX1524">
            <v>1.877818011856282E-6</v>
          </cell>
          <cell r="AY1524">
            <v>2.7496951682179229E-6</v>
          </cell>
          <cell r="AZ1524">
            <v>3.5944270325554495E-6</v>
          </cell>
          <cell r="BA1524">
            <v>1.6114505816535786E-6</v>
          </cell>
          <cell r="BB1524">
            <v>2.3347694998872391E-6</v>
          </cell>
          <cell r="BC1524">
            <v>6.9328241285672319E-6</v>
          </cell>
          <cell r="BD1524">
            <v>2.4123265626493475E-6</v>
          </cell>
          <cell r="BE1524">
            <v>2.6609350124468799E-6</v>
          </cell>
          <cell r="BF1524">
            <v>9.4667641674002058E-7</v>
          </cell>
          <cell r="BG1524">
            <v>2.1301147083069263E-6</v>
          </cell>
          <cell r="BH1524">
            <v>1.0255716185860605E-6</v>
          </cell>
          <cell r="BI1524">
            <v>9.6459721272146304E-6</v>
          </cell>
          <cell r="BJ1524">
            <v>1.6736380623117655E-6</v>
          </cell>
          <cell r="BK1524">
            <v>6.4511382308139605E-6</v>
          </cell>
          <cell r="BL1524">
            <v>7.6646183122263617E-6</v>
          </cell>
          <cell r="BM1524">
            <v>1.2724934230081309E-6</v>
          </cell>
          <cell r="BN1524">
            <v>1.9110914620264354E-6</v>
          </cell>
          <cell r="BO1524">
            <v>2.1568589232778457E-6</v>
          </cell>
          <cell r="BP1524">
            <v>7.3189727158325459E-7</v>
          </cell>
          <cell r="BQ1524">
            <v>8.8663366285353661E-7</v>
          </cell>
          <cell r="BR1524">
            <v>1.6542703510274673E-6</v>
          </cell>
          <cell r="BS1524">
            <v>2.6945453746392569E-6</v>
          </cell>
          <cell r="BT1524">
            <v>1.1556202674654668E-6</v>
          </cell>
          <cell r="BU1524">
            <v>1.3565165904461531E-6</v>
          </cell>
          <cell r="BV1524">
            <v>6.4917606794728168E-6</v>
          </cell>
        </row>
        <row r="1525">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row>
        <row r="1526">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1.2241755989179104E-4</v>
          </cell>
          <cell r="AO1526">
            <v>3.638432804823875E-5</v>
          </cell>
          <cell r="AP1526">
            <v>6.0438838453446815E-4</v>
          </cell>
          <cell r="AQ1526">
            <v>9.3279691578034558E-5</v>
          </cell>
          <cell r="AR1526">
            <v>5.328234579417483E-4</v>
          </cell>
          <cell r="AS1526">
            <v>1.3691620193661926E-4</v>
          </cell>
          <cell r="AT1526">
            <v>5.1086993205429838E-5</v>
          </cell>
          <cell r="AU1526">
            <v>1.2804182615887516E-4</v>
          </cell>
          <cell r="AV1526">
            <v>7.8846217219879396E-5</v>
          </cell>
          <cell r="AW1526">
            <v>7.979929921757857E-5</v>
          </cell>
          <cell r="AX1526">
            <v>4.8354173559839337E-5</v>
          </cell>
          <cell r="AY1526">
            <v>5.1276606031548961E-5</v>
          </cell>
          <cell r="AZ1526">
            <v>5.8014191791484303E-5</v>
          </cell>
          <cell r="BA1526">
            <v>5.8068870509971426E-5</v>
          </cell>
          <cell r="BB1526">
            <v>4.8708253543570235E-5</v>
          </cell>
          <cell r="BC1526">
            <v>9.0982295468854438E-5</v>
          </cell>
          <cell r="BD1526">
            <v>3.9851498069542805E-5</v>
          </cell>
          <cell r="BE1526">
            <v>4.3667487028480838E-5</v>
          </cell>
          <cell r="BF1526">
            <v>2.3997217238352897E-5</v>
          </cell>
          <cell r="BG1526">
            <v>6.3177505848612165E-5</v>
          </cell>
          <cell r="BH1526">
            <v>2.9183186684314049E-5</v>
          </cell>
          <cell r="BI1526">
            <v>4.883939419320218E-4</v>
          </cell>
          <cell r="BJ1526">
            <v>4.4760853409686911E-5</v>
          </cell>
          <cell r="BK1526">
            <v>2.5093760917921289E-4</v>
          </cell>
          <cell r="BL1526">
            <v>2.8543105936288846E-4</v>
          </cell>
          <cell r="BM1526">
            <v>3.4707801661950925E-5</v>
          </cell>
          <cell r="BN1526">
            <v>4.7390028241184678E-5</v>
          </cell>
          <cell r="BO1526">
            <v>7.373012760303041E-5</v>
          </cell>
          <cell r="BP1526">
            <v>1.4751763948154135E-5</v>
          </cell>
          <cell r="BQ1526">
            <v>2.8116530319871282E-5</v>
          </cell>
          <cell r="BR1526">
            <v>6.4080184265529413E-5</v>
          </cell>
          <cell r="BS1526">
            <v>1.0164832287531488E-4</v>
          </cell>
          <cell r="BT1526">
            <v>3.4911003218555127E-5</v>
          </cell>
          <cell r="BU1526">
            <v>3.6131498452289802E-5</v>
          </cell>
          <cell r="BV1526">
            <v>6.6311939393305002E-5</v>
          </cell>
        </row>
        <row r="1527">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6.6189311898270047E-6</v>
          </cell>
          <cell r="AO1527">
            <v>4.0087363358624731E-6</v>
          </cell>
          <cell r="AP1527">
            <v>1.0550395335627428E-5</v>
          </cell>
          <cell r="AQ1527">
            <v>3.2927027901177082E-4</v>
          </cell>
          <cell r="AR1527">
            <v>1.0675521153302759E-4</v>
          </cell>
          <cell r="AS1527">
            <v>5.4168609381481989E-5</v>
          </cell>
          <cell r="AT1527">
            <v>8.5297928798037701E-6</v>
          </cell>
          <cell r="AU1527">
            <v>2.2883373145307155E-5</v>
          </cell>
          <cell r="AV1527">
            <v>7.2054503262999796E-6</v>
          </cell>
          <cell r="AW1527">
            <v>1.1278718738666781E-5</v>
          </cell>
          <cell r="AX1527">
            <v>7.2645871660227218E-6</v>
          </cell>
          <cell r="AY1527">
            <v>6.7891867351713725E-6</v>
          </cell>
          <cell r="AZ1527">
            <v>1.3440807597600817E-5</v>
          </cell>
          <cell r="BA1527">
            <v>7.0328510877041912E-6</v>
          </cell>
          <cell r="BB1527">
            <v>1.8833876395667803E-5</v>
          </cell>
          <cell r="BC1527">
            <v>4.1873204753624039E-5</v>
          </cell>
          <cell r="BD1527">
            <v>4.903511681078199E-6</v>
          </cell>
          <cell r="BE1527">
            <v>9.8337910680030874E-6</v>
          </cell>
          <cell r="BF1527">
            <v>6.5905227950310637E-6</v>
          </cell>
          <cell r="BG1527">
            <v>1.1174252236226311E-5</v>
          </cell>
          <cell r="BH1527">
            <v>4.8651547353536526E-6</v>
          </cell>
          <cell r="BI1527">
            <v>1.0991614799809495E-5</v>
          </cell>
          <cell r="BJ1527">
            <v>6.9166567096490057E-6</v>
          </cell>
          <cell r="BK1527">
            <v>2.824144227888232E-5</v>
          </cell>
          <cell r="BL1527">
            <v>3.4373722994321236E-5</v>
          </cell>
          <cell r="BM1527">
            <v>4.8003947030518221E-6</v>
          </cell>
          <cell r="BN1527">
            <v>6.0883741985427099E-6</v>
          </cell>
          <cell r="BO1527">
            <v>5.7720668592493948E-6</v>
          </cell>
          <cell r="BP1527">
            <v>1.8721418825008122E-6</v>
          </cell>
          <cell r="BQ1527">
            <v>3.2646627451975443E-6</v>
          </cell>
          <cell r="BR1527">
            <v>1.037795469437069E-5</v>
          </cell>
          <cell r="BS1527">
            <v>1.6411034847034471E-5</v>
          </cell>
          <cell r="BT1527">
            <v>4.3376424409768971E-6</v>
          </cell>
          <cell r="BU1527">
            <v>7.041545892109193E-6</v>
          </cell>
          <cell r="BV1527">
            <v>8.1505589619200794E-6</v>
          </cell>
        </row>
        <row r="1528">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1.8683389830493035E-6</v>
          </cell>
          <cell r="AO1528">
            <v>8.8986495217874224E-7</v>
          </cell>
          <cell r="AP1528">
            <v>2.6746381657928144E-6</v>
          </cell>
          <cell r="AQ1528">
            <v>3.5592627218843297E-5</v>
          </cell>
          <cell r="AR1528">
            <v>3.9810697024808729E-4</v>
          </cell>
          <cell r="AS1528">
            <v>3.1802734724280844E-5</v>
          </cell>
          <cell r="AT1528">
            <v>2.0650231804310385E-6</v>
          </cell>
          <cell r="AU1528">
            <v>6.4574702986976342E-6</v>
          </cell>
          <cell r="AV1528">
            <v>1.570769855197309E-6</v>
          </cell>
          <cell r="AW1528">
            <v>2.5481648897943052E-6</v>
          </cell>
          <cell r="AX1528">
            <v>1.7655556985994189E-6</v>
          </cell>
          <cell r="AY1528">
            <v>1.7295488114689941E-6</v>
          </cell>
          <cell r="AZ1528">
            <v>3.7621484714530615E-6</v>
          </cell>
          <cell r="BA1528">
            <v>1.7150526091960456E-6</v>
          </cell>
          <cell r="BB1528">
            <v>8.6801685369394075E-6</v>
          </cell>
          <cell r="BC1528">
            <v>1.6567936024989149E-5</v>
          </cell>
          <cell r="BD1528">
            <v>1.1563963723407817E-6</v>
          </cell>
          <cell r="BE1528">
            <v>3.1071044396779787E-6</v>
          </cell>
          <cell r="BF1528">
            <v>1.4243966765197804E-6</v>
          </cell>
          <cell r="BG1528">
            <v>1.8000970506566778E-6</v>
          </cell>
          <cell r="BH1528">
            <v>9.3876885511300162E-7</v>
          </cell>
          <cell r="BI1528">
            <v>2.1348026130614611E-6</v>
          </cell>
          <cell r="BJ1528">
            <v>1.6223652190471887E-6</v>
          </cell>
          <cell r="BK1528">
            <v>4.5662976745188945E-6</v>
          </cell>
          <cell r="BL1528">
            <v>4.7938354203013319E-6</v>
          </cell>
          <cell r="BM1528">
            <v>1.1576875616015474E-6</v>
          </cell>
          <cell r="BN1528">
            <v>1.1594148095239353E-6</v>
          </cell>
          <cell r="BO1528">
            <v>9.9765893139284328E-7</v>
          </cell>
          <cell r="BP1528">
            <v>4.4201260397622129E-7</v>
          </cell>
          <cell r="BQ1528">
            <v>7.4562560518209899E-7</v>
          </cell>
          <cell r="BR1528">
            <v>2.1449419901408705E-6</v>
          </cell>
          <cell r="BS1528">
            <v>4.7121032338205551E-6</v>
          </cell>
          <cell r="BT1528">
            <v>9.8645652047302093E-7</v>
          </cell>
          <cell r="BU1528">
            <v>1.5488121573108819E-6</v>
          </cell>
          <cell r="BV1528">
            <v>7.5992827632455962E-7</v>
          </cell>
        </row>
        <row r="1529">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1.2946651710492073E-5</v>
          </cell>
          <cell r="AO1529">
            <v>9.0104801917990725E-6</v>
          </cell>
          <cell r="AP1529">
            <v>2.9849745024326494E-5</v>
          </cell>
          <cell r="AQ1529">
            <v>2.2045115477211255E-5</v>
          </cell>
          <cell r="AR1529">
            <v>1.6955171958917713E-5</v>
          </cell>
          <cell r="AS1529">
            <v>1.3030762568511797E-3</v>
          </cell>
          <cell r="AT1529">
            <v>2.2888789135384691E-5</v>
          </cell>
          <cell r="AU1529">
            <v>3.0544738425377456E-5</v>
          </cell>
          <cell r="AV1529">
            <v>1.1818787135224782E-5</v>
          </cell>
          <cell r="AW1529">
            <v>1.4879908006894901E-5</v>
          </cell>
          <cell r="AX1529">
            <v>1.7750103369288323E-5</v>
          </cell>
          <cell r="AY1529">
            <v>1.8521881858361506E-5</v>
          </cell>
          <cell r="AZ1529">
            <v>2.3655226295792512E-5</v>
          </cell>
          <cell r="BA1529">
            <v>1.2832279263411585E-5</v>
          </cell>
          <cell r="BB1529">
            <v>1.9375693669236946E-5</v>
          </cell>
          <cell r="BC1529">
            <v>1.8633399014913207E-4</v>
          </cell>
          <cell r="BD1529">
            <v>1.0746808928426483E-5</v>
          </cell>
          <cell r="BE1529">
            <v>1.0043186732741897E-4</v>
          </cell>
          <cell r="BF1529">
            <v>8.1262279049323307E-6</v>
          </cell>
          <cell r="BG1529">
            <v>1.4420732721569807E-5</v>
          </cell>
          <cell r="BH1529">
            <v>8.4464463226524104E-6</v>
          </cell>
          <cell r="BI1529">
            <v>2.7476383839724618E-5</v>
          </cell>
          <cell r="BJ1529">
            <v>1.1174408512557239E-5</v>
          </cell>
          <cell r="BK1529">
            <v>3.7213572046267205E-5</v>
          </cell>
          <cell r="BL1529">
            <v>2.1946417983100415E-5</v>
          </cell>
          <cell r="BM1529">
            <v>1.3927493913000664E-5</v>
          </cell>
          <cell r="BN1529">
            <v>4.2572862388727275E-5</v>
          </cell>
          <cell r="BO1529">
            <v>1.6457468241315965E-5</v>
          </cell>
          <cell r="BP1529">
            <v>8.1748096139072385E-6</v>
          </cell>
          <cell r="BQ1529">
            <v>7.6412337606335869E-6</v>
          </cell>
          <cell r="BR1529">
            <v>1.646785133457253E-5</v>
          </cell>
          <cell r="BS1529">
            <v>2.5950624994870562E-5</v>
          </cell>
          <cell r="BT1529">
            <v>8.7267997548301852E-6</v>
          </cell>
          <cell r="BU1529">
            <v>1.1979410757355163E-5</v>
          </cell>
          <cell r="BV1529">
            <v>1.0815762932185774E-5</v>
          </cell>
        </row>
        <row r="1530">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2.1391499765483411E-5</v>
          </cell>
          <cell r="AO1530">
            <v>1.4944408591323384E-5</v>
          </cell>
          <cell r="AP1530">
            <v>7.4529155287484088E-5</v>
          </cell>
          <cell r="AQ1530">
            <v>6.3458623919992644E-5</v>
          </cell>
          <cell r="AR1530">
            <v>1.037117886912781E-4</v>
          </cell>
          <cell r="AS1530">
            <v>5.0998877405804352E-5</v>
          </cell>
          <cell r="AT1530">
            <v>3.0720014699634656E-4</v>
          </cell>
          <cell r="AU1530">
            <v>2.4961820099386757E-5</v>
          </cell>
          <cell r="AV1530">
            <v>5.3367034564550033E-5</v>
          </cell>
          <cell r="AW1530">
            <v>5.83116676978176E-5</v>
          </cell>
          <cell r="AX1530">
            <v>5.7012199454797495E-5</v>
          </cell>
          <cell r="AY1530">
            <v>3.1696859854129653E-5</v>
          </cell>
          <cell r="AZ1530">
            <v>3.7330983096764325E-5</v>
          </cell>
          <cell r="BA1530">
            <v>7.9576606030993724E-5</v>
          </cell>
          <cell r="BB1530">
            <v>3.4769636210302612E-5</v>
          </cell>
          <cell r="BC1530">
            <v>7.4062268681315379E-5</v>
          </cell>
          <cell r="BD1530">
            <v>1.9078537566316686E-5</v>
          </cell>
          <cell r="BE1530">
            <v>3.0004457945093853E-5</v>
          </cell>
          <cell r="BF1530">
            <v>1.7153992020148176E-5</v>
          </cell>
          <cell r="BG1530">
            <v>4.3328950857288065E-5</v>
          </cell>
          <cell r="BH1530">
            <v>1.9183242389248046E-5</v>
          </cell>
          <cell r="BI1530">
            <v>4.3788846876628376E-5</v>
          </cell>
          <cell r="BJ1530">
            <v>2.0912314119492437E-5</v>
          </cell>
          <cell r="BK1530">
            <v>7.9900588968291513E-5</v>
          </cell>
          <cell r="BL1530">
            <v>1.058361341421385E-4</v>
          </cell>
          <cell r="BM1530">
            <v>1.9324945827662024E-5</v>
          </cell>
          <cell r="BN1530">
            <v>3.1643654291530686E-5</v>
          </cell>
          <cell r="BO1530">
            <v>3.1056713873749125E-5</v>
          </cell>
          <cell r="BP1530">
            <v>8.800014952169103E-6</v>
          </cell>
          <cell r="BQ1530">
            <v>3.3073713085775317E-5</v>
          </cell>
          <cell r="BR1530">
            <v>3.9402903597277107E-5</v>
          </cell>
          <cell r="BS1530">
            <v>5.9191208375422619E-5</v>
          </cell>
          <cell r="BT1530">
            <v>2.4363760839884266E-5</v>
          </cell>
          <cell r="BU1530">
            <v>3.0293377172371023E-5</v>
          </cell>
          <cell r="BV1530">
            <v>1.5411430401342179E-5</v>
          </cell>
        </row>
        <row r="1531">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4.9268616319299359E-6</v>
          </cell>
          <cell r="AO1531">
            <v>3.7435815354423872E-6</v>
          </cell>
          <cell r="AP1531">
            <v>4.0684486680153904E-6</v>
          </cell>
          <cell r="AQ1531">
            <v>7.4377611511154391E-6</v>
          </cell>
          <cell r="AR1531">
            <v>7.5027033618441302E-6</v>
          </cell>
          <cell r="AS1531">
            <v>1.0014279863208887E-5</v>
          </cell>
          <cell r="AT1531">
            <v>2.2652295969632757E-6</v>
          </cell>
          <cell r="AU1531">
            <v>5.3048562051446642E-5</v>
          </cell>
          <cell r="AV1531">
            <v>5.0320401950453752E-6</v>
          </cell>
          <cell r="AW1531">
            <v>3.9024896234160986E-6</v>
          </cell>
          <cell r="AX1531">
            <v>3.7794036321218544E-6</v>
          </cell>
          <cell r="AY1531">
            <v>5.5878419681450382E-6</v>
          </cell>
          <cell r="AZ1531">
            <v>7.3369343413295186E-6</v>
          </cell>
          <cell r="BA1531">
            <v>2.8768983491953933E-6</v>
          </cell>
          <cell r="BB1531">
            <v>4.6678673393372868E-6</v>
          </cell>
          <cell r="BC1531">
            <v>5.3349566229384779E-6</v>
          </cell>
          <cell r="BD1531">
            <v>6.579166295808824E-6</v>
          </cell>
          <cell r="BE1531">
            <v>5.1290821547596844E-6</v>
          </cell>
          <cell r="BF1531">
            <v>1.5797951437007505E-6</v>
          </cell>
          <cell r="BG1531">
            <v>2.5053203573997242E-6</v>
          </cell>
          <cell r="BH1531">
            <v>1.3674540349570688E-6</v>
          </cell>
          <cell r="BI1531">
            <v>2.6391369242575585E-6</v>
          </cell>
          <cell r="BJ1531">
            <v>5.2248808325065669E-6</v>
          </cell>
          <cell r="BK1531">
            <v>1.9209922826686932E-5</v>
          </cell>
          <cell r="BL1531">
            <v>1.762635638423051E-5</v>
          </cell>
          <cell r="BM1531">
            <v>2.3740902790408162E-6</v>
          </cell>
          <cell r="BN1531">
            <v>2.1282114565152724E-6</v>
          </cell>
          <cell r="BO1531">
            <v>2.2217789057660677E-6</v>
          </cell>
          <cell r="BP1531">
            <v>7.7319566932405355E-7</v>
          </cell>
          <cell r="BQ1531">
            <v>1.2104230580149653E-6</v>
          </cell>
          <cell r="BR1531">
            <v>3.9787101440010402E-6</v>
          </cell>
          <cell r="BS1531">
            <v>1.0427899781914023E-5</v>
          </cell>
          <cell r="BT1531">
            <v>1.3865739136698823E-6</v>
          </cell>
          <cell r="BU1531">
            <v>1.6597140436264624E-6</v>
          </cell>
          <cell r="BV1531">
            <v>1.639453373897873E-6</v>
          </cell>
        </row>
        <row r="1532">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9.4359414162627353E-5</v>
          </cell>
          <cell r="AO1532">
            <v>3.5826936269146236E-5</v>
          </cell>
          <cell r="AP1532">
            <v>6.3942311836175309E-5</v>
          </cell>
          <cell r="AQ1532">
            <v>3.012119773423704E-4</v>
          </cell>
          <cell r="AR1532">
            <v>2.1099933248624821E-4</v>
          </cell>
          <cell r="AS1532">
            <v>1.2487468687385724E-4</v>
          </cell>
          <cell r="AT1532">
            <v>7.2817976496531168E-5</v>
          </cell>
          <cell r="AU1532">
            <v>6.0343574744972042E-5</v>
          </cell>
          <cell r="AV1532">
            <v>3.4478725243462913E-4</v>
          </cell>
          <cell r="AW1532">
            <v>4.0256563021890871E-4</v>
          </cell>
          <cell r="AX1532">
            <v>8.0639559085352041E-5</v>
          </cell>
          <cell r="AY1532">
            <v>6.0328703471857984E-5</v>
          </cell>
          <cell r="AZ1532">
            <v>5.9220466634037778E-5</v>
          </cell>
          <cell r="BA1532">
            <v>1.5611232435965019E-4</v>
          </cell>
          <cell r="BB1532">
            <v>7.1849629859869566E-5</v>
          </cell>
          <cell r="BC1532">
            <v>1.0794892783854431E-4</v>
          </cell>
          <cell r="BD1532">
            <v>2.6736354721259994E-5</v>
          </cell>
          <cell r="BE1532">
            <v>4.863548309792522E-5</v>
          </cell>
          <cell r="BF1532">
            <v>2.6085063064858106E-5</v>
          </cell>
          <cell r="BG1532">
            <v>1.9180134650415197E-5</v>
          </cell>
          <cell r="BH1532">
            <v>1.3271720167977111E-5</v>
          </cell>
          <cell r="BI1532">
            <v>2.7337853803960674E-5</v>
          </cell>
          <cell r="BJ1532">
            <v>2.1188812225794656E-5</v>
          </cell>
          <cell r="BK1532">
            <v>3.2739718345488093E-5</v>
          </cell>
          <cell r="BL1532">
            <v>3.1207560596624346E-5</v>
          </cell>
          <cell r="BM1532">
            <v>1.8233139850086244E-5</v>
          </cell>
          <cell r="BN1532">
            <v>1.880887196955098E-5</v>
          </cell>
          <cell r="BO1532">
            <v>9.5952563511396283E-6</v>
          </cell>
          <cell r="BP1532">
            <v>7.3393718014001723E-6</v>
          </cell>
          <cell r="BQ1532">
            <v>1.639876706637118E-5</v>
          </cell>
          <cell r="BR1532">
            <v>2.0069474602512571E-5</v>
          </cell>
          <cell r="BS1532">
            <v>2.0319882669952906E-5</v>
          </cell>
          <cell r="BT1532">
            <v>6.4194953572119774E-5</v>
          </cell>
          <cell r="BU1532">
            <v>3.2479772687503477E-5</v>
          </cell>
          <cell r="BV1532">
            <v>1.3218661131812241E-5</v>
          </cell>
        </row>
        <row r="1533">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8.3891580549999374E-6</v>
          </cell>
          <cell r="AO1533">
            <v>7.2475251608762381E-6</v>
          </cell>
          <cell r="AP1533">
            <v>1.775263268917259E-5</v>
          </cell>
          <cell r="AQ1533">
            <v>2.1910658467502293E-5</v>
          </cell>
          <cell r="AR1533">
            <v>5.2509319600159483E-5</v>
          </cell>
          <cell r="AS1533">
            <v>1.5731696013313436E-5</v>
          </cell>
          <cell r="AT1533">
            <v>1.3485358699197305E-5</v>
          </cell>
          <cell r="AU1533">
            <v>8.9365578978613963E-6</v>
          </cell>
          <cell r="AV1533">
            <v>2.2608713822907245E-5</v>
          </cell>
          <cell r="AW1533">
            <v>9.2823763667094502E-5</v>
          </cell>
          <cell r="AX1533">
            <v>1.4684246913255128E-5</v>
          </cell>
          <cell r="AY1533">
            <v>1.2645824545687286E-5</v>
          </cell>
          <cell r="AZ1533">
            <v>2.4474892076717651E-5</v>
          </cell>
          <cell r="BA1533">
            <v>5.4434613899536248E-5</v>
          </cell>
          <cell r="BB1533">
            <v>3.5995897911678519E-5</v>
          </cell>
          <cell r="BC1533">
            <v>3.4798450464946494E-5</v>
          </cell>
          <cell r="BD1533">
            <v>6.6919430419109543E-6</v>
          </cell>
          <cell r="BE1533">
            <v>2.0218563149197019E-5</v>
          </cell>
          <cell r="BF1533">
            <v>8.505104231420689E-6</v>
          </cell>
          <cell r="BG1533">
            <v>1.4368376301241588E-5</v>
          </cell>
          <cell r="BH1533">
            <v>4.5278621908006864E-6</v>
          </cell>
          <cell r="BI1533">
            <v>8.5913735974756228E-6</v>
          </cell>
          <cell r="BJ1533">
            <v>1.5264512271608621E-5</v>
          </cell>
          <cell r="BK1533">
            <v>2.1849676361828995E-5</v>
          </cell>
          <cell r="BL1533">
            <v>1.6829772312210845E-5</v>
          </cell>
          <cell r="BM1533">
            <v>7.9935402676086604E-6</v>
          </cell>
          <cell r="BN1533">
            <v>8.0274879040878093E-6</v>
          </cell>
          <cell r="BO1533">
            <v>3.1986085544802479E-6</v>
          </cell>
          <cell r="BP1533">
            <v>2.4183610821539542E-6</v>
          </cell>
          <cell r="BQ1533">
            <v>5.310337418557959E-6</v>
          </cell>
          <cell r="BR1533">
            <v>6.3294378046399472E-6</v>
          </cell>
          <cell r="BS1533">
            <v>4.2340004910007003E-6</v>
          </cell>
          <cell r="BT1533">
            <v>6.8597253313619594E-6</v>
          </cell>
          <cell r="BU1533">
            <v>1.0549856588035088E-5</v>
          </cell>
          <cell r="BV1533">
            <v>3.1881105160135771E-6</v>
          </cell>
        </row>
        <row r="1534">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6.7633720867049873E-6</v>
          </cell>
          <cell r="AO1534">
            <v>9.8887056600256631E-6</v>
          </cell>
          <cell r="AP1534">
            <v>1.4519290945913169E-5</v>
          </cell>
          <cell r="AQ1534">
            <v>1.1527990402890123E-5</v>
          </cell>
          <cell r="AR1534">
            <v>1.2169424961197914E-5</v>
          </cell>
          <cell r="AS1534">
            <v>1.8049821221792588E-5</v>
          </cell>
          <cell r="AT1534">
            <v>7.4466138678863094E-6</v>
          </cell>
          <cell r="AU1534">
            <v>1.0647920041562817E-5</v>
          </cell>
          <cell r="AV1534">
            <v>1.6097715226333069E-5</v>
          </cell>
          <cell r="AW1534">
            <v>1.6335755215078962E-5</v>
          </cell>
          <cell r="AX1534">
            <v>1.4760329126831614E-4</v>
          </cell>
          <cell r="AY1534">
            <v>2.4804142406594084E-5</v>
          </cell>
          <cell r="AZ1534">
            <v>2.0429451465224194E-5</v>
          </cell>
          <cell r="BA1534">
            <v>7.7161968002600496E-5</v>
          </cell>
          <cell r="BB1534">
            <v>2.5087321723886219E-5</v>
          </cell>
          <cell r="BC1534">
            <v>2.1097390390171563E-5</v>
          </cell>
          <cell r="BD1534">
            <v>9.8491576725966723E-6</v>
          </cell>
          <cell r="BE1534">
            <v>1.2225881756834073E-4</v>
          </cell>
          <cell r="BF1534">
            <v>7.2423491570852967E-6</v>
          </cell>
          <cell r="BG1534">
            <v>6.8795293363167586E-6</v>
          </cell>
          <cell r="BH1534">
            <v>4.2724823246689494E-6</v>
          </cell>
          <cell r="BI1534">
            <v>1.0626064704347602E-5</v>
          </cell>
          <cell r="BJ1534">
            <v>6.099742912429289E-6</v>
          </cell>
          <cell r="BK1534">
            <v>8.6155204129920626E-6</v>
          </cell>
          <cell r="BL1534">
            <v>8.452164519992415E-6</v>
          </cell>
          <cell r="BM1534">
            <v>6.9652714489526908E-6</v>
          </cell>
          <cell r="BN1534">
            <v>8.2628342240340664E-6</v>
          </cell>
          <cell r="BO1534">
            <v>3.5335678305040366E-6</v>
          </cell>
          <cell r="BP1534">
            <v>8.6665209418235121E-6</v>
          </cell>
          <cell r="BQ1534">
            <v>5.5737846090320402E-6</v>
          </cell>
          <cell r="BR1534">
            <v>7.2970679317019394E-6</v>
          </cell>
          <cell r="BS1534">
            <v>6.2715827061838747E-6</v>
          </cell>
          <cell r="BT1534">
            <v>7.2842282320846724E-6</v>
          </cell>
          <cell r="BU1534">
            <v>8.40533670990611E-6</v>
          </cell>
          <cell r="BV1534">
            <v>3.2804053270345792E-6</v>
          </cell>
        </row>
        <row r="1535">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2.3160022513011954E-5</v>
          </cell>
          <cell r="AO1535">
            <v>3.4399333241783262E-5</v>
          </cell>
          <cell r="AP1535">
            <v>3.7387290003016541E-5</v>
          </cell>
          <cell r="AQ1535">
            <v>2.9669531361735448E-5</v>
          </cell>
          <cell r="AR1535">
            <v>4.053344431193883E-5</v>
          </cell>
          <cell r="AS1535">
            <v>7.2692530185507857E-5</v>
          </cell>
          <cell r="AT1535">
            <v>2.1227907353164105E-5</v>
          </cell>
          <cell r="AU1535">
            <v>9.4352098570027026E-5</v>
          </cell>
          <cell r="AV1535">
            <v>2.7070820379433274E-5</v>
          </cell>
          <cell r="AW1535">
            <v>3.2044480423492391E-5</v>
          </cell>
          <cell r="AX1535">
            <v>3.5834136579078176E-5</v>
          </cell>
          <cell r="AY1535">
            <v>3.5778901788550966E-4</v>
          </cell>
          <cell r="AZ1535">
            <v>3.4372030616352232E-4</v>
          </cell>
          <cell r="BA1535">
            <v>6.7440836325879485E-5</v>
          </cell>
          <cell r="BB1535">
            <v>1.5280671131899959E-4</v>
          </cell>
          <cell r="BC1535">
            <v>1.5933923022644632E-4</v>
          </cell>
          <cell r="BD1535">
            <v>2.8021112851333264E-5</v>
          </cell>
          <cell r="BE1535">
            <v>9.790621990340509E-5</v>
          </cell>
          <cell r="BF1535">
            <v>3.039702971716409E-5</v>
          </cell>
          <cell r="BG1535">
            <v>1.8823679734044397E-5</v>
          </cell>
          <cell r="BH1535">
            <v>1.0948621958081556E-5</v>
          </cell>
          <cell r="BI1535">
            <v>2.7102700061520383E-5</v>
          </cell>
          <cell r="BJ1535">
            <v>2.760416849744837E-5</v>
          </cell>
          <cell r="BK1535">
            <v>4.6127073656229276E-5</v>
          </cell>
          <cell r="BL1535">
            <v>4.3141983076565769E-5</v>
          </cell>
          <cell r="BM1535">
            <v>2.2445542263197184E-5</v>
          </cell>
          <cell r="BN1535">
            <v>2.0452771859282327E-5</v>
          </cell>
          <cell r="BO1535">
            <v>2.8787115679967826E-5</v>
          </cell>
          <cell r="BP1535">
            <v>9.4547164773411889E-6</v>
          </cell>
          <cell r="BQ1535">
            <v>1.2418437557349918E-5</v>
          </cell>
          <cell r="BR1535">
            <v>2.0920609034944119E-5</v>
          </cell>
          <cell r="BS1535">
            <v>2.2511237414387962E-5</v>
          </cell>
          <cell r="BT1535">
            <v>1.24391321003525E-5</v>
          </cell>
          <cell r="BU1535">
            <v>1.7477922926110006E-5</v>
          </cell>
          <cell r="BV1535">
            <v>1.7167507307773067E-5</v>
          </cell>
        </row>
        <row r="1536">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2.2412172022622971E-6</v>
          </cell>
          <cell r="AO1536">
            <v>3.2342796346227654E-6</v>
          </cell>
          <cell r="AP1536">
            <v>3.0390395830873428E-6</v>
          </cell>
          <cell r="AQ1536">
            <v>3.8809352952219347E-6</v>
          </cell>
          <cell r="AR1536">
            <v>3.922690934956601E-6</v>
          </cell>
          <cell r="AS1536">
            <v>7.1521797601172702E-6</v>
          </cell>
          <cell r="AT1536">
            <v>3.1340713621964802E-6</v>
          </cell>
          <cell r="AU1536">
            <v>6.8565643914333918E-6</v>
          </cell>
          <cell r="AV1536">
            <v>3.3756803598826953E-6</v>
          </cell>
          <cell r="AW1536">
            <v>4.2845862772258797E-6</v>
          </cell>
          <cell r="AX1536">
            <v>3.8124078562053088E-6</v>
          </cell>
          <cell r="AY1536">
            <v>6.3890187914920866E-6</v>
          </cell>
          <cell r="AZ1536">
            <v>5.1386418789315027E-5</v>
          </cell>
          <cell r="BA1536">
            <v>1.3590266955670589E-5</v>
          </cell>
          <cell r="BB1536">
            <v>1.4714666566999974E-5</v>
          </cell>
          <cell r="BC1536">
            <v>5.7710410971541107E-6</v>
          </cell>
          <cell r="BD1536">
            <v>3.4266522521742645E-6</v>
          </cell>
          <cell r="BE1536">
            <v>7.3130355979937682E-6</v>
          </cell>
          <cell r="BF1536">
            <v>3.6882105963816282E-6</v>
          </cell>
          <cell r="BG1536">
            <v>3.0881793223714884E-6</v>
          </cell>
          <cell r="BH1536">
            <v>1.5602250076559178E-6</v>
          </cell>
          <cell r="BI1536">
            <v>2.4022515118033335E-6</v>
          </cell>
          <cell r="BJ1536">
            <v>3.0533578837810458E-6</v>
          </cell>
          <cell r="BK1536">
            <v>9.4451997875779644E-6</v>
          </cell>
          <cell r="BL1536">
            <v>1.162379033392567E-5</v>
          </cell>
          <cell r="BM1536">
            <v>2.7253469597544236E-6</v>
          </cell>
          <cell r="BN1536">
            <v>4.9787856349472038E-6</v>
          </cell>
          <cell r="BO1536">
            <v>4.4732738783138379E-6</v>
          </cell>
          <cell r="BP1536">
            <v>1.0574924872491175E-6</v>
          </cell>
          <cell r="BQ1536">
            <v>2.1179351038028996E-6</v>
          </cell>
          <cell r="BR1536">
            <v>4.7206204136261763E-6</v>
          </cell>
          <cell r="BS1536">
            <v>4.5048948244219568E-6</v>
          </cell>
          <cell r="BT1536">
            <v>1.6084938463771595E-6</v>
          </cell>
          <cell r="BU1536">
            <v>2.1956059512109805E-6</v>
          </cell>
          <cell r="BV1536">
            <v>1.9164928914766813E-6</v>
          </cell>
        </row>
        <row r="1537">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7.0553338863528878E-6</v>
          </cell>
          <cell r="AO1537">
            <v>1.2473965764223431E-5</v>
          </cell>
          <cell r="AP1537">
            <v>9.9629325643454335E-6</v>
          </cell>
          <cell r="AQ1537">
            <v>1.4734958924604589E-5</v>
          </cell>
          <cell r="AR1537">
            <v>1.5037772339522776E-5</v>
          </cell>
          <cell r="AS1537">
            <v>1.5230035580355422E-5</v>
          </cell>
          <cell r="AT1537">
            <v>1.4335146554658452E-5</v>
          </cell>
          <cell r="AU1537">
            <v>1.3203560703517164E-5</v>
          </cell>
          <cell r="AV1537">
            <v>1.4547264102129023E-5</v>
          </cell>
          <cell r="AW1537">
            <v>1.7602669540748248E-5</v>
          </cell>
          <cell r="AX1537">
            <v>1.5211933238888502E-5</v>
          </cell>
          <cell r="AY1537">
            <v>2.2063300901772705E-5</v>
          </cell>
          <cell r="AZ1537">
            <v>6.3186808136213711E-5</v>
          </cell>
          <cell r="BA1537">
            <v>2.8229682435508275E-4</v>
          </cell>
          <cell r="BB1537">
            <v>5.3333388778081403E-5</v>
          </cell>
          <cell r="BC1537">
            <v>2.6297216210207865E-5</v>
          </cell>
          <cell r="BD1537">
            <v>1.8689300878004515E-5</v>
          </cell>
          <cell r="BE1537">
            <v>3.2994067498729245E-5</v>
          </cell>
          <cell r="BF1537">
            <v>1.5218631728286477E-5</v>
          </cell>
          <cell r="BG1537">
            <v>1.3514268780931761E-5</v>
          </cell>
          <cell r="BH1537">
            <v>6.8377198671690635E-6</v>
          </cell>
          <cell r="BI1537">
            <v>9.4967654892246695E-6</v>
          </cell>
          <cell r="BJ1537">
            <v>1.0673360787319814E-5</v>
          </cell>
          <cell r="BK1537">
            <v>2.7092424512820561E-5</v>
          </cell>
          <cell r="BL1537">
            <v>3.2145635544257749E-5</v>
          </cell>
          <cell r="BM1537">
            <v>1.1284943284154363E-5</v>
          </cell>
          <cell r="BN1537">
            <v>3.4977422375712389E-5</v>
          </cell>
          <cell r="BO1537">
            <v>7.5368209350935656E-6</v>
          </cell>
          <cell r="BP1537">
            <v>4.3550558549292275E-6</v>
          </cell>
          <cell r="BQ1537">
            <v>1.3937177512443603E-5</v>
          </cell>
          <cell r="BR1537">
            <v>1.4315545129630481E-5</v>
          </cell>
          <cell r="BS1537">
            <v>8.9630699819963319E-6</v>
          </cell>
          <cell r="BT1537">
            <v>1.0783939267387314E-5</v>
          </cell>
          <cell r="BU1537">
            <v>1.3964947563389619E-5</v>
          </cell>
          <cell r="BV1537">
            <v>5.5691600715522236E-6</v>
          </cell>
        </row>
        <row r="1538">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1.0304846232640606E-6</v>
          </cell>
          <cell r="AO1538">
            <v>9.7062404019109533E-7</v>
          </cell>
          <cell r="AP1538">
            <v>1.5112375845494656E-6</v>
          </cell>
          <cell r="AQ1538">
            <v>2.0525851300398488E-6</v>
          </cell>
          <cell r="AR1538">
            <v>2.7508602587235697E-6</v>
          </cell>
          <cell r="AS1538">
            <v>2.5057949849597839E-6</v>
          </cell>
          <cell r="AT1538">
            <v>1.1218225742783439E-6</v>
          </cell>
          <cell r="AU1538">
            <v>1.8706781994209937E-6</v>
          </cell>
          <cell r="AV1538">
            <v>1.2809618727115323E-6</v>
          </cell>
          <cell r="AW1538">
            <v>1.4070830043877632E-6</v>
          </cell>
          <cell r="AX1538">
            <v>1.3473349365268004E-6</v>
          </cell>
          <cell r="AY1538">
            <v>1.6976163457311253E-6</v>
          </cell>
          <cell r="AZ1538">
            <v>3.7758569338452483E-6</v>
          </cell>
          <cell r="BA1538">
            <v>1.6683360609053574E-6</v>
          </cell>
          <cell r="BB1538">
            <v>1.2995210838547557E-5</v>
          </cell>
          <cell r="BC1538">
            <v>2.1956457643934716E-6</v>
          </cell>
          <cell r="BD1538">
            <v>1.0815941673379056E-6</v>
          </cell>
          <cell r="BE1538">
            <v>1.5188121853194017E-6</v>
          </cell>
          <cell r="BF1538">
            <v>1.3878199381805334E-6</v>
          </cell>
          <cell r="BG1538">
            <v>2.3850498574302148E-6</v>
          </cell>
          <cell r="BH1538">
            <v>8.9013850926881013E-7</v>
          </cell>
          <cell r="BI1538">
            <v>1.1067347226999672E-6</v>
          </cell>
          <cell r="BJ1538">
            <v>2.1555345552414235E-6</v>
          </cell>
          <cell r="BK1538">
            <v>1.1976823699310903E-5</v>
          </cell>
          <cell r="BL1538">
            <v>1.6488531619731515E-5</v>
          </cell>
          <cell r="BM1538">
            <v>1.1838981549431776E-6</v>
          </cell>
          <cell r="BN1538">
            <v>1.7236114042167246E-6</v>
          </cell>
          <cell r="BO1538">
            <v>2.7993035559075551E-6</v>
          </cell>
          <cell r="BP1538">
            <v>4.2153263025317116E-7</v>
          </cell>
          <cell r="BQ1538">
            <v>7.0225414447037193E-7</v>
          </cell>
          <cell r="BR1538">
            <v>2.7221691581718605E-6</v>
          </cell>
          <cell r="BS1538">
            <v>1.2682775481298297E-6</v>
          </cell>
          <cell r="BT1538">
            <v>6.1341755190329325E-7</v>
          </cell>
          <cell r="BU1538">
            <v>8.6029012100255179E-7</v>
          </cell>
          <cell r="BV1538">
            <v>1.284382281937391E-6</v>
          </cell>
        </row>
        <row r="1539">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7.1351654478244913E-7</v>
          </cell>
          <cell r="AO1539">
            <v>6.8342442170176993E-7</v>
          </cell>
          <cell r="AP1539">
            <v>1.0826225209735415E-6</v>
          </cell>
          <cell r="AQ1539">
            <v>2.9026369876969442E-6</v>
          </cell>
          <cell r="AR1539">
            <v>2.9766611058871358E-6</v>
          </cell>
          <cell r="AS1539">
            <v>4.6412006540033938E-6</v>
          </cell>
          <cell r="AT1539">
            <v>1.0158244888122709E-6</v>
          </cell>
          <cell r="AU1539">
            <v>1.9485661303982254E-6</v>
          </cell>
          <cell r="AV1539">
            <v>9.4246204782225982E-7</v>
          </cell>
          <cell r="AW1539">
            <v>1.119962512730798E-6</v>
          </cell>
          <cell r="AX1539">
            <v>1.0874209946191162E-6</v>
          </cell>
          <cell r="AY1539">
            <v>2.7398333343589205E-6</v>
          </cell>
          <cell r="AZ1539">
            <v>3.262193815102646E-6</v>
          </cell>
          <cell r="BA1539">
            <v>1.4661633949894029E-6</v>
          </cell>
          <cell r="BB1539">
            <v>5.4324363453876343E-6</v>
          </cell>
          <cell r="BC1539">
            <v>2.0926581284798622E-5</v>
          </cell>
          <cell r="BD1539">
            <v>7.9126148160661035E-7</v>
          </cell>
          <cell r="BE1539">
            <v>2.6856839679910861E-6</v>
          </cell>
          <cell r="BF1539">
            <v>9.4710229125951041E-7</v>
          </cell>
          <cell r="BG1539">
            <v>1.8199684413106501E-6</v>
          </cell>
          <cell r="BH1539">
            <v>6.1424414135916443E-7</v>
          </cell>
          <cell r="BI1539">
            <v>1.4860530115127007E-6</v>
          </cell>
          <cell r="BJ1539">
            <v>1.0616848811500964E-6</v>
          </cell>
          <cell r="BK1539">
            <v>3.2513754391162145E-6</v>
          </cell>
          <cell r="BL1539">
            <v>4.2506694576430643E-6</v>
          </cell>
          <cell r="BM1539">
            <v>7.6877933968809374E-7</v>
          </cell>
          <cell r="BN1539">
            <v>1.020265469173617E-6</v>
          </cell>
          <cell r="BO1539">
            <v>2.2265091856548255E-6</v>
          </cell>
          <cell r="BP1539">
            <v>4.4147050857087939E-7</v>
          </cell>
          <cell r="BQ1539">
            <v>5.8419541793157557E-7</v>
          </cell>
          <cell r="BR1539">
            <v>1.3746474691231349E-6</v>
          </cell>
          <cell r="BS1539">
            <v>2.7432142612503997E-6</v>
          </cell>
          <cell r="BT1539">
            <v>7.522979754178451E-7</v>
          </cell>
          <cell r="BU1539">
            <v>8.5671331987306356E-7</v>
          </cell>
          <cell r="BV1539">
            <v>2.0194390441022651E-6</v>
          </cell>
        </row>
        <row r="1540">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1.9392609929757444E-5</v>
          </cell>
          <cell r="AO1540">
            <v>1.5525264044002067E-5</v>
          </cell>
          <cell r="AP1540">
            <v>4.0051920070364887E-5</v>
          </cell>
          <cell r="AQ1540">
            <v>4.2987153533660754E-5</v>
          </cell>
          <cell r="AR1540">
            <v>5.8450660458076227E-5</v>
          </cell>
          <cell r="AS1540">
            <v>6.6992413410331357E-5</v>
          </cell>
          <cell r="AT1540">
            <v>2.2059563929746877E-5</v>
          </cell>
          <cell r="AU1540">
            <v>3.704847529749227E-5</v>
          </cell>
          <cell r="AV1540">
            <v>2.5851314614949781E-5</v>
          </cell>
          <cell r="AW1540">
            <v>2.7498287033537211E-5</v>
          </cell>
          <cell r="AX1540">
            <v>2.5693404475663333E-5</v>
          </cell>
          <cell r="AY1540">
            <v>3.0210050066670154E-5</v>
          </cell>
          <cell r="AZ1540">
            <v>3.1211834853123119E-5</v>
          </cell>
          <cell r="BA1540">
            <v>2.7755112916117216E-5</v>
          </cell>
          <cell r="BB1540">
            <v>2.3854322815612775E-5</v>
          </cell>
          <cell r="BC1540">
            <v>3.2272155466012295E-5</v>
          </cell>
          <cell r="BD1540">
            <v>5.199995933847328E-5</v>
          </cell>
          <cell r="BE1540">
            <v>2.2991208826801043E-5</v>
          </cell>
          <cell r="BF1540">
            <v>9.7475383848773649E-6</v>
          </cell>
          <cell r="BG1540">
            <v>3.0717448195315941E-5</v>
          </cell>
          <cell r="BH1540">
            <v>1.3196859742915593E-5</v>
          </cell>
          <cell r="BI1540">
            <v>4.6132802693008258E-5</v>
          </cell>
          <cell r="BJ1540">
            <v>2.0877860591966779E-5</v>
          </cell>
          <cell r="BK1540">
            <v>1.6023311402562813E-4</v>
          </cell>
          <cell r="BL1540">
            <v>1.7158182331532357E-4</v>
          </cell>
          <cell r="BM1540">
            <v>1.5200695930212926E-5</v>
          </cell>
          <cell r="BN1540">
            <v>2.4407478864834564E-5</v>
          </cell>
          <cell r="BO1540">
            <v>2.5575065023007708E-5</v>
          </cell>
          <cell r="BP1540">
            <v>6.1462947627992893E-6</v>
          </cell>
          <cell r="BQ1540">
            <v>1.0033789184638512E-5</v>
          </cell>
          <cell r="BR1540">
            <v>3.1557438236522744E-5</v>
          </cell>
          <cell r="BS1540">
            <v>2.6480195812766335E-5</v>
          </cell>
          <cell r="BT1540">
            <v>1.030334433559027E-5</v>
          </cell>
          <cell r="BU1540">
            <v>1.2885298275452805E-5</v>
          </cell>
          <cell r="BV1540">
            <v>1.4208541404192223E-5</v>
          </cell>
        </row>
        <row r="1541">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6.0996132127076682E-6</v>
          </cell>
          <cell r="AO1541">
            <v>4.7509079331493264E-6</v>
          </cell>
          <cell r="AP1541">
            <v>7.2971043931954708E-6</v>
          </cell>
          <cell r="AQ1541">
            <v>9.9558065709253212E-6</v>
          </cell>
          <cell r="AR1541">
            <v>1.1984550231787187E-5</v>
          </cell>
          <cell r="AS1541">
            <v>1.3029461350719436E-5</v>
          </cell>
          <cell r="AT1541">
            <v>4.1305036870291566E-6</v>
          </cell>
          <cell r="AU1541">
            <v>1.0091492006068393E-5</v>
          </cell>
          <cell r="AV1541">
            <v>5.2119803620521196E-6</v>
          </cell>
          <cell r="AW1541">
            <v>5.6092180014313117E-6</v>
          </cell>
          <cell r="AX1541">
            <v>5.6444668618705321E-6</v>
          </cell>
          <cell r="AY1541">
            <v>6.2648304825258084E-6</v>
          </cell>
          <cell r="AZ1541">
            <v>6.9988071062279958E-6</v>
          </cell>
          <cell r="BA1541">
            <v>5.6316037538738567E-6</v>
          </cell>
          <cell r="BB1541">
            <v>5.3142639220131098E-6</v>
          </cell>
          <cell r="BC1541">
            <v>8.4861140985789903E-6</v>
          </cell>
          <cell r="BD1541">
            <v>5.7667796339207957E-6</v>
          </cell>
          <cell r="BE1541">
            <v>5.466863807208508E-6</v>
          </cell>
          <cell r="BF1541">
            <v>1.9827169326384669E-6</v>
          </cell>
          <cell r="BG1541">
            <v>6.3461555622134352E-6</v>
          </cell>
          <cell r="BH1541">
            <v>2.6600275290043696E-6</v>
          </cell>
          <cell r="BI1541">
            <v>4.8707203702230939E-6</v>
          </cell>
          <cell r="BJ1541">
            <v>3.7286165868785866E-6</v>
          </cell>
          <cell r="BK1541">
            <v>4.052252042827698E-5</v>
          </cell>
          <cell r="BL1541">
            <v>3.3854549699619575E-5</v>
          </cell>
          <cell r="BM1541">
            <v>3.0402610893340229E-6</v>
          </cell>
          <cell r="BN1541">
            <v>5.8536357403061963E-6</v>
          </cell>
          <cell r="BO1541">
            <v>3.6661038983784428E-6</v>
          </cell>
          <cell r="BP1541">
            <v>3.0155266410610844E-6</v>
          </cell>
          <cell r="BQ1541">
            <v>2.1199690126103383E-6</v>
          </cell>
          <cell r="BR1541">
            <v>5.4942012350459856E-6</v>
          </cell>
          <cell r="BS1541">
            <v>4.8859359338855093E-6</v>
          </cell>
          <cell r="BT1541">
            <v>2.3344643682884412E-6</v>
          </cell>
          <cell r="BU1541">
            <v>2.9864676753053243E-6</v>
          </cell>
          <cell r="BV1541">
            <v>7.3811237251311452E-6</v>
          </cell>
        </row>
        <row r="1542">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row>
        <row r="1543">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3.7873466064817135E-4</v>
          </cell>
          <cell r="AO1543">
            <v>2.7853582906158057E-4</v>
          </cell>
          <cell r="AP1543">
            <v>6.4294593856489683E-4</v>
          </cell>
          <cell r="AQ1543">
            <v>9.6197991819442366E-4</v>
          </cell>
          <cell r="AR1543">
            <v>1.485080144243465E-3</v>
          </cell>
          <cell r="AS1543">
            <v>1.0554057327961414E-3</v>
          </cell>
          <cell r="AT1543">
            <v>4.6983307473041664E-4</v>
          </cell>
          <cell r="AU1543">
            <v>7.0140016555139901E-4</v>
          </cell>
          <cell r="AV1543">
            <v>5.4407828346495477E-4</v>
          </cell>
          <cell r="AW1543">
            <v>6.0242691224571623E-4</v>
          </cell>
          <cell r="AX1543">
            <v>5.2219300241334535E-4</v>
          </cell>
          <cell r="AY1543">
            <v>5.9494371223544609E-4</v>
          </cell>
          <cell r="AZ1543">
            <v>6.7531917320681745E-4</v>
          </cell>
          <cell r="BA1543">
            <v>6.7028278802088305E-4</v>
          </cell>
          <cell r="BB1543">
            <v>5.8579449212846824E-4</v>
          </cell>
          <cell r="BC1543">
            <v>6.6849181695485143E-4</v>
          </cell>
          <cell r="BD1543">
            <v>3.9248222467504993E-4</v>
          </cell>
          <cell r="BE1543">
            <v>4.9142862824823753E-4</v>
          </cell>
          <cell r="BF1543">
            <v>2.5618374452044735E-4</v>
          </cell>
          <cell r="BG1543">
            <v>1.2431645339718972E-3</v>
          </cell>
          <cell r="BH1543">
            <v>4.329387586817484E-4</v>
          </cell>
          <cell r="BI1543">
            <v>4.9047761722909727E-4</v>
          </cell>
          <cell r="BJ1543">
            <v>9.025762434256505E-4</v>
          </cell>
          <cell r="BK1543">
            <v>5.761198114764274E-3</v>
          </cell>
          <cell r="BL1543">
            <v>1.0028849699932419E-2</v>
          </cell>
          <cell r="BM1543">
            <v>4.4751828819721972E-4</v>
          </cell>
          <cell r="BN1543">
            <v>8.8537632779894619E-4</v>
          </cell>
          <cell r="BO1543">
            <v>6.3128453833928967E-4</v>
          </cell>
          <cell r="BP1543">
            <v>1.4026624367327492E-4</v>
          </cell>
          <cell r="BQ1543">
            <v>2.68560733084775E-4</v>
          </cell>
          <cell r="BR1543">
            <v>1.5477961159618729E-3</v>
          </cell>
          <cell r="BS1543">
            <v>6.4876126979691233E-4</v>
          </cell>
          <cell r="BT1543">
            <v>2.5461954914297229E-4</v>
          </cell>
          <cell r="BU1543">
            <v>3.0347197367505203E-4</v>
          </cell>
          <cell r="BV1543">
            <v>3.0886256872675078E-4</v>
          </cell>
        </row>
        <row r="1544">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6.1719489728229645E-5</v>
          </cell>
          <cell r="AO1544">
            <v>7.3382754295796542E-5</v>
          </cell>
          <cell r="AP1544">
            <v>1.0627509257950025E-4</v>
          </cell>
          <cell r="AQ1544">
            <v>1.6349870543825638E-4</v>
          </cell>
          <cell r="AR1544">
            <v>2.5074211437296805E-4</v>
          </cell>
          <cell r="AS1544">
            <v>1.7655295906976099E-4</v>
          </cell>
          <cell r="AT1544">
            <v>8.1051387404714259E-5</v>
          </cell>
          <cell r="AU1544">
            <v>1.2239175379098147E-4</v>
          </cell>
          <cell r="AV1544">
            <v>9.1506711507163179E-5</v>
          </cell>
          <cell r="AW1544">
            <v>9.9824618512231637E-5</v>
          </cell>
          <cell r="AX1544">
            <v>8.9387539575443709E-5</v>
          </cell>
          <cell r="AY1544">
            <v>1.0043756843100077E-4</v>
          </cell>
          <cell r="AZ1544">
            <v>1.0973515904923386E-4</v>
          </cell>
          <cell r="BA1544">
            <v>1.1014036517732276E-4</v>
          </cell>
          <cell r="BB1544">
            <v>9.5604171599855353E-5</v>
          </cell>
          <cell r="BC1544">
            <v>1.0860734645330105E-4</v>
          </cell>
          <cell r="BD1544">
            <v>6.9696168791477504E-5</v>
          </cell>
          <cell r="BE1544">
            <v>8.3673284250767628E-5</v>
          </cell>
          <cell r="BF1544">
            <v>4.5010356778973218E-5</v>
          </cell>
          <cell r="BG1544">
            <v>2.1665983007995761E-4</v>
          </cell>
          <cell r="BH1544">
            <v>7.7361152029129757E-5</v>
          </cell>
          <cell r="BI1544">
            <v>8.551964957672198E-5</v>
          </cell>
          <cell r="BJ1544">
            <v>1.4451801238837917E-4</v>
          </cell>
          <cell r="BK1544">
            <v>8.6961097731116401E-4</v>
          </cell>
          <cell r="BL1544">
            <v>1.4048439145414281E-3</v>
          </cell>
          <cell r="BM1544">
            <v>7.8484246870527645E-5</v>
          </cell>
          <cell r="BN1544">
            <v>1.9507769646979174E-4</v>
          </cell>
          <cell r="BO1544">
            <v>1.4784937048404625E-4</v>
          </cell>
          <cell r="BP1544">
            <v>2.8444628823692777E-5</v>
          </cell>
          <cell r="BQ1544">
            <v>4.8393243846824489E-5</v>
          </cell>
          <cell r="BR1544">
            <v>3.2518118864742875E-4</v>
          </cell>
          <cell r="BS1544">
            <v>1.1604484495025945E-4</v>
          </cell>
          <cell r="BT1544">
            <v>4.4674892075144175E-5</v>
          </cell>
          <cell r="BU1544">
            <v>5.4159409062752714E-5</v>
          </cell>
          <cell r="BV1544">
            <v>9.2435574995022128E-5</v>
          </cell>
        </row>
        <row r="1545">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4.5154801914592257E-6</v>
          </cell>
          <cell r="AO1545">
            <v>3.2280480645514156E-6</v>
          </cell>
          <cell r="AP1545">
            <v>8.9959192328421354E-6</v>
          </cell>
          <cell r="AQ1545">
            <v>1.1852380200590015E-5</v>
          </cell>
          <cell r="AR1545">
            <v>1.700367893033503E-5</v>
          </cell>
          <cell r="AS1545">
            <v>1.5867358382145001E-5</v>
          </cell>
          <cell r="AT1545">
            <v>6.8254632617705956E-6</v>
          </cell>
          <cell r="AU1545">
            <v>7.7201475086779804E-6</v>
          </cell>
          <cell r="AV1545">
            <v>6.6632720819631231E-6</v>
          </cell>
          <cell r="AW1545">
            <v>7.2025680739774023E-6</v>
          </cell>
          <cell r="AX1545">
            <v>7.0644410386426308E-6</v>
          </cell>
          <cell r="AY1545">
            <v>7.2522757777440267E-6</v>
          </cell>
          <cell r="AZ1545">
            <v>7.7651304163416895E-6</v>
          </cell>
          <cell r="BA1545">
            <v>8.4468594775320119E-6</v>
          </cell>
          <cell r="BB1545">
            <v>6.6265939270699106E-6</v>
          </cell>
          <cell r="BC1545">
            <v>8.46993038200271E-6</v>
          </cell>
          <cell r="BD1545">
            <v>4.4511646265997841E-6</v>
          </cell>
          <cell r="BE1545">
            <v>6.1791114513516449E-6</v>
          </cell>
          <cell r="BF1545">
            <v>2.7537822767172098E-6</v>
          </cell>
          <cell r="BG1545">
            <v>1.1235909711697475E-5</v>
          </cell>
          <cell r="BH1545">
            <v>4.0538804545100162E-6</v>
          </cell>
          <cell r="BI1545">
            <v>6.7957023698946104E-6</v>
          </cell>
          <cell r="BJ1545">
            <v>7.2843466105200962E-6</v>
          </cell>
          <cell r="BK1545">
            <v>6.6026720804633328E-5</v>
          </cell>
          <cell r="BL1545">
            <v>7.4077457752472729E-5</v>
          </cell>
          <cell r="BM1545">
            <v>4.9201367927095122E-6</v>
          </cell>
          <cell r="BN1545">
            <v>8.4689504435562546E-6</v>
          </cell>
          <cell r="BO1545">
            <v>7.0177922826877058E-6</v>
          </cell>
          <cell r="BP1545">
            <v>1.6322186948230154E-6</v>
          </cell>
          <cell r="BQ1545">
            <v>3.104699926950526E-6</v>
          </cell>
          <cell r="BR1545">
            <v>1.2028595131572674E-5</v>
          </cell>
          <cell r="BS1545">
            <v>6.4679430641565866E-6</v>
          </cell>
          <cell r="BT1545">
            <v>2.8647732061337932E-6</v>
          </cell>
          <cell r="BU1545">
            <v>3.678785443443991E-6</v>
          </cell>
          <cell r="BV1545">
            <v>3.330128626630195E-6</v>
          </cell>
        </row>
        <row r="1546">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1.0956607204784894E-5</v>
          </cell>
          <cell r="AO1546">
            <v>1.2159558858626239E-5</v>
          </cell>
          <cell r="AP1546">
            <v>2.0663302188992744E-5</v>
          </cell>
          <cell r="AQ1546">
            <v>2.6507628780752284E-5</v>
          </cell>
          <cell r="AR1546">
            <v>3.7684878520730359E-5</v>
          </cell>
          <cell r="AS1546">
            <v>3.8943210339268684E-5</v>
          </cell>
          <cell r="AT1546">
            <v>1.4958074893661547E-5</v>
          </cell>
          <cell r="AU1546">
            <v>1.9323077838390045E-5</v>
          </cell>
          <cell r="AV1546">
            <v>1.6667812764588499E-5</v>
          </cell>
          <cell r="AW1546">
            <v>1.7977060996025729E-5</v>
          </cell>
          <cell r="AX1546">
            <v>1.9627002763241523E-5</v>
          </cell>
          <cell r="AY1546">
            <v>1.996265224832267E-5</v>
          </cell>
          <cell r="AZ1546">
            <v>1.8678086180695568E-5</v>
          </cell>
          <cell r="BA1546">
            <v>1.993124152179906E-5</v>
          </cell>
          <cell r="BB1546">
            <v>1.5957655391425229E-5</v>
          </cell>
          <cell r="BC1546">
            <v>2.0896223631026299E-5</v>
          </cell>
          <cell r="BD1546">
            <v>1.1469320418196956E-5</v>
          </cell>
          <cell r="BE1546">
            <v>1.6499168416535911E-5</v>
          </cell>
          <cell r="BF1546">
            <v>6.3010914126504894E-6</v>
          </cell>
          <cell r="BG1546">
            <v>2.3554683150859312E-5</v>
          </cell>
          <cell r="BH1546">
            <v>8.8702843672006868E-6</v>
          </cell>
          <cell r="BI1546">
            <v>1.5137042111696187E-5</v>
          </cell>
          <cell r="BJ1546">
            <v>1.9221992026221339E-5</v>
          </cell>
          <cell r="BK1546">
            <v>1.428289365040772E-4</v>
          </cell>
          <cell r="BL1546">
            <v>1.398106123726724E-4</v>
          </cell>
          <cell r="BM1546">
            <v>1.0861772837318115E-5</v>
          </cell>
          <cell r="BN1546">
            <v>1.7042054357497281E-5</v>
          </cell>
          <cell r="BO1546">
            <v>1.4354393607250803E-5</v>
          </cell>
          <cell r="BP1546">
            <v>3.7139858922657735E-6</v>
          </cell>
          <cell r="BQ1546">
            <v>6.9689706818686648E-6</v>
          </cell>
          <cell r="BR1546">
            <v>2.574972924195194E-5</v>
          </cell>
          <cell r="BS1546">
            <v>1.3809961445636676E-5</v>
          </cell>
          <cell r="BT1546">
            <v>6.7043472085291377E-6</v>
          </cell>
          <cell r="BU1546">
            <v>8.299187473022669E-6</v>
          </cell>
          <cell r="BV1546">
            <v>7.2948707386384746E-6</v>
          </cell>
        </row>
        <row r="1547">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1.2090106533579039E-4</v>
          </cell>
          <cell r="AO1547">
            <v>7.5028183926495996E-5</v>
          </cell>
          <cell r="AP1547">
            <v>1.8532952893596415E-4</v>
          </cell>
          <cell r="AQ1547">
            <v>2.4882377375433156E-4</v>
          </cell>
          <cell r="AR1547">
            <v>3.2974788246853051E-4</v>
          </cell>
          <cell r="AS1547">
            <v>2.9150336432250308E-4</v>
          </cell>
          <cell r="AT1547">
            <v>1.513475660173357E-4</v>
          </cell>
          <cell r="AU1547">
            <v>1.8566044074993024E-4</v>
          </cell>
          <cell r="AV1547">
            <v>1.881848547952799E-4</v>
          </cell>
          <cell r="AW1547">
            <v>1.902268345931966E-4</v>
          </cell>
          <cell r="AX1547">
            <v>2.7630344571031212E-4</v>
          </cell>
          <cell r="AY1547">
            <v>2.5737046918415549E-4</v>
          </cell>
          <cell r="AZ1547">
            <v>1.8781703360025694E-4</v>
          </cell>
          <cell r="BA1547">
            <v>2.1119624971613181E-4</v>
          </cell>
          <cell r="BB1547">
            <v>1.7504477886503953E-4</v>
          </cell>
          <cell r="BC1547">
            <v>2.0818429046346774E-4</v>
          </cell>
          <cell r="BD1547">
            <v>1.3011134172276611E-4</v>
          </cell>
          <cell r="BE1547">
            <v>1.6161046281300647E-4</v>
          </cell>
          <cell r="BF1547">
            <v>6.7857920842466119E-5</v>
          </cell>
          <cell r="BG1547">
            <v>2.8873000541416305E-4</v>
          </cell>
          <cell r="BH1547">
            <v>9.6389235030660869E-5</v>
          </cell>
          <cell r="BI1547">
            <v>1.1247499760767645E-4</v>
          </cell>
          <cell r="BJ1547">
            <v>1.0948987978061451E-4</v>
          </cell>
          <cell r="BK1547">
            <v>3.1511214468267915E-3</v>
          </cell>
          <cell r="BL1547">
            <v>1.5861694936313271E-3</v>
          </cell>
          <cell r="BM1547">
            <v>1.5467637498220332E-4</v>
          </cell>
          <cell r="BN1547">
            <v>1.8029240901341171E-4</v>
          </cell>
          <cell r="BO1547">
            <v>1.0172668453964141E-4</v>
          </cell>
          <cell r="BP1547">
            <v>3.2318061791213372E-5</v>
          </cell>
          <cell r="BQ1547">
            <v>7.5692780870956702E-5</v>
          </cell>
          <cell r="BR1547">
            <v>1.73068162204506E-4</v>
          </cell>
          <cell r="BS1547">
            <v>1.024540105207752E-4</v>
          </cell>
          <cell r="BT1547">
            <v>6.8194444618282422E-5</v>
          </cell>
          <cell r="BU1547">
            <v>8.7992332297159265E-5</v>
          </cell>
          <cell r="BV1547">
            <v>5.0770439988160248E-5</v>
          </cell>
        </row>
        <row r="1548">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1.5686625470914079E-4</v>
          </cell>
          <cell r="AO1548">
            <v>9.4507345061626592E-5</v>
          </cell>
          <cell r="AP1548">
            <v>2.3804772418692879E-4</v>
          </cell>
          <cell r="AQ1548">
            <v>3.2401267245171577E-4</v>
          </cell>
          <cell r="AR1548">
            <v>4.2023362553563647E-4</v>
          </cell>
          <cell r="AS1548">
            <v>3.5799907543751535E-4</v>
          </cell>
          <cell r="AT1548">
            <v>2.00478352566275E-4</v>
          </cell>
          <cell r="AU1548">
            <v>2.9875581824507065E-4</v>
          </cell>
          <cell r="AV1548">
            <v>2.5254626008945163E-4</v>
          </cell>
          <cell r="AW1548">
            <v>2.555295626130345E-4</v>
          </cell>
          <cell r="AX1548">
            <v>2.6185841295823479E-4</v>
          </cell>
          <cell r="AY1548">
            <v>2.2671688066231327E-4</v>
          </cell>
          <cell r="AZ1548">
            <v>2.7133143521724151E-4</v>
          </cell>
          <cell r="BA1548">
            <v>3.5602519491842476E-4</v>
          </cell>
          <cell r="BB1548">
            <v>2.342424131319613E-4</v>
          </cell>
          <cell r="BC1548">
            <v>2.4330907586667426E-4</v>
          </cell>
          <cell r="BD1548">
            <v>1.6706732257002499E-4</v>
          </cell>
          <cell r="BE1548">
            <v>1.9488947635862844E-4</v>
          </cell>
          <cell r="BF1548">
            <v>8.8777054208771851E-5</v>
          </cell>
          <cell r="BG1548">
            <v>3.7583323500333976E-4</v>
          </cell>
          <cell r="BH1548">
            <v>1.2499178662514943E-4</v>
          </cell>
          <cell r="BI1548">
            <v>1.437394465884211E-4</v>
          </cell>
          <cell r="BJ1548">
            <v>1.4329349393763852E-4</v>
          </cell>
          <cell r="BK1548">
            <v>3.779021169304001E-3</v>
          </cell>
          <cell r="BL1548">
            <v>2.1104493466405903E-3</v>
          </cell>
          <cell r="BM1548">
            <v>1.6318044883921611E-4</v>
          </cell>
          <cell r="BN1548">
            <v>2.3873343597067417E-4</v>
          </cell>
          <cell r="BO1548">
            <v>1.3380267119025824E-4</v>
          </cell>
          <cell r="BP1548">
            <v>4.1153634449742672E-5</v>
          </cell>
          <cell r="BQ1548">
            <v>9.9569418306203906E-5</v>
          </cell>
          <cell r="BR1548">
            <v>2.2985239504999771E-4</v>
          </cell>
          <cell r="BS1548">
            <v>1.3383987527660539E-4</v>
          </cell>
          <cell r="BT1548">
            <v>8.9167722223052056E-5</v>
          </cell>
          <cell r="BU1548">
            <v>1.1420009951895112E-4</v>
          </cell>
          <cell r="BV1548">
            <v>6.6212444249774157E-5</v>
          </cell>
        </row>
        <row r="1549">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8.2629601595628258E-6</v>
          </cell>
          <cell r="AO1549">
            <v>7.0754081930758794E-6</v>
          </cell>
          <cell r="AP1549">
            <v>1.2163896319799732E-5</v>
          </cell>
          <cell r="AQ1549">
            <v>1.634857038264919E-5</v>
          </cell>
          <cell r="AR1549">
            <v>1.9409624058295572E-5</v>
          </cell>
          <cell r="AS1549">
            <v>1.5240732177827336E-5</v>
          </cell>
          <cell r="AT1549">
            <v>1.1158047982378911E-5</v>
          </cell>
          <cell r="AU1549">
            <v>1.1976814979476891E-5</v>
          </cell>
          <cell r="AV1549">
            <v>1.2354141226597601E-5</v>
          </cell>
          <cell r="AW1549">
            <v>1.2451906075801485E-5</v>
          </cell>
          <cell r="AX1549">
            <v>3.295419018183878E-5</v>
          </cell>
          <cell r="AY1549">
            <v>1.4051994647035989E-5</v>
          </cell>
          <cell r="AZ1549">
            <v>1.0927313648672608E-5</v>
          </cell>
          <cell r="BA1549">
            <v>1.1994721702024447E-5</v>
          </cell>
          <cell r="BB1549">
            <v>1.0499453649721379E-5</v>
          </cell>
          <cell r="BC1549">
            <v>1.0961310799566759E-5</v>
          </cell>
          <cell r="BD1549">
            <v>1.0923223531709564E-5</v>
          </cell>
          <cell r="BE1549">
            <v>1.1782137389686421E-5</v>
          </cell>
          <cell r="BF1549">
            <v>5.0143447613199308E-6</v>
          </cell>
          <cell r="BG1549">
            <v>1.7672101307172964E-5</v>
          </cell>
          <cell r="BH1549">
            <v>6.1685898965389564E-6</v>
          </cell>
          <cell r="BI1549">
            <v>7.5932163637577131E-6</v>
          </cell>
          <cell r="BJ1549">
            <v>9.6892434848181162E-6</v>
          </cell>
          <cell r="BK1549">
            <v>4.8355522334282382E-4</v>
          </cell>
          <cell r="BL1549">
            <v>1.4190008036533405E-4</v>
          </cell>
          <cell r="BM1549">
            <v>3.7679113429889162E-5</v>
          </cell>
          <cell r="BN1549">
            <v>1.0013536465651946E-5</v>
          </cell>
          <cell r="BO1549">
            <v>5.9771719799387508E-6</v>
          </cell>
          <cell r="BP1549">
            <v>2.3476426378978055E-6</v>
          </cell>
          <cell r="BQ1549">
            <v>5.2752103138506137E-6</v>
          </cell>
          <cell r="BR1549">
            <v>1.0710182073724471E-5</v>
          </cell>
          <cell r="BS1549">
            <v>6.396747081417744E-6</v>
          </cell>
          <cell r="BT1549">
            <v>4.5386196633013954E-6</v>
          </cell>
          <cell r="BU1549">
            <v>6.1304720080821606E-6</v>
          </cell>
          <cell r="BV1549">
            <v>3.5542114725130046E-6</v>
          </cell>
        </row>
        <row r="1550">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6.4583534030259888E-5</v>
          </cell>
          <cell r="AO1550">
            <v>5.1010431641289912E-5</v>
          </cell>
          <cell r="AP1550">
            <v>1.1307185841869885E-4</v>
          </cell>
          <cell r="AQ1550">
            <v>1.5346473957911515E-4</v>
          </cell>
          <cell r="AR1550">
            <v>2.3264385515531423E-4</v>
          </cell>
          <cell r="AS1550">
            <v>2.3069236759548016E-4</v>
          </cell>
          <cell r="AT1550">
            <v>9.1632538536321148E-5</v>
          </cell>
          <cell r="AU1550">
            <v>1.1283269159878343E-4</v>
          </cell>
          <cell r="AV1550">
            <v>9.5972068489351487E-5</v>
          </cell>
          <cell r="AW1550">
            <v>1.013209504586039E-4</v>
          </cell>
          <cell r="AX1550">
            <v>1.05064457442832E-4</v>
          </cell>
          <cell r="AY1550">
            <v>1.0849352706888236E-4</v>
          </cell>
          <cell r="AZ1550">
            <v>1.1241424213532049E-4</v>
          </cell>
          <cell r="BA1550">
            <v>1.1827215901208591E-4</v>
          </cell>
          <cell r="BB1550">
            <v>9.7022970610563392E-5</v>
          </cell>
          <cell r="BC1550">
            <v>1.2057164864695383E-4</v>
          </cell>
          <cell r="BD1550">
            <v>6.9909080196573948E-5</v>
          </cell>
          <cell r="BE1550">
            <v>9.1743699392907811E-5</v>
          </cell>
          <cell r="BF1550">
            <v>4.2100312797251818E-5</v>
          </cell>
          <cell r="BG1550">
            <v>1.7294974133695245E-4</v>
          </cell>
          <cell r="BH1550">
            <v>6.2565803553766409E-5</v>
          </cell>
          <cell r="BI1550">
            <v>8.9892048205289016E-5</v>
          </cell>
          <cell r="BJ1550">
            <v>9.4486755539022625E-5</v>
          </cell>
          <cell r="BK1550">
            <v>1.0010268706541763E-3</v>
          </cell>
          <cell r="BL1550">
            <v>9.523489378421774E-4</v>
          </cell>
          <cell r="BM1550">
            <v>7.1792573630345094E-5</v>
          </cell>
          <cell r="BN1550">
            <v>1.849976445293477E-4</v>
          </cell>
          <cell r="BO1550">
            <v>1.3172347162116962E-4</v>
          </cell>
          <cell r="BP1550">
            <v>2.8170454208177088E-5</v>
          </cell>
          <cell r="BQ1550">
            <v>5.5867597444821635E-5</v>
          </cell>
          <cell r="BR1550">
            <v>1.5660821395305775E-4</v>
          </cell>
          <cell r="BS1550">
            <v>9.5282030911047634E-5</v>
          </cell>
          <cell r="BT1550">
            <v>4.6363802528163461E-5</v>
          </cell>
          <cell r="BU1550">
            <v>6.5352603696621007E-5</v>
          </cell>
          <cell r="BV1550">
            <v>4.9649575679824698E-5</v>
          </cell>
        </row>
        <row r="1551">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1.4080327441385481E-4</v>
          </cell>
          <cell r="AO1551">
            <v>1.2286388856307305E-4</v>
          </cell>
          <cell r="AP1551">
            <v>2.0996547132640461E-4</v>
          </cell>
          <cell r="AQ1551">
            <v>3.132821000045293E-4</v>
          </cell>
          <cell r="AR1551">
            <v>3.6103229974546267E-4</v>
          </cell>
          <cell r="AS1551">
            <v>4.5071027422779233E-4</v>
          </cell>
          <cell r="AT1551">
            <v>1.62448241336752E-4</v>
          </cell>
          <cell r="AU1551">
            <v>2.4850769597991527E-4</v>
          </cell>
          <cell r="AV1551">
            <v>1.8136804799868912E-4</v>
          </cell>
          <cell r="AW1551">
            <v>1.973906922815276E-4</v>
          </cell>
          <cell r="AX1551">
            <v>1.9784324251631964E-4</v>
          </cell>
          <cell r="AY1551">
            <v>2.0265744740876051E-4</v>
          </cell>
          <cell r="AZ1551">
            <v>2.2870176857684531E-4</v>
          </cell>
          <cell r="BA1551">
            <v>2.4384114908222011E-4</v>
          </cell>
          <cell r="BB1551">
            <v>1.9137213196184538E-4</v>
          </cell>
          <cell r="BC1551">
            <v>2.2813934779400747E-4</v>
          </cell>
          <cell r="BD1551">
            <v>1.6370144649791938E-4</v>
          </cell>
          <cell r="BE1551">
            <v>1.9472455178627397E-4</v>
          </cell>
          <cell r="BF1551">
            <v>8.7033136945540945E-5</v>
          </cell>
          <cell r="BG1551">
            <v>2.8237768209052734E-4</v>
          </cell>
          <cell r="BH1551">
            <v>1.2556740051097694E-4</v>
          </cell>
          <cell r="BI1551">
            <v>1.9736883308269415E-4</v>
          </cell>
          <cell r="BJ1551">
            <v>1.9564383218997799E-4</v>
          </cell>
          <cell r="BK1551">
            <v>1.1631672284352409E-3</v>
          </cell>
          <cell r="BL1551">
            <v>1.2232528410364802E-3</v>
          </cell>
          <cell r="BM1551">
            <v>1.3044198760757026E-4</v>
          </cell>
          <cell r="BN1551">
            <v>2.2795540314503746E-4</v>
          </cell>
          <cell r="BO1551">
            <v>5.5997283839101357E-4</v>
          </cell>
          <cell r="BP1551">
            <v>9.8734397906645845E-5</v>
          </cell>
          <cell r="BQ1551">
            <v>1.0388158347895403E-4</v>
          </cell>
          <cell r="BR1551">
            <v>2.3851746973385101E-4</v>
          </cell>
          <cell r="BS1551">
            <v>2.6536928857641244E-4</v>
          </cell>
          <cell r="BT1551">
            <v>9.1922153008050096E-5</v>
          </cell>
          <cell r="BU1551">
            <v>1.2192829204368187E-4</v>
          </cell>
          <cell r="BV1551">
            <v>1.4224793466923212E-4</v>
          </cell>
        </row>
        <row r="1552">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4.1265606009971492E-5</v>
          </cell>
          <cell r="AO1552">
            <v>3.3108555250299842E-5</v>
          </cell>
          <cell r="AP1552">
            <v>7.9570751656120198E-5</v>
          </cell>
          <cell r="AQ1552">
            <v>1.086771575056067E-4</v>
          </cell>
          <cell r="AR1552">
            <v>1.598691336289187E-4</v>
          </cell>
          <cell r="AS1552">
            <v>1.6886654934434035E-4</v>
          </cell>
          <cell r="AT1552">
            <v>5.8586845389358436E-5</v>
          </cell>
          <cell r="AU1552">
            <v>7.3330092875312304E-5</v>
          </cell>
          <cell r="AV1552">
            <v>6.121556031605972E-5</v>
          </cell>
          <cell r="AW1552">
            <v>6.7687269237596333E-5</v>
          </cell>
          <cell r="AX1552">
            <v>6.1721350302658612E-5</v>
          </cell>
          <cell r="AY1552">
            <v>6.5087441772068277E-5</v>
          </cell>
          <cell r="AZ1552">
            <v>7.2638726707176645E-5</v>
          </cell>
          <cell r="BA1552">
            <v>8.1052814122852719E-5</v>
          </cell>
          <cell r="BB1552">
            <v>6.2513605092707469E-5</v>
          </cell>
          <cell r="BC1552">
            <v>8.0833741808190954E-5</v>
          </cell>
          <cell r="BD1552">
            <v>4.2122393641991176E-5</v>
          </cell>
          <cell r="BE1552">
            <v>5.8076407548137339E-5</v>
          </cell>
          <cell r="BF1552">
            <v>2.635761546667117E-5</v>
          </cell>
          <cell r="BG1552">
            <v>1.0882530693538449E-4</v>
          </cell>
          <cell r="BH1552">
            <v>3.962956642509114E-5</v>
          </cell>
          <cell r="BI1552">
            <v>6.1627848811853945E-5</v>
          </cell>
          <cell r="BJ1552">
            <v>7.1880800606098733E-5</v>
          </cell>
          <cell r="BK1552">
            <v>5.8247085802689159E-4</v>
          </cell>
          <cell r="BL1552">
            <v>7.2482413377753646E-4</v>
          </cell>
          <cell r="BM1552">
            <v>4.6926936691520481E-5</v>
          </cell>
          <cell r="BN1552">
            <v>8.6741901647877808E-5</v>
          </cell>
          <cell r="BO1552">
            <v>7.3248636810530334E-5</v>
          </cell>
          <cell r="BP1552">
            <v>1.6152596816109568E-5</v>
          </cell>
          <cell r="BQ1552">
            <v>2.9469415476758217E-5</v>
          </cell>
          <cell r="BR1552">
            <v>1.2761530525990926E-4</v>
          </cell>
          <cell r="BS1552">
            <v>6.3148594387731972E-5</v>
          </cell>
          <cell r="BT1552">
            <v>2.7118391765501303E-5</v>
          </cell>
          <cell r="BU1552">
            <v>3.4935312990023463E-5</v>
          </cell>
          <cell r="BV1552">
            <v>3.6161454386469052E-5</v>
          </cell>
        </row>
        <row r="1553">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6.0462292808871596E-5</v>
          </cell>
          <cell r="AO1553">
            <v>4.5298176023219091E-5</v>
          </cell>
          <cell r="AP1553">
            <v>1.1701709411884291E-4</v>
          </cell>
          <cell r="AQ1553">
            <v>1.6849922731932475E-4</v>
          </cell>
          <cell r="AR1553">
            <v>2.3040023387170164E-4</v>
          </cell>
          <cell r="AS1553">
            <v>2.3955314495631869E-4</v>
          </cell>
          <cell r="AT1553">
            <v>1.0609876026175821E-4</v>
          </cell>
          <cell r="AU1553">
            <v>1.0317571011213151E-4</v>
          </cell>
          <cell r="AV1553">
            <v>1.128080748592226E-4</v>
          </cell>
          <cell r="AW1553">
            <v>1.035856768927614E-4</v>
          </cell>
          <cell r="AX1553">
            <v>9.1063131716340287E-5</v>
          </cell>
          <cell r="AY1553">
            <v>9.4080237125515221E-5</v>
          </cell>
          <cell r="AZ1553">
            <v>1.0652203405241969E-4</v>
          </cell>
          <cell r="BA1553">
            <v>1.3762665782784673E-4</v>
          </cell>
          <cell r="BB1553">
            <v>9.6145967749955999E-5</v>
          </cell>
          <cell r="BC1553">
            <v>1.1973208184933522E-4</v>
          </cell>
          <cell r="BD1553">
            <v>6.286040266216322E-5</v>
          </cell>
          <cell r="BE1553">
            <v>8.8730026619718365E-5</v>
          </cell>
          <cell r="BF1553">
            <v>4.0170391684885586E-5</v>
          </cell>
          <cell r="BG1553">
            <v>1.5551271036848331E-4</v>
          </cell>
          <cell r="BH1553">
            <v>5.6182342114886088E-5</v>
          </cell>
          <cell r="BI1553">
            <v>8.8484959885078095E-5</v>
          </cell>
          <cell r="BJ1553">
            <v>9.7697140270851747E-5</v>
          </cell>
          <cell r="BK1553">
            <v>7.8410656531680771E-4</v>
          </cell>
          <cell r="BL1553">
            <v>9.6438068863706526E-4</v>
          </cell>
          <cell r="BM1553">
            <v>6.5227638370026197E-5</v>
          </cell>
          <cell r="BN1553">
            <v>1.1977796352947847E-4</v>
          </cell>
          <cell r="BO1553">
            <v>1.0322095198700072E-4</v>
          </cell>
          <cell r="BP1553">
            <v>2.5804437240077504E-5</v>
          </cell>
          <cell r="BQ1553">
            <v>6.1398236196330531E-5</v>
          </cell>
          <cell r="BR1553">
            <v>1.5931404235079949E-4</v>
          </cell>
          <cell r="BS1553">
            <v>8.6088802273746629E-5</v>
          </cell>
          <cell r="BT1553">
            <v>4.4870796817896613E-5</v>
          </cell>
          <cell r="BU1553">
            <v>5.693429325616615E-5</v>
          </cell>
          <cell r="BV1553">
            <v>4.5043667175022438E-5</v>
          </cell>
        </row>
        <row r="1554">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3.4963469952020235E-6</v>
          </cell>
          <cell r="AO1554">
            <v>2.8474123254868332E-6</v>
          </cell>
          <cell r="AP1554">
            <v>6.7667974747949829E-6</v>
          </cell>
          <cell r="AQ1554">
            <v>9.285021680821643E-6</v>
          </cell>
          <cell r="AR1554">
            <v>1.1379793094695563E-5</v>
          </cell>
          <cell r="AS1554">
            <v>1.1058210241927349E-5</v>
          </cell>
          <cell r="AT1554">
            <v>5.3137216416134921E-6</v>
          </cell>
          <cell r="AU1554">
            <v>7.1073479863154062E-6</v>
          </cell>
          <cell r="AV1554">
            <v>4.7366554580549774E-6</v>
          </cell>
          <cell r="AW1554">
            <v>4.985094341600607E-6</v>
          </cell>
          <cell r="AX1554">
            <v>4.8514145397402409E-6</v>
          </cell>
          <cell r="AY1554">
            <v>6.6977583758834502E-6</v>
          </cell>
          <cell r="AZ1554">
            <v>7.3169663812309007E-6</v>
          </cell>
          <cell r="BA1554">
            <v>5.9796332618856116E-6</v>
          </cell>
          <cell r="BB1554">
            <v>5.8195260729697456E-6</v>
          </cell>
          <cell r="BC1554">
            <v>6.5435726981528905E-6</v>
          </cell>
          <cell r="BD1554">
            <v>3.7166594235493134E-6</v>
          </cell>
          <cell r="BE1554">
            <v>4.6577837674338746E-6</v>
          </cell>
          <cell r="BF1554">
            <v>2.1940642931383144E-6</v>
          </cell>
          <cell r="BG1554">
            <v>7.9916798691132659E-6</v>
          </cell>
          <cell r="BH1554">
            <v>3.0371475666319688E-6</v>
          </cell>
          <cell r="BI1554">
            <v>5.2385394352530222E-6</v>
          </cell>
          <cell r="BJ1554">
            <v>5.1208257424302044E-6</v>
          </cell>
          <cell r="BK1554">
            <v>4.5520260358219018E-5</v>
          </cell>
          <cell r="BL1554">
            <v>5.0996120476722116E-5</v>
          </cell>
          <cell r="BM1554">
            <v>3.5342642458870709E-6</v>
          </cell>
          <cell r="BN1554">
            <v>6.7782522897357159E-6</v>
          </cell>
          <cell r="BO1554">
            <v>7.1228133530285817E-6</v>
          </cell>
          <cell r="BP1554">
            <v>1.3458955135713905E-6</v>
          </cell>
          <cell r="BQ1554">
            <v>2.3669304469107911E-6</v>
          </cell>
          <cell r="BR1554">
            <v>8.4509384566200997E-6</v>
          </cell>
          <cell r="BS1554">
            <v>1.0591460059780688E-5</v>
          </cell>
          <cell r="BT1554">
            <v>2.1174972924266132E-6</v>
          </cell>
          <cell r="BU1554">
            <v>2.7509031112799433E-6</v>
          </cell>
          <cell r="BV1554">
            <v>2.9264455716480097E-6</v>
          </cell>
        </row>
        <row r="1555">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2.8146517928819798E-6</v>
          </cell>
          <cell r="AO1555">
            <v>2.0812066006060282E-6</v>
          </cell>
          <cell r="AP1555">
            <v>5.3776313236919431E-6</v>
          </cell>
          <cell r="AQ1555">
            <v>7.7868065727748084E-6</v>
          </cell>
          <cell r="AR1555">
            <v>1.0759484873759585E-5</v>
          </cell>
          <cell r="AS1555">
            <v>1.0258500796710781E-5</v>
          </cell>
          <cell r="AT1555">
            <v>4.2320774817686117E-6</v>
          </cell>
          <cell r="AU1555">
            <v>5.1206040354060456E-6</v>
          </cell>
          <cell r="AV1555">
            <v>4.0556592811905519E-6</v>
          </cell>
          <cell r="AW1555">
            <v>4.3637168676979667E-6</v>
          </cell>
          <cell r="AX1555">
            <v>4.1368938691177247E-6</v>
          </cell>
          <cell r="AY1555">
            <v>4.3560022401048906E-6</v>
          </cell>
          <cell r="AZ1555">
            <v>4.8338050531887535E-6</v>
          </cell>
          <cell r="BA1555">
            <v>5.0149355485897414E-6</v>
          </cell>
          <cell r="BB1555">
            <v>4.1808774375639277E-6</v>
          </cell>
          <cell r="BC1555">
            <v>5.2584671849830894E-6</v>
          </cell>
          <cell r="BD1555">
            <v>2.853591174477788E-6</v>
          </cell>
          <cell r="BE1555">
            <v>3.8031443358564842E-6</v>
          </cell>
          <cell r="BF1555">
            <v>1.7448132473886326E-6</v>
          </cell>
          <cell r="BG1555">
            <v>7.0839650863571871E-6</v>
          </cell>
          <cell r="BH1555">
            <v>2.5764507187738954E-6</v>
          </cell>
          <cell r="BI1555">
            <v>4.1747756562488719E-6</v>
          </cell>
          <cell r="BJ1555">
            <v>4.6047057897146085E-6</v>
          </cell>
          <cell r="BK1555">
            <v>3.8731881962045421E-5</v>
          </cell>
          <cell r="BL1555">
            <v>4.6943758856610397E-5</v>
          </cell>
          <cell r="BM1555">
            <v>2.9690911453340711E-6</v>
          </cell>
          <cell r="BN1555">
            <v>5.521349805971358E-6</v>
          </cell>
          <cell r="BO1555">
            <v>5.2863106192214121E-6</v>
          </cell>
          <cell r="BP1555">
            <v>1.0780857902764178E-6</v>
          </cell>
          <cell r="BQ1555">
            <v>1.9617503772782345E-6</v>
          </cell>
          <cell r="BR1555">
            <v>7.5784110773034127E-6</v>
          </cell>
          <cell r="BS1555">
            <v>5.390842613914497E-6</v>
          </cell>
          <cell r="BT1555">
            <v>1.788918151053891E-6</v>
          </cell>
          <cell r="BU1555">
            <v>2.2762487485674398E-6</v>
          </cell>
          <cell r="BV1555">
            <v>2.2514662505939748E-6</v>
          </cell>
        </row>
        <row r="1556">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1.001202500845758E-6</v>
          </cell>
          <cell r="AO1556">
            <v>7.1043414699217288E-7</v>
          </cell>
          <cell r="AP1556">
            <v>1.9303855050197037E-6</v>
          </cell>
          <cell r="AQ1556">
            <v>2.4653822967247009E-6</v>
          </cell>
          <cell r="AR1556">
            <v>4.614999694594362E-6</v>
          </cell>
          <cell r="AS1556">
            <v>3.8999843396819089E-6</v>
          </cell>
          <cell r="AT1556">
            <v>1.4181635481125331E-6</v>
          </cell>
          <cell r="AU1556">
            <v>1.7320480829203926E-6</v>
          </cell>
          <cell r="AV1556">
            <v>1.4578700132893333E-6</v>
          </cell>
          <cell r="AW1556">
            <v>1.5569952893707239E-6</v>
          </cell>
          <cell r="AX1556">
            <v>1.5504487328986687E-6</v>
          </cell>
          <cell r="AY1556">
            <v>1.6339899624748424E-6</v>
          </cell>
          <cell r="AZ1556">
            <v>1.7042439946115545E-6</v>
          </cell>
          <cell r="BA1556">
            <v>1.7717895433035317E-6</v>
          </cell>
          <cell r="BB1556">
            <v>1.4713217190851744E-6</v>
          </cell>
          <cell r="BC1556">
            <v>1.9167344527711268E-6</v>
          </cell>
          <cell r="BD1556">
            <v>9.9960408642836418E-7</v>
          </cell>
          <cell r="BE1556">
            <v>1.3629829480608039E-6</v>
          </cell>
          <cell r="BF1556">
            <v>6.0866864700317603E-7</v>
          </cell>
          <cell r="BG1556">
            <v>2.5286796661753978E-6</v>
          </cell>
          <cell r="BH1556">
            <v>9.1099060978953558E-7</v>
          </cell>
          <cell r="BI1556">
            <v>1.4569098286763139E-6</v>
          </cell>
          <cell r="BJ1556">
            <v>1.5947152251707511E-6</v>
          </cell>
          <cell r="BK1556">
            <v>1.5219416564059759E-5</v>
          </cell>
          <cell r="BL1556">
            <v>1.6934195231522999E-5</v>
          </cell>
          <cell r="BM1556">
            <v>1.0892413855070962E-6</v>
          </cell>
          <cell r="BN1556">
            <v>1.8900442813706914E-6</v>
          </cell>
          <cell r="BO1556">
            <v>1.5944341102729604E-6</v>
          </cell>
          <cell r="BP1556">
            <v>3.6660366968923546E-7</v>
          </cell>
          <cell r="BQ1556">
            <v>6.8650959920227793E-7</v>
          </cell>
          <cell r="BR1556">
            <v>2.6488214846430441E-6</v>
          </cell>
          <cell r="BS1556">
            <v>1.4269663231316556E-6</v>
          </cell>
          <cell r="BT1556">
            <v>6.3019255388690512E-7</v>
          </cell>
          <cell r="BU1556">
            <v>8.0271557120926119E-7</v>
          </cell>
          <cell r="BV1556">
            <v>7.2648440174034577E-7</v>
          </cell>
        </row>
        <row r="1557">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4.3157364999087046E-5</v>
          </cell>
          <cell r="AO1557">
            <v>3.1320715032873173E-5</v>
          </cell>
          <cell r="AP1557">
            <v>8.1498783070360303E-5</v>
          </cell>
          <cell r="AQ1557">
            <v>1.1528845752393123E-4</v>
          </cell>
          <cell r="AR1557">
            <v>1.648570692005269E-4</v>
          </cell>
          <cell r="AS1557">
            <v>1.6259155027134118E-4</v>
          </cell>
          <cell r="AT1557">
            <v>7.010923966366637E-5</v>
          </cell>
          <cell r="AU1557">
            <v>7.4614773775682146E-5</v>
          </cell>
          <cell r="AV1557">
            <v>6.6525868624796742E-5</v>
          </cell>
          <cell r="AW1557">
            <v>6.9344305787521246E-5</v>
          </cell>
          <cell r="AX1557">
            <v>6.5551314430346638E-5</v>
          </cell>
          <cell r="AY1557">
            <v>7.1788585976223935E-5</v>
          </cell>
          <cell r="AZ1557">
            <v>7.660263476087011E-5</v>
          </cell>
          <cell r="BA1557">
            <v>7.9080421686138246E-5</v>
          </cell>
          <cell r="BB1557">
            <v>6.5854395257359432E-5</v>
          </cell>
          <cell r="BC1557">
            <v>8.3285444620299182E-5</v>
          </cell>
          <cell r="BD1557">
            <v>4.3807421670479576E-5</v>
          </cell>
          <cell r="BE1557">
            <v>6.0875311473248122E-5</v>
          </cell>
          <cell r="BF1557">
            <v>2.7456267161579181E-5</v>
          </cell>
          <cell r="BG1557">
            <v>1.0937655150254733E-4</v>
          </cell>
          <cell r="BH1557">
            <v>3.9853814755681399E-5</v>
          </cell>
          <cell r="BI1557">
            <v>6.307601124220914E-5</v>
          </cell>
          <cell r="BJ1557">
            <v>6.9831528065746867E-5</v>
          </cell>
          <cell r="BK1557">
            <v>5.7203952021456933E-4</v>
          </cell>
          <cell r="BL1557">
            <v>7.0349335430570687E-4</v>
          </cell>
          <cell r="BM1557">
            <v>4.5529563796252967E-5</v>
          </cell>
          <cell r="BN1557">
            <v>8.1978480057504321E-5</v>
          </cell>
          <cell r="BO1557">
            <v>7.230764664022956E-5</v>
          </cell>
          <cell r="BP1557">
            <v>1.7414262689350842E-5</v>
          </cell>
          <cell r="BQ1557">
            <v>3.494025428172312E-5</v>
          </cell>
          <cell r="BR1557">
            <v>1.1757933090128368E-4</v>
          </cell>
          <cell r="BS1557">
            <v>6.0780455784056727E-5</v>
          </cell>
          <cell r="BT1557">
            <v>3.0226148450865941E-5</v>
          </cell>
          <cell r="BU1557">
            <v>6.1231608867090179E-5</v>
          </cell>
          <cell r="BV1557">
            <v>3.2394542464878412E-5</v>
          </cell>
        </row>
        <row r="1558">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row>
        <row r="1559">
          <cell r="E1559">
            <v>6.6422371949090078E-2</v>
          </cell>
          <cell r="F1559">
            <v>0</v>
          </cell>
          <cell r="G1559">
            <v>5.7236781725928408E-2</v>
          </cell>
          <cell r="H1559">
            <v>1.2195398014430755E-2</v>
          </cell>
          <cell r="I1559">
            <v>6.1697581224460576E-2</v>
          </cell>
          <cell r="J1559">
            <v>1.4284035996145269E-2</v>
          </cell>
          <cell r="K1559">
            <v>3.162760071417707E-2</v>
          </cell>
          <cell r="L1559">
            <v>1.4549020867598302E-2</v>
          </cell>
          <cell r="M1559">
            <v>0.10273058602505329</v>
          </cell>
          <cell r="N1559">
            <v>2.8777347459850434E-2</v>
          </cell>
          <cell r="O1559">
            <v>1.5733974658875532E-2</v>
          </cell>
          <cell r="P1559">
            <v>1.2267840042339618E-2</v>
          </cell>
          <cell r="Q1559">
            <v>1.2476380636334975E-2</v>
          </cell>
          <cell r="R1559">
            <v>1.3173649375692707E-2</v>
          </cell>
          <cell r="S1559">
            <v>1.1876149828593514E-2</v>
          </cell>
          <cell r="T1559">
            <v>3.5401113566749423E-2</v>
          </cell>
          <cell r="U1559">
            <v>1.5529965851832783E-2</v>
          </cell>
          <cell r="V1559">
            <v>4.3294014405428488E-2</v>
          </cell>
          <cell r="W1559">
            <v>0</v>
          </cell>
          <cell r="X1559">
            <v>1.2276343183146269E-2</v>
          </cell>
          <cell r="Y1559">
            <v>7.2330789043869416E-3</v>
          </cell>
          <cell r="Z1559">
            <v>6.3318414559210015E-2</v>
          </cell>
          <cell r="AA1559">
            <v>1.1742995605899444E-2</v>
          </cell>
          <cell r="AB1559">
            <v>2.3946728331218452E-2</v>
          </cell>
          <cell r="AC1559">
            <v>3.1991760736122359E-2</v>
          </cell>
          <cell r="AD1559">
            <v>9.1271979031384478E-3</v>
          </cell>
          <cell r="AE1559">
            <v>1.0103174105845207E-2</v>
          </cell>
          <cell r="AF1559">
            <v>4.0727070369485302E-3</v>
          </cell>
          <cell r="AG1559">
            <v>2.6037716994662249E-3</v>
          </cell>
          <cell r="AH1559">
            <v>8.2241038180284887E-3</v>
          </cell>
          <cell r="AI1559">
            <v>5.6663133134123708E-3</v>
          </cell>
          <cell r="AJ1559">
            <v>5.9736725794522112E-3</v>
          </cell>
          <cell r="AK1559">
            <v>1.1963255894218141E-2</v>
          </cell>
          <cell r="AL1559">
            <v>1.3338503111181243E-2</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row>
        <row r="1560">
          <cell r="E1560">
            <v>8.9088159751081041E-3</v>
          </cell>
          <cell r="F1560">
            <v>0</v>
          </cell>
          <cell r="G1560">
            <v>8.8362500583442794E-3</v>
          </cell>
          <cell r="H1560">
            <v>6.3143834012711281E-3</v>
          </cell>
          <cell r="I1560">
            <v>8.9896348323378773E-3</v>
          </cell>
          <cell r="J1560">
            <v>4.14989202366833E-3</v>
          </cell>
          <cell r="K1560">
            <v>6.9636303357721559E-3</v>
          </cell>
          <cell r="L1560">
            <v>1.8069620466843312E-2</v>
          </cell>
          <cell r="M1560">
            <v>2.4759030966328199E-2</v>
          </cell>
          <cell r="N1560">
            <v>2.4124599707825767E-2</v>
          </cell>
          <cell r="O1560">
            <v>2.1226078274625543E-2</v>
          </cell>
          <cell r="P1560">
            <v>2.8565050367631802E-2</v>
          </cell>
          <cell r="Q1560">
            <v>2.1857112431531871E-2</v>
          </cell>
          <cell r="R1560">
            <v>1.9516702008662734E-2</v>
          </cell>
          <cell r="S1560">
            <v>1.9410908039363486E-2</v>
          </cell>
          <cell r="T1560">
            <v>1.7026607621662086E-2</v>
          </cell>
          <cell r="U1560">
            <v>2.0242199975668801E-3</v>
          </cell>
          <cell r="V1560">
            <v>5.7449082205466399E-3</v>
          </cell>
          <cell r="W1560">
            <v>0</v>
          </cell>
          <cell r="X1560">
            <v>4.5739100268782761E-3</v>
          </cell>
          <cell r="Y1560">
            <v>2.4708747372655547E-3</v>
          </cell>
          <cell r="Z1560">
            <v>5.4024148811995147E-3</v>
          </cell>
          <cell r="AA1560">
            <v>2.2655464719962639E-3</v>
          </cell>
          <cell r="AB1560">
            <v>9.0084008755794229E-3</v>
          </cell>
          <cell r="AC1560">
            <v>6.5153403772108343E-3</v>
          </cell>
          <cell r="AD1560">
            <v>3.6470482540481128E-3</v>
          </cell>
          <cell r="AE1560">
            <v>3.7311402599906696E-3</v>
          </cell>
          <cell r="AF1560">
            <v>1.3863832714468378E-3</v>
          </cell>
          <cell r="AG1560">
            <v>8.3411706008682364E-4</v>
          </cell>
          <cell r="AH1560">
            <v>2.5103846573672219E-3</v>
          </cell>
          <cell r="AI1560">
            <v>1.513611256936527E-3</v>
          </cell>
          <cell r="AJ1560">
            <v>1.3894525963080856E-3</v>
          </cell>
          <cell r="AK1560">
            <v>2.4525878115808581E-3</v>
          </cell>
          <cell r="AL1560">
            <v>3.0982537327887633E-3</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row>
        <row r="1561">
          <cell r="E1561">
            <v>0.20363774265859447</v>
          </cell>
          <cell r="F1561">
            <v>0</v>
          </cell>
          <cell r="G1561">
            <v>0.17152928462413053</v>
          </cell>
          <cell r="H1561">
            <v>1.9020231034906458E-2</v>
          </cell>
          <cell r="I1561">
            <v>0.19596255352544159</v>
          </cell>
          <cell r="J1561">
            <v>4.4106051504367694E-2</v>
          </cell>
          <cell r="K1561">
            <v>9.8913325023224086E-2</v>
          </cell>
          <cell r="L1561">
            <v>3.7946375058348872E-2</v>
          </cell>
          <cell r="M1561">
            <v>0.33907435819907344</v>
          </cell>
          <cell r="N1561">
            <v>6.5343855600097922E-2</v>
          </cell>
          <cell r="O1561">
            <v>3.6526288097069828E-2</v>
          </cell>
          <cell r="P1561">
            <v>2.6515219561813998E-2</v>
          </cell>
          <cell r="Q1561">
            <v>2.6392419418582638E-2</v>
          </cell>
          <cell r="R1561">
            <v>2.7077638150338805E-2</v>
          </cell>
          <cell r="S1561">
            <v>2.3690324955356744E-2</v>
          </cell>
          <cell r="T1561">
            <v>9.4834203170358719E-2</v>
          </cell>
          <cell r="U1561">
            <v>4.6969070397861946E-2</v>
          </cell>
          <cell r="V1561">
            <v>0.1438358708393925</v>
          </cell>
          <cell r="W1561">
            <v>0</v>
          </cell>
          <cell r="X1561">
            <v>3.5735301000580748E-2</v>
          </cell>
          <cell r="Y1561">
            <v>2.1242600689249064E-2</v>
          </cell>
          <cell r="Z1561">
            <v>0.15557979400126892</v>
          </cell>
          <cell r="AA1561">
            <v>3.544679927981513E-2</v>
          </cell>
          <cell r="AB1561">
            <v>7.0912952508220772E-2</v>
          </cell>
          <cell r="AC1561">
            <v>9.4446403690736896E-2</v>
          </cell>
          <cell r="AD1561">
            <v>2.6941302578775726E-2</v>
          </cell>
          <cell r="AE1561">
            <v>2.9479013755439577E-2</v>
          </cell>
          <cell r="AF1561">
            <v>1.2003339541971218E-2</v>
          </cell>
          <cell r="AG1561">
            <v>7.7069548009150385E-3</v>
          </cell>
          <cell r="AH1561">
            <v>2.43925223722458E-2</v>
          </cell>
          <cell r="AI1561">
            <v>1.6909552314565788E-2</v>
          </cell>
          <cell r="AJ1561">
            <v>1.7725455483352234E-2</v>
          </cell>
          <cell r="AK1561">
            <v>3.6636070012557281E-2</v>
          </cell>
          <cell r="AL1561">
            <v>4.0291881607999638E-2</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row>
        <row r="1562">
          <cell r="E1562">
            <v>4.808267203533171E-3</v>
          </cell>
          <cell r="F1562">
            <v>0</v>
          </cell>
          <cell r="G1562">
            <v>1.0549836927324155E-2</v>
          </cell>
          <cell r="H1562">
            <v>7.4264638421108725E-2</v>
          </cell>
          <cell r="I1562">
            <v>1.8950752887225832E-2</v>
          </cell>
          <cell r="J1562">
            <v>2.7368592352066123E-3</v>
          </cell>
          <cell r="K1562">
            <v>5.8749132558220665E-3</v>
          </cell>
          <cell r="L1562">
            <v>4.1617032983371337E-3</v>
          </cell>
          <cell r="M1562">
            <v>6.412230691969889E-3</v>
          </cell>
          <cell r="N1562">
            <v>7.7213727039205588E-3</v>
          </cell>
          <cell r="O1562">
            <v>5.8568822154160659E-3</v>
          </cell>
          <cell r="P1562">
            <v>5.5335487167908932E-3</v>
          </cell>
          <cell r="Q1562">
            <v>6.040778827309367E-3</v>
          </cell>
          <cell r="R1562">
            <v>5.8021771602393031E-3</v>
          </cell>
          <cell r="S1562">
            <v>7.2081549343874949E-3</v>
          </cell>
          <cell r="T1562">
            <v>1.033876506063759E-2</v>
          </cell>
          <cell r="U1562">
            <v>9.8160322386000188E-4</v>
          </cell>
          <cell r="V1562">
            <v>3.0109996697238227E-3</v>
          </cell>
          <cell r="W1562">
            <v>0</v>
          </cell>
          <cell r="X1562">
            <v>4.1091012390857438E-3</v>
          </cell>
          <cell r="Y1562">
            <v>2.3710204472995816E-3</v>
          </cell>
          <cell r="Z1562">
            <v>3.1424076161597455E-3</v>
          </cell>
          <cell r="AA1562">
            <v>1.8581750242624749E-3</v>
          </cell>
          <cell r="AB1562">
            <v>3.6111163954536309E-3</v>
          </cell>
          <cell r="AC1562">
            <v>3.0842318405415081E-3</v>
          </cell>
          <cell r="AD1562">
            <v>2.4664136214508636E-3</v>
          </cell>
          <cell r="AE1562">
            <v>3.633981729393148E-3</v>
          </cell>
          <cell r="AF1562">
            <v>1.6103477023611589E-3</v>
          </cell>
          <cell r="AG1562">
            <v>9.7746619140630917E-4</v>
          </cell>
          <cell r="AH1562">
            <v>2.9724304435752597E-3</v>
          </cell>
          <cell r="AI1562">
            <v>1.6432555907403491E-3</v>
          </cell>
          <cell r="AJ1562">
            <v>1.4416429780289674E-3</v>
          </cell>
          <cell r="AK1562">
            <v>2.0750806350214993E-3</v>
          </cell>
          <cell r="AL1562">
            <v>3.3216539113503302E-3</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row>
        <row r="1563">
          <cell r="E1563">
            <v>7.1784889957694623E-4</v>
          </cell>
          <cell r="F1563">
            <v>0</v>
          </cell>
          <cell r="G1563">
            <v>1.8113061492378416E-3</v>
          </cell>
          <cell r="H1563">
            <v>5.2375326665311519E-3</v>
          </cell>
          <cell r="I1563">
            <v>3.8215876764943438E-2</v>
          </cell>
          <cell r="J1563">
            <v>5.8834072733864647E-4</v>
          </cell>
          <cell r="K1563">
            <v>7.7298705975936276E-4</v>
          </cell>
          <cell r="L1563">
            <v>5.3670743819833134E-4</v>
          </cell>
          <cell r="M1563">
            <v>8.0917854051908991E-4</v>
          </cell>
          <cell r="N1563">
            <v>9.6401100102789616E-4</v>
          </cell>
          <cell r="O1563">
            <v>7.5737444034076581E-4</v>
          </cell>
          <cell r="P1563">
            <v>7.9788225134835931E-4</v>
          </cell>
          <cell r="Q1563">
            <v>8.3863428429813483E-4</v>
          </cell>
          <cell r="R1563">
            <v>7.7275341077985245E-4</v>
          </cell>
          <cell r="S1563">
            <v>1.0741840580174801E-3</v>
          </cell>
          <cell r="T1563">
            <v>1.8944569248853873E-3</v>
          </cell>
          <cell r="U1563">
            <v>1.2767769350692388E-4</v>
          </cell>
          <cell r="V1563">
            <v>4.3955075837485465E-4</v>
          </cell>
          <cell r="W1563">
            <v>0</v>
          </cell>
          <cell r="X1563">
            <v>4.3254190985312605E-4</v>
          </cell>
          <cell r="Y1563">
            <v>2.5424606486108316E-4</v>
          </cell>
          <cell r="Z1563">
            <v>3.8643627309271591E-4</v>
          </cell>
          <cell r="AA1563">
            <v>2.9155397939544344E-4</v>
          </cell>
          <cell r="AB1563">
            <v>5.0791502601524438E-4</v>
          </cell>
          <cell r="AC1563">
            <v>4.4811562221351022E-4</v>
          </cell>
          <cell r="AD1563">
            <v>3.8587056301519183E-4</v>
          </cell>
          <cell r="AE1563">
            <v>4.3555789777128547E-4</v>
          </cell>
          <cell r="AF1563">
            <v>1.9676909735964193E-4</v>
          </cell>
          <cell r="AG1563">
            <v>1.4122012357988456E-4</v>
          </cell>
          <cell r="AH1563">
            <v>4.4611223380822417E-4</v>
          </cell>
          <cell r="AI1563">
            <v>2.4121444734283542E-4</v>
          </cell>
          <cell r="AJ1563">
            <v>2.3624875965265108E-4</v>
          </cell>
          <cell r="AK1563">
            <v>2.9618805810406487E-4</v>
          </cell>
          <cell r="AL1563">
            <v>3.3627988155862502E-4</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row>
        <row r="1564">
          <cell r="E1564">
            <v>2.6630154411374195E-3</v>
          </cell>
          <cell r="F1564">
            <v>0</v>
          </cell>
          <cell r="G1564">
            <v>2.8515634545044099E-3</v>
          </cell>
          <cell r="H1564">
            <v>1.7767941571332664E-3</v>
          </cell>
          <cell r="I1564">
            <v>2.5572471890289556E-3</v>
          </cell>
          <cell r="J1564">
            <v>9.5986078903854337E-4</v>
          </cell>
          <cell r="K1564">
            <v>2.4275782290491816E-3</v>
          </cell>
          <cell r="L1564">
            <v>2.2035161895034238E-3</v>
          </cell>
          <cell r="M1564">
            <v>3.7392248054733271E-3</v>
          </cell>
          <cell r="N1564">
            <v>3.6401558537255108E-3</v>
          </cell>
          <cell r="O1564">
            <v>3.7526211412528222E-3</v>
          </cell>
          <cell r="P1564">
            <v>4.4574479669061123E-3</v>
          </cell>
          <cell r="Q1564">
            <v>3.8037521026409002E-3</v>
          </cell>
          <cell r="R1564">
            <v>3.7660089615683947E-3</v>
          </cell>
          <cell r="S1564">
            <v>3.8399761439611019E-3</v>
          </cell>
          <cell r="T1564">
            <v>4.8394548538239499E-3</v>
          </cell>
          <cell r="U1564">
            <v>4.7695291463439101E-4</v>
          </cell>
          <cell r="V1564">
            <v>1.9485942570402449E-3</v>
          </cell>
          <cell r="W1564">
            <v>0</v>
          </cell>
          <cell r="X1564">
            <v>1.0645533405408702E-3</v>
          </cell>
          <cell r="Y1564">
            <v>5.6944694132116157E-4</v>
          </cell>
          <cell r="Z1564">
            <v>1.2699545080863727E-3</v>
          </cell>
          <cell r="AA1564">
            <v>5.1118556386575101E-4</v>
          </cell>
          <cell r="AB1564">
            <v>1.2341906483469363E-3</v>
          </cell>
          <cell r="AC1564">
            <v>1.1749703331692424E-3</v>
          </cell>
          <cell r="AD1564">
            <v>6.4109067359115603E-4</v>
          </cell>
          <cell r="AE1564">
            <v>8.8693041529328421E-4</v>
          </cell>
          <cell r="AF1564">
            <v>3.6794647801778228E-4</v>
          </cell>
          <cell r="AG1564">
            <v>2.233180155287273E-4</v>
          </cell>
          <cell r="AH1564">
            <v>6.6794493251225205E-4</v>
          </cell>
          <cell r="AI1564">
            <v>4.3441231215165914E-4</v>
          </cell>
          <cell r="AJ1564">
            <v>3.9469175261241604E-4</v>
          </cell>
          <cell r="AK1564">
            <v>7.4136891507297449E-4</v>
          </cell>
          <cell r="AL1564">
            <v>9.0423263723294939E-4</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row>
        <row r="1565">
          <cell r="E1565">
            <v>7.7658106438047173E-2</v>
          </cell>
          <cell r="F1565">
            <v>0</v>
          </cell>
          <cell r="G1565">
            <v>0.11283731374063787</v>
          </cell>
          <cell r="H1565">
            <v>4.9751704677886366E-2</v>
          </cell>
          <cell r="I1565">
            <v>6.4479892174344883E-2</v>
          </cell>
          <cell r="J1565">
            <v>1.553775662004072E-2</v>
          </cell>
          <cell r="K1565">
            <v>0.10066555018137409</v>
          </cell>
          <cell r="L1565">
            <v>2.2612164743979497E-2</v>
          </cell>
          <cell r="M1565">
            <v>6.0887074781863455E-2</v>
          </cell>
          <cell r="N1565">
            <v>5.4731930021675798E-2</v>
          </cell>
          <cell r="O1565">
            <v>8.4446474875335936E-2</v>
          </cell>
          <cell r="P1565">
            <v>2.9930314898242522E-2</v>
          </cell>
          <cell r="Q1565">
            <v>3.6615731266648507E-2</v>
          </cell>
          <cell r="R1565">
            <v>5.7442838927732415E-2</v>
          </cell>
          <cell r="S1565">
            <v>2.9707191159161078E-2</v>
          </cell>
          <cell r="T1565">
            <v>0.10534391754846986</v>
          </cell>
          <cell r="U1565">
            <v>5.7107989853987023E-3</v>
          </cell>
          <cell r="V1565">
            <v>4.0670599539403142E-2</v>
          </cell>
          <cell r="W1565">
            <v>0</v>
          </cell>
          <cell r="X1565">
            <v>1.8786438508686148E-2</v>
          </cell>
          <cell r="Y1565">
            <v>1.1104882128816648E-2</v>
          </cell>
          <cell r="Z1565">
            <v>1.8639224316646916E-2</v>
          </cell>
          <cell r="AA1565">
            <v>8.916935888126535E-3</v>
          </cell>
          <cell r="AB1565">
            <v>1.8170456736874799E-2</v>
          </cell>
          <cell r="AC1565">
            <v>1.6518621932329825E-2</v>
          </cell>
          <cell r="AD1565">
            <v>1.2265658049793744E-2</v>
          </cell>
          <cell r="AE1565">
            <v>1.5544629138655064E-2</v>
          </cell>
          <cell r="AF1565">
            <v>7.3727584313634572E-3</v>
          </cell>
          <cell r="AG1565">
            <v>4.2873415775786395E-3</v>
          </cell>
          <cell r="AH1565">
            <v>1.3575068906993124E-2</v>
          </cell>
          <cell r="AI1565">
            <v>7.5655941919103254E-3</v>
          </cell>
          <cell r="AJ1565">
            <v>9.021821243698611E-3</v>
          </cell>
          <cell r="AK1565">
            <v>2.5391990252829875E-2</v>
          </cell>
          <cell r="AL1565">
            <v>2.5078566723964173E-2</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row>
        <row r="1566">
          <cell r="E1566">
            <v>8.0206761641653749E-3</v>
          </cell>
          <cell r="F1566">
            <v>0</v>
          </cell>
          <cell r="G1566">
            <v>7.6750296705632064E-3</v>
          </cell>
          <cell r="H1566">
            <v>5.555156637505416E-3</v>
          </cell>
          <cell r="I1566">
            <v>7.9149148190400236E-3</v>
          </cell>
          <cell r="J1566">
            <v>3.8580786321880003E-3</v>
          </cell>
          <cell r="K1566">
            <v>6.0633664405284858E-3</v>
          </cell>
          <cell r="L1566">
            <v>2.3802819980256851E-2</v>
          </cell>
          <cell r="M1566">
            <v>2.4001168771165496E-2</v>
          </cell>
          <cell r="N1566">
            <v>1.9488847429367594E-2</v>
          </cell>
          <cell r="O1566">
            <v>1.7128874544795579E-2</v>
          </cell>
          <cell r="P1566">
            <v>1.8315012327452196E-2</v>
          </cell>
          <cell r="Q1566">
            <v>1.3169427606659852E-2</v>
          </cell>
          <cell r="R1566">
            <v>1.2544608323981547E-2</v>
          </cell>
          <cell r="S1566">
            <v>1.2377483368964796E-2</v>
          </cell>
          <cell r="T1566">
            <v>1.3341644645350413E-2</v>
          </cell>
          <cell r="U1566">
            <v>1.8062401432126388E-3</v>
          </cell>
          <cell r="V1566">
            <v>4.8795385690497024E-3</v>
          </cell>
          <cell r="W1566">
            <v>0</v>
          </cell>
          <cell r="X1566">
            <v>4.7545495492130581E-3</v>
          </cell>
          <cell r="Y1566">
            <v>2.5601682977352256E-3</v>
          </cell>
          <cell r="Z1566">
            <v>4.7187395070962396E-3</v>
          </cell>
          <cell r="AA1566">
            <v>2.2631451731987763E-3</v>
          </cell>
          <cell r="AB1566">
            <v>1.2037115567603096E-2</v>
          </cell>
          <cell r="AC1566">
            <v>7.679648492837093E-3</v>
          </cell>
          <cell r="AD1566">
            <v>4.2555838276555624E-3</v>
          </cell>
          <cell r="AE1566">
            <v>3.7587566799620184E-3</v>
          </cell>
          <cell r="AF1566">
            <v>1.3185322391008312E-3</v>
          </cell>
          <cell r="AG1566">
            <v>7.1594608822064094E-4</v>
          </cell>
          <cell r="AH1566">
            <v>2.3480869386145772E-3</v>
          </cell>
          <cell r="AI1566">
            <v>1.3410737608629967E-3</v>
          </cell>
          <cell r="AJ1566">
            <v>1.2258432968915525E-3</v>
          </cell>
          <cell r="AK1566">
            <v>2.127155757106845E-3</v>
          </cell>
          <cell r="AL1566">
            <v>2.7825824775921733E-3</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row>
        <row r="1567">
          <cell r="E1567">
            <v>1.8436649117292304E-2</v>
          </cell>
          <cell r="F1567">
            <v>0</v>
          </cell>
          <cell r="G1567">
            <v>2.0511757057394601E-2</v>
          </cell>
          <cell r="H1567">
            <v>1.7616219394779441E-2</v>
          </cell>
          <cell r="I1567">
            <v>2.103680320637932E-2</v>
          </cell>
          <cell r="J1567">
            <v>1.171713365589384E-2</v>
          </cell>
          <cell r="K1567">
            <v>1.8786543494014266E-2</v>
          </cell>
          <cell r="L1567">
            <v>3.1417951016087707E-2</v>
          </cell>
          <cell r="M1567">
            <v>0.14509809212856165</v>
          </cell>
          <cell r="N1567">
            <v>0.20597043874966933</v>
          </cell>
          <cell r="O1567">
            <v>4.7888155595852293E-2</v>
          </cell>
          <cell r="P1567">
            <v>3.2356215207644749E-2</v>
          </cell>
          <cell r="Q1567">
            <v>3.7111298163337615E-2</v>
          </cell>
          <cell r="R1567">
            <v>4.9007297316964127E-2</v>
          </cell>
          <cell r="S1567">
            <v>4.1845391116050706E-2</v>
          </cell>
          <cell r="T1567">
            <v>5.223652621948404E-2</v>
          </cell>
          <cell r="U1567">
            <v>3.5091269026425189E-3</v>
          </cell>
          <cell r="V1567">
            <v>1.1125434139767736E-2</v>
          </cell>
          <cell r="W1567">
            <v>0</v>
          </cell>
          <cell r="X1567">
            <v>8.2194430538897294E-3</v>
          </cell>
          <cell r="Y1567">
            <v>3.8745043188567999E-3</v>
          </cell>
          <cell r="Z1567">
            <v>1.1139278219142313E-2</v>
          </cell>
          <cell r="AA1567">
            <v>3.6541607415742665E-3</v>
          </cell>
          <cell r="AB1567">
            <v>8.9240034338854309E-3</v>
          </cell>
          <cell r="AC1567">
            <v>8.6321563275403249E-3</v>
          </cell>
          <cell r="AD1567">
            <v>4.4875150532918944E-3</v>
          </cell>
          <cell r="AE1567">
            <v>5.6786369910064487E-3</v>
          </cell>
          <cell r="AF1567">
            <v>2.3860958464596072E-3</v>
          </cell>
          <cell r="AG1567">
            <v>1.4190695123830193E-3</v>
          </cell>
          <cell r="AH1567">
            <v>4.337332431925126E-3</v>
          </cell>
          <cell r="AI1567">
            <v>2.7445745945118291E-3</v>
          </cell>
          <cell r="AJ1567">
            <v>2.7104237205399337E-3</v>
          </cell>
          <cell r="AK1567">
            <v>6.5779949811849486E-3</v>
          </cell>
          <cell r="AL1567">
            <v>6.5584365702614413E-3</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row>
        <row r="1568">
          <cell r="E1568">
            <v>9.4491588124452058E-3</v>
          </cell>
          <cell r="F1568">
            <v>0</v>
          </cell>
          <cell r="G1568">
            <v>1.0655739872067109E-2</v>
          </cell>
          <cell r="H1568">
            <v>5.5965349695526693E-3</v>
          </cell>
          <cell r="I1568">
            <v>1.1026630546438041E-2</v>
          </cell>
          <cell r="J1568">
            <v>3.7542710535189037E-3</v>
          </cell>
          <cell r="K1568">
            <v>7.8494361811551616E-3</v>
          </cell>
          <cell r="L1568">
            <v>1.0185972172148268E-2</v>
          </cell>
          <cell r="M1568">
            <v>2.8629027570460569E-2</v>
          </cell>
          <cell r="N1568">
            <v>0.11564814553105333</v>
          </cell>
          <cell r="O1568">
            <v>1.8627884007224736E-2</v>
          </cell>
          <cell r="P1568">
            <v>1.4586016850790147E-2</v>
          </cell>
          <cell r="Q1568">
            <v>3.4049671997900953E-2</v>
          </cell>
          <cell r="R1568">
            <v>4.3209913755435002E-2</v>
          </cell>
          <cell r="S1568">
            <v>4.1855591603951615E-2</v>
          </cell>
          <cell r="T1568">
            <v>3.2092859932755992E-2</v>
          </cell>
          <cell r="U1568">
            <v>1.9998685274673139E-3</v>
          </cell>
          <cell r="V1568">
            <v>5.9477088912231564E-3</v>
          </cell>
          <cell r="W1568">
            <v>0</v>
          </cell>
          <cell r="X1568">
            <v>5.1768452142004042E-3</v>
          </cell>
          <cell r="Y1568">
            <v>2.1030402191920964E-3</v>
          </cell>
          <cell r="Z1568">
            <v>5.6444283317561208E-3</v>
          </cell>
          <cell r="AA1568">
            <v>1.983049890224521E-3</v>
          </cell>
          <cell r="AB1568">
            <v>4.628758707340668E-3</v>
          </cell>
          <cell r="AC1568">
            <v>4.6700738694816658E-3</v>
          </cell>
          <cell r="AD1568">
            <v>2.2387129652273606E-3</v>
          </cell>
          <cell r="AE1568">
            <v>3.0449856988706415E-3</v>
          </cell>
          <cell r="AF1568">
            <v>1.1460222597798938E-3</v>
          </cell>
          <cell r="AG1568">
            <v>6.9913784293384052E-4</v>
          </cell>
          <cell r="AH1568">
            <v>2.1559787534768796E-3</v>
          </cell>
          <cell r="AI1568">
            <v>1.3206404089205694E-3</v>
          </cell>
          <cell r="AJ1568">
            <v>1.262414899195077E-3</v>
          </cell>
          <cell r="AK1568">
            <v>2.3227533185743187E-3</v>
          </cell>
          <cell r="AL1568">
            <v>2.9250741497709922E-3</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row>
        <row r="1569">
          <cell r="E1569">
            <v>3.6531455830042655E-3</v>
          </cell>
          <cell r="F1569">
            <v>0</v>
          </cell>
          <cell r="G1569">
            <v>4.2085276601618047E-3</v>
          </cell>
          <cell r="H1569">
            <v>2.2053097218435801E-3</v>
          </cell>
          <cell r="I1569">
            <v>3.7602697276657325E-3</v>
          </cell>
          <cell r="J1569">
            <v>1.7112667831725038E-3</v>
          </cell>
          <cell r="K1569">
            <v>2.7334640942594042E-3</v>
          </cell>
          <cell r="L1569">
            <v>8.4371418602788174E-3</v>
          </cell>
          <cell r="M1569">
            <v>1.0676386651066828E-2</v>
          </cell>
          <cell r="N1569">
            <v>9.8608437542096125E-3</v>
          </cell>
          <cell r="O1569">
            <v>6.1969266040531414E-2</v>
          </cell>
          <cell r="P1569">
            <v>2.0545787118952344E-2</v>
          </cell>
          <cell r="Q1569">
            <v>1.1404638714041779E-2</v>
          </cell>
          <cell r="R1569">
            <v>2.3356571260508528E-2</v>
          </cell>
          <cell r="S1569">
            <v>1.2128938113762885E-2</v>
          </cell>
          <cell r="T1569">
            <v>1.2551093253794058E-2</v>
          </cell>
          <cell r="U1569">
            <v>8.1112543144759835E-4</v>
          </cell>
          <cell r="V1569">
            <v>3.5282451670832888E-3</v>
          </cell>
          <cell r="W1569">
            <v>0</v>
          </cell>
          <cell r="X1569">
            <v>1.8013470842295253E-3</v>
          </cell>
          <cell r="Y1569">
            <v>8.8084662045186514E-4</v>
          </cell>
          <cell r="Z1569">
            <v>2.4050434576417938E-3</v>
          </cell>
          <cell r="AA1569">
            <v>8.1772023015817255E-4</v>
          </cell>
          <cell r="AB1569">
            <v>1.9701967537192689E-3</v>
          </cell>
          <cell r="AC1569">
            <v>1.9275681751863341E-3</v>
          </cell>
          <cell r="AD1569">
            <v>1.1141889596445434E-3</v>
          </cell>
          <cell r="AE1569">
            <v>1.4072503749347706E-3</v>
          </cell>
          <cell r="AF1569">
            <v>5.6011308510320269E-4</v>
          </cell>
          <cell r="AG1569">
            <v>4.9477381944620523E-4</v>
          </cell>
          <cell r="AH1569">
            <v>1.0107058120306604E-3</v>
          </cell>
          <cell r="AI1569">
            <v>7.063299906981508E-4</v>
          </cell>
          <cell r="AJ1569">
            <v>7.1485791874818089E-4</v>
          </cell>
          <cell r="AK1569">
            <v>9.4376928789236209E-4</v>
          </cell>
          <cell r="AL1569">
            <v>1.4438383459085193E-3</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row>
        <row r="1570">
          <cell r="E1570">
            <v>1.4595090807790914E-2</v>
          </cell>
          <cell r="F1570">
            <v>0</v>
          </cell>
          <cell r="G1570">
            <v>1.5227286233052037E-2</v>
          </cell>
          <cell r="H1570">
            <v>9.2146095957817281E-3</v>
          </cell>
          <cell r="I1570">
            <v>1.5078728120905818E-2</v>
          </cell>
          <cell r="J1570">
            <v>7.9636479999322836E-3</v>
          </cell>
          <cell r="K1570">
            <v>1.2032211728240835E-2</v>
          </cell>
          <cell r="L1570">
            <v>3.0907951607950353E-2</v>
          </cell>
          <cell r="M1570">
            <v>3.4498129709478971E-2</v>
          </cell>
          <cell r="N1570">
            <v>4.1275512259982806E-2</v>
          </cell>
          <cell r="O1570">
            <v>5.7161659239784578E-2</v>
          </cell>
          <cell r="P1570">
            <v>0.26413667199665442</v>
          </cell>
          <cell r="Q1570">
            <v>0.18704260386740787</v>
          </cell>
          <cell r="R1570">
            <v>0.11891916012217489</v>
          </cell>
          <cell r="S1570">
            <v>0.13956651066152712</v>
          </cell>
          <cell r="T1570">
            <v>7.1784491830614361E-2</v>
          </cell>
          <cell r="U1570">
            <v>3.1707988971922956E-3</v>
          </cell>
          <cell r="V1570">
            <v>1.0810360161818026E-2</v>
          </cell>
          <cell r="W1570">
            <v>0</v>
          </cell>
          <cell r="X1570">
            <v>8.4000500109372555E-3</v>
          </cell>
          <cell r="Y1570">
            <v>3.8070960225684925E-3</v>
          </cell>
          <cell r="Z1570">
            <v>8.7055109373122951E-3</v>
          </cell>
          <cell r="AA1570">
            <v>3.4004332393044682E-3</v>
          </cell>
          <cell r="AB1570">
            <v>8.9138272640311763E-3</v>
          </cell>
          <cell r="AC1570">
            <v>8.1401054983044254E-3</v>
          </cell>
          <cell r="AD1570">
            <v>4.5996010566477447E-3</v>
          </cell>
          <cell r="AE1570">
            <v>6.1621442842385941E-3</v>
          </cell>
          <cell r="AF1570">
            <v>2.3503819778943882E-3</v>
          </cell>
          <cell r="AG1570">
            <v>1.4489434289857053E-3</v>
          </cell>
          <cell r="AH1570">
            <v>4.5259915342615743E-3</v>
          </cell>
          <cell r="AI1570">
            <v>2.7716235265568159E-3</v>
          </cell>
          <cell r="AJ1570">
            <v>2.4310252615134128E-3</v>
          </cell>
          <cell r="AK1570">
            <v>3.8782853315353504E-3</v>
          </cell>
          <cell r="AL1570">
            <v>5.3441684555289547E-3</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row>
        <row r="1571">
          <cell r="E1571">
            <v>6.2969291554922776E-3</v>
          </cell>
          <cell r="F1571">
            <v>0</v>
          </cell>
          <cell r="G1571">
            <v>6.2951810050786462E-3</v>
          </cell>
          <cell r="H1571">
            <v>4.7338220731368624E-3</v>
          </cell>
          <cell r="I1571">
            <v>6.3539924179315576E-3</v>
          </cell>
          <cell r="J1571">
            <v>3.3012395824571607E-3</v>
          </cell>
          <cell r="K1571">
            <v>5.3291626671815237E-3</v>
          </cell>
          <cell r="L1571">
            <v>1.5619959198292266E-2</v>
          </cell>
          <cell r="M1571">
            <v>1.4637402273059449E-2</v>
          </cell>
          <cell r="N1571">
            <v>1.4898695172374807E-2</v>
          </cell>
          <cell r="O1571">
            <v>2.3188775934065941E-2</v>
          </cell>
          <cell r="P1571">
            <v>2.4185723822422494E-2</v>
          </cell>
          <cell r="Q1571">
            <v>9.5680945335550702E-2</v>
          </cell>
          <cell r="R1571">
            <v>2.5231483476624295E-2</v>
          </cell>
          <cell r="S1571">
            <v>6.1105669963238081E-2</v>
          </cell>
          <cell r="T1571">
            <v>1.3602225687991982E-2</v>
          </cell>
          <cell r="U1571">
            <v>1.4128188773070353E-3</v>
          </cell>
          <cell r="V1571">
            <v>3.9984732109951873E-3</v>
          </cell>
          <cell r="W1571">
            <v>0</v>
          </cell>
          <cell r="X1571">
            <v>4.9241892251991786E-3</v>
          </cell>
          <cell r="Y1571">
            <v>1.9639199332994487E-3</v>
          </cell>
          <cell r="Z1571">
            <v>3.5998902761008845E-3</v>
          </cell>
          <cell r="AA1571">
            <v>1.5982266432504055E-3</v>
          </cell>
          <cell r="AB1571">
            <v>4.9330682162320094E-3</v>
          </cell>
          <cell r="AC1571">
            <v>4.0816095042245822E-3</v>
          </cell>
          <cell r="AD1571">
            <v>2.3375418722093862E-3</v>
          </cell>
          <cell r="AE1571">
            <v>3.0351740421243195E-3</v>
          </cell>
          <cell r="AF1571">
            <v>1.1793490576190804E-3</v>
          </cell>
          <cell r="AG1571">
            <v>6.8117529890452527E-4</v>
          </cell>
          <cell r="AH1571">
            <v>2.0806223110279892E-3</v>
          </cell>
          <cell r="AI1571">
            <v>1.1498100058939754E-3</v>
          </cell>
          <cell r="AJ1571">
            <v>1.1326481758032465E-3</v>
          </cell>
          <cell r="AK1571">
            <v>1.8522027411044847E-3</v>
          </cell>
          <cell r="AL1571">
            <v>2.4251481308201692E-3</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row>
        <row r="1572">
          <cell r="E1572">
            <v>1.2033051987682751E-2</v>
          </cell>
          <cell r="F1572">
            <v>0</v>
          </cell>
          <cell r="G1572">
            <v>1.1845429131392471E-2</v>
          </cell>
          <cell r="H1572">
            <v>1.0889161470273821E-2</v>
          </cell>
          <cell r="I1572">
            <v>1.2910200736062305E-2</v>
          </cell>
          <cell r="J1572">
            <v>7.5080850911059555E-3</v>
          </cell>
          <cell r="K1572">
            <v>1.0754340329535747E-2</v>
          </cell>
          <cell r="L1572">
            <v>2.3833075175667424E-2</v>
          </cell>
          <cell r="M1572">
            <v>2.2260195577985222E-2</v>
          </cell>
          <cell r="N1572">
            <v>2.4544158899488154E-2</v>
          </cell>
          <cell r="O1572">
            <v>2.4920697709005579E-2</v>
          </cell>
          <cell r="P1572">
            <v>2.788803393742793E-2</v>
          </cell>
          <cell r="Q1572">
            <v>6.8314353680052495E-2</v>
          </cell>
          <cell r="R1572">
            <v>0.17450050926467606</v>
          </cell>
          <cell r="S1572">
            <v>5.5548479858482214E-2</v>
          </cell>
          <cell r="T1572">
            <v>2.765815318955751E-2</v>
          </cell>
          <cell r="U1572">
            <v>2.7140281315643261E-3</v>
          </cell>
          <cell r="V1572">
            <v>7.4422028439789876E-3</v>
          </cell>
          <cell r="W1572">
            <v>0</v>
          </cell>
          <cell r="X1572">
            <v>1.1499593885444057E-2</v>
          </cell>
          <cell r="Y1572">
            <v>4.7513191339016237E-3</v>
          </cell>
          <cell r="Z1572">
            <v>6.550447541903601E-3</v>
          </cell>
          <cell r="AA1572">
            <v>3.3107743400600563E-3</v>
          </cell>
          <cell r="AB1572">
            <v>8.6609356992031934E-3</v>
          </cell>
          <cell r="AC1572">
            <v>7.1973920678804117E-3</v>
          </cell>
          <cell r="AD1572">
            <v>5.0503247457144348E-3</v>
          </cell>
          <cell r="AE1572">
            <v>1.0248786442403669E-2</v>
          </cell>
          <cell r="AF1572">
            <v>3.1794143769024821E-3</v>
          </cell>
          <cell r="AG1572">
            <v>1.8076320673212412E-3</v>
          </cell>
          <cell r="AH1572">
            <v>6.4242524859949128E-3</v>
          </cell>
          <cell r="AI1572">
            <v>3.0472088607346091E-3</v>
          </cell>
          <cell r="AJ1572">
            <v>2.8312696650882908E-3</v>
          </cell>
          <cell r="AK1572">
            <v>3.9152150899561811E-3</v>
          </cell>
          <cell r="AL1572">
            <v>5.7923382859228385E-3</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row>
        <row r="1573">
          <cell r="E1573">
            <v>6.9101314778113E-3</v>
          </cell>
          <cell r="F1573">
            <v>0</v>
          </cell>
          <cell r="G1573">
            <v>6.5629605076833594E-3</v>
          </cell>
          <cell r="H1573">
            <v>5.0379109799605932E-3</v>
          </cell>
          <cell r="I1573">
            <v>6.685780690101369E-3</v>
          </cell>
          <cell r="J1573">
            <v>3.574479450913538E-3</v>
          </cell>
          <cell r="K1573">
            <v>5.4415169152003257E-3</v>
          </cell>
          <cell r="L1573">
            <v>1.0887029078299179E-2</v>
          </cell>
          <cell r="M1573">
            <v>1.1314330081180407E-2</v>
          </cell>
          <cell r="N1573">
            <v>1.1819263918125007E-2</v>
          </cell>
          <cell r="O1573">
            <v>1.1174576867056425E-2</v>
          </cell>
          <cell r="P1573">
            <v>1.4656563625249508E-2</v>
          </cell>
          <cell r="Q1573">
            <v>2.095214252272741E-2</v>
          </cell>
          <cell r="R1573">
            <v>1.3312337324874997E-2</v>
          </cell>
          <cell r="S1573">
            <v>0.17301003147805294</v>
          </cell>
          <cell r="T1573">
            <v>1.2175557880751727E-2</v>
          </cell>
          <cell r="U1573">
            <v>1.5666974105281821E-3</v>
          </cell>
          <cell r="V1573">
            <v>3.9730999174183573E-3</v>
          </cell>
          <cell r="W1573">
            <v>0</v>
          </cell>
          <cell r="X1573">
            <v>7.7489496001998878E-3</v>
          </cell>
          <cell r="Y1573">
            <v>2.7555997566875265E-3</v>
          </cell>
          <cell r="Z1573">
            <v>3.7578583394972716E-3</v>
          </cell>
          <cell r="AA1573">
            <v>2.2437891718170215E-3</v>
          </cell>
          <cell r="AB1573">
            <v>8.0114718413609783E-3</v>
          </cell>
          <cell r="AC1573">
            <v>6.057595079331699E-3</v>
          </cell>
          <cell r="AD1573">
            <v>3.4013479830700541E-3</v>
          </cell>
          <cell r="AE1573">
            <v>3.9322688572568472E-3</v>
          </cell>
          <cell r="AF1573">
            <v>1.4012831442055404E-3</v>
          </cell>
          <cell r="AG1573">
            <v>8.0316228878141269E-4</v>
          </cell>
          <cell r="AH1573">
            <v>2.4611773706795332E-3</v>
          </cell>
          <cell r="AI1573">
            <v>1.689119602802949E-3</v>
          </cell>
          <cell r="AJ1573">
            <v>1.2689406570603292E-3</v>
          </cell>
          <cell r="AK1573">
            <v>1.8716489707508272E-3</v>
          </cell>
          <cell r="AL1573">
            <v>3.1162195219238613E-3</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row>
        <row r="1574">
          <cell r="E1574">
            <v>2.3742224615804319E-3</v>
          </cell>
          <cell r="F1574">
            <v>0</v>
          </cell>
          <cell r="G1574">
            <v>2.5333458984577819E-3</v>
          </cell>
          <cell r="H1574">
            <v>2.2893041755394929E-3</v>
          </cell>
          <cell r="I1574">
            <v>2.5834800643683726E-3</v>
          </cell>
          <cell r="J1574">
            <v>1.4829116339510958E-3</v>
          </cell>
          <cell r="K1574">
            <v>3.5365098761700911E-3</v>
          </cell>
          <cell r="L1574">
            <v>3.7767749172229019E-3</v>
          </cell>
          <cell r="M1574">
            <v>4.7337573569144666E-3</v>
          </cell>
          <cell r="N1574">
            <v>6.378388416910975E-3</v>
          </cell>
          <cell r="O1574">
            <v>7.3820804639329234E-3</v>
          </cell>
          <cell r="P1574">
            <v>2.1268666063768555E-2</v>
          </cell>
          <cell r="Q1574">
            <v>9.4549890562679196E-3</v>
          </cell>
          <cell r="R1574">
            <v>6.9253037486932366E-3</v>
          </cell>
          <cell r="S1574">
            <v>6.7567430951734724E-3</v>
          </cell>
          <cell r="T1574">
            <v>2.0791611951960529E-2</v>
          </cell>
          <cell r="U1574">
            <v>5.0035832572841962E-4</v>
          </cell>
          <cell r="V1574">
            <v>1.4765293398980683E-3</v>
          </cell>
          <cell r="W1574">
            <v>0</v>
          </cell>
          <cell r="X1574">
            <v>1.9325482226220611E-3</v>
          </cell>
          <cell r="Y1574">
            <v>8.0885379851602154E-4</v>
          </cell>
          <cell r="Z1574">
            <v>1.3636812235455983E-3</v>
          </cell>
          <cell r="AA1574">
            <v>5.95196861175439E-4</v>
          </cell>
          <cell r="AB1574">
            <v>1.4625457154723361E-3</v>
          </cell>
          <cell r="AC1574">
            <v>1.2948585749081676E-3</v>
          </cell>
          <cell r="AD1574">
            <v>8.2842930379438417E-4</v>
          </cell>
          <cell r="AE1574">
            <v>1.2332505330172514E-3</v>
          </cell>
          <cell r="AF1574">
            <v>6.0856825189425055E-4</v>
          </cell>
          <cell r="AG1574">
            <v>3.2787364016776419E-4</v>
          </cell>
          <cell r="AH1574">
            <v>9.1082234194538633E-4</v>
          </cell>
          <cell r="AI1574">
            <v>9.5734732530398719E-4</v>
          </cell>
          <cell r="AJ1574">
            <v>6.9787801143626478E-4</v>
          </cell>
          <cell r="AK1574">
            <v>7.4248532306797914E-4</v>
          </cell>
          <cell r="AL1574">
            <v>1.4727893544672411E-3</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row>
        <row r="1575">
          <cell r="E1575">
            <v>1.5660145833135242E-2</v>
          </cell>
          <cell r="F1575">
            <v>0</v>
          </cell>
          <cell r="G1575">
            <v>1.5706342586076515E-2</v>
          </cell>
          <cell r="H1575">
            <v>1.1894054840435837E-2</v>
          </cell>
          <cell r="I1575">
            <v>1.5914807396158977E-2</v>
          </cell>
          <cell r="J1575">
            <v>6.6000188603746726E-3</v>
          </cell>
          <cell r="K1575">
            <v>1.2119757876905916E-2</v>
          </cell>
          <cell r="L1575">
            <v>1.4717667161127204E-2</v>
          </cell>
          <cell r="M1575">
            <v>2.8421552767397027E-2</v>
          </cell>
          <cell r="N1575">
            <v>2.7807366620043072E-2</v>
          </cell>
          <cell r="O1575">
            <v>2.2420425153523837E-2</v>
          </cell>
          <cell r="P1575">
            <v>2.7023529622754682E-2</v>
          </cell>
          <cell r="Q1575">
            <v>2.509547931105181E-2</v>
          </cell>
          <cell r="R1575">
            <v>2.4383583540371546E-2</v>
          </cell>
          <cell r="S1575">
            <v>2.4311490322851303E-2</v>
          </cell>
          <cell r="T1575">
            <v>2.2478631435963802E-2</v>
          </cell>
          <cell r="U1575">
            <v>4.0981188076828264E-3</v>
          </cell>
          <cell r="V1575">
            <v>9.5940654868865785E-3</v>
          </cell>
          <cell r="W1575">
            <v>0</v>
          </cell>
          <cell r="X1575">
            <v>6.6774536383974563E-3</v>
          </cell>
          <cell r="Y1575">
            <v>3.9719083844630011E-3</v>
          </cell>
          <cell r="Z1575">
            <v>1.0296947343032029E-2</v>
          </cell>
          <cell r="AA1575">
            <v>3.9529910570942116E-3</v>
          </cell>
          <cell r="AB1575">
            <v>8.6963955328324578E-3</v>
          </cell>
          <cell r="AC1575">
            <v>8.2073313549803906E-3</v>
          </cell>
          <cell r="AD1575">
            <v>5.1010614437851064E-3</v>
          </cell>
          <cell r="AE1575">
            <v>6.1294628696441922E-3</v>
          </cell>
          <cell r="AF1575">
            <v>2.4257429911194767E-3</v>
          </cell>
          <cell r="AG1575">
            <v>1.6926341179466678E-3</v>
          </cell>
          <cell r="AH1575">
            <v>4.3985424050233543E-3</v>
          </cell>
          <cell r="AI1575">
            <v>2.8771459592404373E-3</v>
          </cell>
          <cell r="AJ1575">
            <v>2.6116504556071862E-3</v>
          </cell>
          <cell r="AK1575">
            <v>4.5410378439372243E-3</v>
          </cell>
          <cell r="AL1575">
            <v>5.6128829764676381E-3</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row>
        <row r="1576">
          <cell r="E1576">
            <v>5.3673246994386083E-3</v>
          </cell>
          <cell r="F1576">
            <v>0</v>
          </cell>
          <cell r="G1576">
            <v>4.8287713319876838E-3</v>
          </cell>
          <cell r="H1576">
            <v>4.2990647046695042E-3</v>
          </cell>
          <cell r="I1576">
            <v>5.3486815027135887E-3</v>
          </cell>
          <cell r="J1576">
            <v>2.7519676947634288E-3</v>
          </cell>
          <cell r="K1576">
            <v>4.1037885796386961E-3</v>
          </cell>
          <cell r="L1576">
            <v>5.451832842532491E-3</v>
          </cell>
          <cell r="M1576">
            <v>7.8379474808400323E-3</v>
          </cell>
          <cell r="N1576">
            <v>7.2704248950655036E-3</v>
          </cell>
          <cell r="O1576">
            <v>6.8858922573318175E-3</v>
          </cell>
          <cell r="P1576">
            <v>7.4270576707891759E-3</v>
          </cell>
          <cell r="Q1576">
            <v>7.309846012825312E-3</v>
          </cell>
          <cell r="R1576">
            <v>7.2818609926517839E-3</v>
          </cell>
          <cell r="S1576">
            <v>7.3541996758146738E-3</v>
          </cell>
          <cell r="T1576">
            <v>6.9964149263243127E-3</v>
          </cell>
          <cell r="U1576">
            <v>1.1801432893185626E-3</v>
          </cell>
          <cell r="V1576">
            <v>1.6056090769461177E-2</v>
          </cell>
          <cell r="W1576">
            <v>0</v>
          </cell>
          <cell r="X1576">
            <v>2.7791480625470695E-3</v>
          </cell>
          <cell r="Y1576">
            <v>1.6358416847863243E-3</v>
          </cell>
          <cell r="Z1576">
            <v>2.9120630654780504E-3</v>
          </cell>
          <cell r="AA1576">
            <v>1.3956781798096086E-3</v>
          </cell>
          <cell r="AB1576">
            <v>3.5886989431019589E-3</v>
          </cell>
          <cell r="AC1576">
            <v>3.1601030451365269E-3</v>
          </cell>
          <cell r="AD1576">
            <v>1.9298120347811837E-3</v>
          </cell>
          <cell r="AE1576">
            <v>2.8678676003228917E-3</v>
          </cell>
          <cell r="AF1576">
            <v>1.1154161672300626E-3</v>
          </cell>
          <cell r="AG1576">
            <v>7.6313958443334593E-4</v>
          </cell>
          <cell r="AH1576">
            <v>1.973988878174036E-3</v>
          </cell>
          <cell r="AI1576">
            <v>1.6138488146535013E-3</v>
          </cell>
          <cell r="AJ1576">
            <v>1.0425363756005797E-3</v>
          </cell>
          <cell r="AK1576">
            <v>1.5989200212385456E-3</v>
          </cell>
          <cell r="AL1576">
            <v>2.0870324838629067E-3</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row>
        <row r="1577">
          <cell r="E1577">
            <v>4.8029664393251167E-3</v>
          </cell>
          <cell r="F1577">
            <v>0</v>
          </cell>
          <cell r="G1577">
            <v>4.4766160211310753E-3</v>
          </cell>
          <cell r="H1577">
            <v>3.4884455737067654E-3</v>
          </cell>
          <cell r="I1577">
            <v>4.9765772493130557E-3</v>
          </cell>
          <cell r="J1577">
            <v>2.1843411753911224E-3</v>
          </cell>
          <cell r="K1577">
            <v>3.6143155538324711E-3</v>
          </cell>
          <cell r="L1577">
            <v>4.3753656737129092E-3</v>
          </cell>
          <cell r="M1577">
            <v>7.5883545879426315E-3</v>
          </cell>
          <cell r="N1577">
            <v>6.5241360097783047E-3</v>
          </cell>
          <cell r="O1577">
            <v>5.6710481201874456E-3</v>
          </cell>
          <cell r="P1577">
            <v>6.3409041390416095E-3</v>
          </cell>
          <cell r="Q1577">
            <v>6.4321017584998653E-3</v>
          </cell>
          <cell r="R1577">
            <v>6.4137498362200956E-3</v>
          </cell>
          <cell r="S1577">
            <v>7.2921155619321944E-3</v>
          </cell>
          <cell r="T1577">
            <v>6.1147149699092478E-3</v>
          </cell>
          <cell r="U1577">
            <v>1.050463191474849E-3</v>
          </cell>
          <cell r="V1577">
            <v>2.9256755977408026E-3</v>
          </cell>
          <cell r="W1577">
            <v>0</v>
          </cell>
          <cell r="X1577">
            <v>2.256887887949411E-3</v>
          </cell>
          <cell r="Y1577">
            <v>1.2754750642375221E-3</v>
          </cell>
          <cell r="Z1577">
            <v>2.776089236735715E-3</v>
          </cell>
          <cell r="AA1577">
            <v>1.1359912300338763E-3</v>
          </cell>
          <cell r="AB1577">
            <v>2.9193374526234116E-3</v>
          </cell>
          <cell r="AC1577">
            <v>2.6599306019093713E-3</v>
          </cell>
          <cell r="AD1577">
            <v>1.4917786294775081E-3</v>
          </cell>
          <cell r="AE1577">
            <v>2.1451019187146082E-3</v>
          </cell>
          <cell r="AF1577">
            <v>8.5036983652261335E-4</v>
          </cell>
          <cell r="AG1577">
            <v>5.1617547794521803E-4</v>
          </cell>
          <cell r="AH1577">
            <v>1.5405807646379388E-3</v>
          </cell>
          <cell r="AI1577">
            <v>8.8840735298051322E-4</v>
          </cell>
          <cell r="AJ1577">
            <v>7.982188092708984E-4</v>
          </cell>
          <cell r="AK1577">
            <v>1.3284377182504815E-3</v>
          </cell>
          <cell r="AL1577">
            <v>1.7070357456754899E-3</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row>
        <row r="1578">
          <cell r="E1578">
            <v>0.17721510895127313</v>
          </cell>
          <cell r="F1578">
            <v>0</v>
          </cell>
          <cell r="G1578">
            <v>0.11602286498694959</v>
          </cell>
          <cell r="H1578">
            <v>7.4560378056926377E-2</v>
          </cell>
          <cell r="I1578">
            <v>0.10255790332640102</v>
          </cell>
          <cell r="J1578">
            <v>4.7872535416228358E-2</v>
          </cell>
          <cell r="K1578">
            <v>6.5591333915620345E-2</v>
          </cell>
          <cell r="L1578">
            <v>0.30378568677302847</v>
          </cell>
          <cell r="M1578">
            <v>0.22324382842190599</v>
          </cell>
          <cell r="N1578">
            <v>0.24830550503957582</v>
          </cell>
          <cell r="O1578">
            <v>0.28902775200767095</v>
          </cell>
          <cell r="P1578">
            <v>0.28113607225094139</v>
          </cell>
          <cell r="Q1578">
            <v>0.26475433592188874</v>
          </cell>
          <cell r="R1578">
            <v>0.27445768453248942</v>
          </cell>
          <cell r="S1578">
            <v>0.27688710230675501</v>
          </cell>
          <cell r="T1578">
            <v>0.28967026375692689</v>
          </cell>
          <cell r="U1578">
            <v>4.6389233389200035E-2</v>
          </cell>
          <cell r="V1578">
            <v>6.1686470658282283E-2</v>
          </cell>
          <cell r="W1578">
            <v>0</v>
          </cell>
          <cell r="X1578">
            <v>5.4580291272405199E-2</v>
          </cell>
          <cell r="Y1578">
            <v>2.5050487886877051E-2</v>
          </cell>
          <cell r="Z1578">
            <v>5.6895317987108278E-2</v>
          </cell>
          <cell r="AA1578">
            <v>3.1343242875658331E-2</v>
          </cell>
          <cell r="AB1578">
            <v>6.6234389553569667E-2</v>
          </cell>
          <cell r="AC1578">
            <v>8.2586604193165339E-2</v>
          </cell>
          <cell r="AD1578">
            <v>2.2507332025042903E-2</v>
          </cell>
          <cell r="AE1578">
            <v>2.4574244768563208E-2</v>
          </cell>
          <cell r="AF1578">
            <v>9.0578023189494417E-3</v>
          </cell>
          <cell r="AG1578">
            <v>5.7188450703135902E-3</v>
          </cell>
          <cell r="AH1578">
            <v>1.8005722297372153E-2</v>
          </cell>
          <cell r="AI1578">
            <v>1.2249013040651855E-2</v>
          </cell>
          <cell r="AJ1578">
            <v>1.4014395125065589E-2</v>
          </cell>
          <cell r="AK1578">
            <v>2.7902841426954844E-2</v>
          </cell>
          <cell r="AL1578">
            <v>3.2288268701761512E-2</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row>
        <row r="1579">
          <cell r="E1579">
            <v>1.3216300687117514E-2</v>
          </cell>
          <cell r="F1579">
            <v>0</v>
          </cell>
          <cell r="G1579">
            <v>1.2628050972941769E-2</v>
          </cell>
          <cell r="H1579">
            <v>9.8932566547520889E-3</v>
          </cell>
          <cell r="I1579">
            <v>1.5850102559460878E-2</v>
          </cell>
          <cell r="J1579">
            <v>6.05774283178052E-3</v>
          </cell>
          <cell r="K1579">
            <v>1.0103845781539346E-2</v>
          </cell>
          <cell r="L1579">
            <v>1.0748252700916972E-2</v>
          </cell>
          <cell r="M1579">
            <v>2.1223009382931035E-2</v>
          </cell>
          <cell r="N1579">
            <v>1.6355964384518785E-2</v>
          </cell>
          <cell r="O1579">
            <v>1.3436494754078914E-2</v>
          </cell>
          <cell r="P1579">
            <v>1.4723344550875962E-2</v>
          </cell>
          <cell r="Q1579">
            <v>1.5000277069323728E-2</v>
          </cell>
          <cell r="R1579">
            <v>1.5275471834896241E-2</v>
          </cell>
          <cell r="S1579">
            <v>1.6037406633910765E-2</v>
          </cell>
          <cell r="T1579">
            <v>1.5384095340582698E-2</v>
          </cell>
          <cell r="U1579">
            <v>2.8862669857347839E-3</v>
          </cell>
          <cell r="V1579">
            <v>8.5952767923295637E-3</v>
          </cell>
          <cell r="W1579">
            <v>0</v>
          </cell>
          <cell r="X1579">
            <v>7.7690401745066535E-3</v>
          </cell>
          <cell r="Y1579">
            <v>4.931056950731651E-3</v>
          </cell>
          <cell r="Z1579">
            <v>8.5406142974763909E-3</v>
          </cell>
          <cell r="AA1579">
            <v>3.1789976835487933E-3</v>
          </cell>
          <cell r="AB1579">
            <v>7.4470393334982923E-3</v>
          </cell>
          <cell r="AC1579">
            <v>7.1604732402238405E-3</v>
          </cell>
          <cell r="AD1579">
            <v>4.0652588296437413E-3</v>
          </cell>
          <cell r="AE1579">
            <v>5.5234330197249347E-3</v>
          </cell>
          <cell r="AF1579">
            <v>2.3130172794454838E-3</v>
          </cell>
          <cell r="AG1579">
            <v>1.4355981306783294E-3</v>
          </cell>
          <cell r="AH1579">
            <v>4.3097790185552638E-3</v>
          </cell>
          <cell r="AI1579">
            <v>2.5204657783146609E-3</v>
          </cell>
          <cell r="AJ1579">
            <v>2.251550615312427E-3</v>
          </cell>
          <cell r="AK1579">
            <v>3.6982203854737678E-3</v>
          </cell>
          <cell r="AL1579">
            <v>4.7560991986197749E-3</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row>
        <row r="1580">
          <cell r="E1580">
            <v>7.0145202293172629E-3</v>
          </cell>
          <cell r="F1580">
            <v>0</v>
          </cell>
          <cell r="G1580">
            <v>6.5018699134006975E-3</v>
          </cell>
          <cell r="H1580">
            <v>6.1009830887316643E-3</v>
          </cell>
          <cell r="I1580">
            <v>6.9143406021427182E-3</v>
          </cell>
          <cell r="J1580">
            <v>3.8515294788166502E-3</v>
          </cell>
          <cell r="K1580">
            <v>5.8212942222942016E-3</v>
          </cell>
          <cell r="L1580">
            <v>7.3042884396691777E-3</v>
          </cell>
          <cell r="M1580">
            <v>9.5040933869038249E-3</v>
          </cell>
          <cell r="N1580">
            <v>8.8633231180426982E-3</v>
          </cell>
          <cell r="O1580">
            <v>8.572301131540349E-3</v>
          </cell>
          <cell r="P1580">
            <v>8.6465248408421087E-3</v>
          </cell>
          <cell r="Q1580">
            <v>8.9962627858448403E-3</v>
          </cell>
          <cell r="R1580">
            <v>9.3547406951379423E-3</v>
          </cell>
          <cell r="S1580">
            <v>9.0073999092869332E-3</v>
          </cell>
          <cell r="T1580">
            <v>8.9308459174317172E-3</v>
          </cell>
          <cell r="U1580">
            <v>1.5383639815229231E-3</v>
          </cell>
          <cell r="V1580">
            <v>3.9586416629566632E-3</v>
          </cell>
          <cell r="W1580">
            <v>0</v>
          </cell>
          <cell r="X1580">
            <v>4.2754266605203785E-3</v>
          </cell>
          <cell r="Y1580">
            <v>2.496679352521743E-3</v>
          </cell>
          <cell r="Z1580">
            <v>3.7280685291810594E-3</v>
          </cell>
          <cell r="AA1580">
            <v>1.9578866503217017E-3</v>
          </cell>
          <cell r="AB1580">
            <v>5.486485977280184E-3</v>
          </cell>
          <cell r="AC1580">
            <v>4.442454022046992E-3</v>
          </cell>
          <cell r="AD1580">
            <v>2.9496564086808072E-3</v>
          </cell>
          <cell r="AE1580">
            <v>4.1336105661827294E-3</v>
          </cell>
          <cell r="AF1580">
            <v>1.7758871177502083E-3</v>
          </cell>
          <cell r="AG1580">
            <v>1.0385360511083761E-3</v>
          </cell>
          <cell r="AH1580">
            <v>3.0633192913499243E-3</v>
          </cell>
          <cell r="AI1580">
            <v>1.6873790360309468E-3</v>
          </cell>
          <cell r="AJ1580">
            <v>1.4961109040927192E-3</v>
          </cell>
          <cell r="AK1580">
            <v>2.2433646935666558E-3</v>
          </cell>
          <cell r="AL1580">
            <v>3.0490826591667987E-3</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row>
        <row r="1581">
          <cell r="E1581">
            <v>1.7247732678484312E-2</v>
          </cell>
          <cell r="F1581">
            <v>0</v>
          </cell>
          <cell r="G1581">
            <v>1.5526056856503561E-2</v>
          </cell>
          <cell r="H1581">
            <v>9.8803323178457848E-3</v>
          </cell>
          <cell r="I1581">
            <v>1.6485827723073623E-2</v>
          </cell>
          <cell r="J1581">
            <v>6.1134694478145509E-3</v>
          </cell>
          <cell r="K1581">
            <v>1.1215417751547146E-2</v>
          </cell>
          <cell r="L1581">
            <v>1.6613682426253083E-2</v>
          </cell>
          <cell r="M1581">
            <v>2.8041803720203977E-2</v>
          </cell>
          <cell r="N1581">
            <v>2.341175375400931E-2</v>
          </cell>
          <cell r="O1581">
            <v>2.1285286918034857E-2</v>
          </cell>
          <cell r="P1581">
            <v>2.2714107564282039E-2</v>
          </cell>
          <cell r="Q1581">
            <v>2.1804497358511119E-2</v>
          </cell>
          <cell r="R1581">
            <v>2.1979657913197278E-2</v>
          </cell>
          <cell r="S1581">
            <v>2.2597048977028869E-2</v>
          </cell>
          <cell r="T1581">
            <v>2.2288171238454581E-2</v>
          </cell>
          <cell r="U1581">
            <v>3.8448380488088352E-3</v>
          </cell>
          <cell r="V1581">
            <v>1.0021110600755778E-2</v>
          </cell>
          <cell r="W1581">
            <v>0</v>
          </cell>
          <cell r="X1581">
            <v>6.4541692172360512E-3</v>
          </cell>
          <cell r="Y1581">
            <v>3.5699462307675072E-3</v>
          </cell>
          <cell r="Z1581">
            <v>9.5810822059473489E-3</v>
          </cell>
          <cell r="AA1581">
            <v>3.5793962892949802E-3</v>
          </cell>
          <cell r="AB1581">
            <v>1.0663528535159726E-2</v>
          </cell>
          <cell r="AC1581">
            <v>9.6417226046018514E-3</v>
          </cell>
          <cell r="AD1581">
            <v>4.4955874999583218E-3</v>
          </cell>
          <cell r="AE1581">
            <v>5.3524738626631362E-3</v>
          </cell>
          <cell r="AF1581">
            <v>2.0543324941495983E-3</v>
          </cell>
          <cell r="AG1581">
            <v>1.2321329694244963E-3</v>
          </cell>
          <cell r="AH1581">
            <v>3.7921394177234257E-3</v>
          </cell>
          <cell r="AI1581">
            <v>2.260475129735704E-3</v>
          </cell>
          <cell r="AJ1581">
            <v>2.1844547718053585E-3</v>
          </cell>
          <cell r="AK1581">
            <v>4.014394658898743E-3</v>
          </cell>
          <cell r="AL1581">
            <v>4.8579086408736122E-3</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row>
        <row r="1582">
          <cell r="E1582">
            <v>4.4898979523192873E-3</v>
          </cell>
          <cell r="F1582">
            <v>0</v>
          </cell>
          <cell r="G1582">
            <v>5.0910200520072032E-3</v>
          </cell>
          <cell r="H1582">
            <v>4.0204069810512505E-3</v>
          </cell>
          <cell r="I1582">
            <v>5.1758461421629841E-3</v>
          </cell>
          <cell r="J1582">
            <v>3.6853749167236479E-3</v>
          </cell>
          <cell r="K1582">
            <v>4.2488445662822666E-3</v>
          </cell>
          <cell r="L1582">
            <v>6.8663655318452555E-3</v>
          </cell>
          <cell r="M1582">
            <v>7.0525318052068568E-3</v>
          </cell>
          <cell r="N1582">
            <v>6.590421724371005E-3</v>
          </cell>
          <cell r="O1582">
            <v>7.0489174600069805E-3</v>
          </cell>
          <cell r="P1582">
            <v>7.7768922988799248E-3</v>
          </cell>
          <cell r="Q1582">
            <v>6.9698398152417164E-3</v>
          </cell>
          <cell r="R1582">
            <v>6.5682949429458314E-3</v>
          </cell>
          <cell r="S1582">
            <v>6.720219395893668E-3</v>
          </cell>
          <cell r="T1582">
            <v>6.3588777246310901E-3</v>
          </cell>
          <cell r="U1582">
            <v>9.9610036045436686E-4</v>
          </cell>
          <cell r="V1582">
            <v>3.1853637836953509E-3</v>
          </cell>
          <cell r="W1582">
            <v>0</v>
          </cell>
          <cell r="X1582">
            <v>5.5683629322212233E-3</v>
          </cell>
          <cell r="Y1582">
            <v>4.0608334583044498E-3</v>
          </cell>
          <cell r="Z1582">
            <v>2.6652556419728322E-3</v>
          </cell>
          <cell r="AA1582">
            <v>2.2165753648240917E-3</v>
          </cell>
          <cell r="AB1582">
            <v>3.438064572728558E-2</v>
          </cell>
          <cell r="AC1582">
            <v>1.6828989118642317E-2</v>
          </cell>
          <cell r="AD1582">
            <v>1.0340491188970513E-2</v>
          </cell>
          <cell r="AE1582">
            <v>5.9453602074577248E-3</v>
          </cell>
          <cell r="AF1582">
            <v>1.4625691988042005E-3</v>
          </cell>
          <cell r="AG1582">
            <v>4.8028952123843431E-4</v>
          </cell>
          <cell r="AH1582">
            <v>2.5081765752402604E-3</v>
          </cell>
          <cell r="AI1582">
            <v>8.9829660607066537E-4</v>
          </cell>
          <cell r="AJ1582">
            <v>8.7291150438914469E-4</v>
          </cell>
          <cell r="AK1582">
            <v>1.3663687744530843E-3</v>
          </cell>
          <cell r="AL1582">
            <v>1.8488912229800837E-3</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row>
        <row r="1583">
          <cell r="E1583">
            <v>4.3016721504709893E-3</v>
          </cell>
          <cell r="F1583">
            <v>0</v>
          </cell>
          <cell r="G1583">
            <v>5.2195892334584611E-3</v>
          </cell>
          <cell r="H1583">
            <v>5.0559902825650363E-3</v>
          </cell>
          <cell r="I1583">
            <v>5.2296671981967831E-3</v>
          </cell>
          <cell r="J1583">
            <v>4.4857131552556231E-3</v>
          </cell>
          <cell r="K1583">
            <v>5.0343074479033542E-3</v>
          </cell>
          <cell r="L1583">
            <v>9.0697671982961324E-3</v>
          </cell>
          <cell r="M1583">
            <v>5.625856448312456E-3</v>
          </cell>
          <cell r="N1583">
            <v>5.6277213356666737E-3</v>
          </cell>
          <cell r="O1583">
            <v>5.819174269528821E-3</v>
          </cell>
          <cell r="P1583">
            <v>5.4200494174319021E-3</v>
          </cell>
          <cell r="Q1583">
            <v>6.2396001959110041E-3</v>
          </cell>
          <cell r="R1583">
            <v>6.1452887052917725E-3</v>
          </cell>
          <cell r="S1583">
            <v>5.966840306224159E-3</v>
          </cell>
          <cell r="T1583">
            <v>5.699031835360557E-3</v>
          </cell>
          <cell r="U1583">
            <v>9.4196128396130028E-4</v>
          </cell>
          <cell r="V1583">
            <v>3.1224039571874466E-3</v>
          </cell>
          <cell r="W1583">
            <v>0</v>
          </cell>
          <cell r="X1583">
            <v>7.0240285323296212E-3</v>
          </cell>
          <cell r="Y1583">
            <v>5.1731568229243224E-3</v>
          </cell>
          <cell r="Z1583">
            <v>2.4439203484162395E-3</v>
          </cell>
          <cell r="AA1583">
            <v>2.6715971489850898E-3</v>
          </cell>
          <cell r="AB1583">
            <v>4.2608420960895114E-2</v>
          </cell>
          <cell r="AC1583">
            <v>2.0508742208325739E-2</v>
          </cell>
          <cell r="AD1583">
            <v>1.2952320541918538E-2</v>
          </cell>
          <cell r="AE1583">
            <v>7.7550509581467706E-3</v>
          </cell>
          <cell r="AF1583">
            <v>1.995399229544963E-3</v>
          </cell>
          <cell r="AG1583">
            <v>6.980013402693811E-4</v>
          </cell>
          <cell r="AH1583">
            <v>3.3842661629333386E-3</v>
          </cell>
          <cell r="AI1583">
            <v>1.2156651785151034E-3</v>
          </cell>
          <cell r="AJ1583">
            <v>1.1241539516635398E-3</v>
          </cell>
          <cell r="AK1583">
            <v>1.6128367936508816E-3</v>
          </cell>
          <cell r="AL1583">
            <v>2.3043637504643819E-3</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row>
        <row r="1584">
          <cell r="E1584">
            <v>9.9380152723844463E-3</v>
          </cell>
          <cell r="F1584">
            <v>0</v>
          </cell>
          <cell r="G1584">
            <v>8.5063787686567461E-3</v>
          </cell>
          <cell r="H1584">
            <v>5.9533486921890776E-3</v>
          </cell>
          <cell r="I1584">
            <v>8.564838527317974E-3</v>
          </cell>
          <cell r="J1584">
            <v>3.9653357732805754E-3</v>
          </cell>
          <cell r="K1584">
            <v>6.2926104238508664E-3</v>
          </cell>
          <cell r="L1584">
            <v>1.252825964015288E-2</v>
          </cell>
          <cell r="M1584">
            <v>1.4210998207401565E-2</v>
          </cell>
          <cell r="N1584">
            <v>1.3151058790251602E-2</v>
          </cell>
          <cell r="O1584">
            <v>1.3686284762420819E-2</v>
          </cell>
          <cell r="P1584">
            <v>1.3542720076158034E-2</v>
          </cell>
          <cell r="Q1584">
            <v>1.3196504349774917E-2</v>
          </cell>
          <cell r="R1584">
            <v>1.3509097650386206E-2</v>
          </cell>
          <cell r="S1584">
            <v>1.3714532881960161E-2</v>
          </cell>
          <cell r="T1584">
            <v>1.3867126007789457E-2</v>
          </cell>
          <cell r="U1584">
            <v>2.3102423167419717E-3</v>
          </cell>
          <cell r="V1584">
            <v>5.122731526531565E-3</v>
          </cell>
          <cell r="W1584">
            <v>0</v>
          </cell>
          <cell r="X1584">
            <v>4.7238457372998704E-3</v>
          </cell>
          <cell r="Y1584">
            <v>2.7845209399431211E-3</v>
          </cell>
          <cell r="Z1584">
            <v>4.7048255613260787E-3</v>
          </cell>
          <cell r="AA1584">
            <v>2.3527212560650189E-3</v>
          </cell>
          <cell r="AB1584">
            <v>1.2806776004797257E-2</v>
          </cell>
          <cell r="AC1584">
            <v>8.6005113404894785E-3</v>
          </cell>
          <cell r="AD1584">
            <v>4.4994784244095079E-3</v>
          </cell>
          <cell r="AE1584">
            <v>4.1205267130657317E-3</v>
          </cell>
          <cell r="AF1584">
            <v>1.3720231857032219E-3</v>
          </cell>
          <cell r="AG1584">
            <v>7.3211444823761691E-4</v>
          </cell>
          <cell r="AH1584">
            <v>2.4825450821553464E-3</v>
          </cell>
          <cell r="AI1584">
            <v>1.3374425550364232E-3</v>
          </cell>
          <cell r="AJ1584">
            <v>1.298724879071818E-3</v>
          </cell>
          <cell r="AK1584">
            <v>2.2881852034926822E-3</v>
          </cell>
          <cell r="AL1584">
            <v>2.8445866011393367E-3</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row>
        <row r="1585">
          <cell r="E1585">
            <v>2.273394779972613E-2</v>
          </cell>
          <cell r="F1585">
            <v>0</v>
          </cell>
          <cell r="G1585">
            <v>2.3260112983160958E-2</v>
          </cell>
          <cell r="H1585">
            <v>3.480804635044895E-2</v>
          </cell>
          <cell r="I1585">
            <v>4.4520983931135523E-2</v>
          </cell>
          <cell r="J1585">
            <v>3.3076317906998075E-2</v>
          </cell>
          <cell r="K1585">
            <v>2.6363639940985908E-2</v>
          </cell>
          <cell r="L1585">
            <v>2.2216267768989405E-2</v>
          </cell>
          <cell r="M1585">
            <v>2.2289167225684373E-2</v>
          </cell>
          <cell r="N1585">
            <v>2.3211666809291924E-2</v>
          </cell>
          <cell r="O1585">
            <v>2.5325914988706684E-2</v>
          </cell>
          <cell r="P1585">
            <v>2.5388290535671518E-2</v>
          </cell>
          <cell r="Q1585">
            <v>2.5892640162834497E-2</v>
          </cell>
          <cell r="R1585">
            <v>2.4663334792590277E-2</v>
          </cell>
          <cell r="S1585">
            <v>2.5303722320741327E-2</v>
          </cell>
          <cell r="T1585">
            <v>2.5115691220675931E-2</v>
          </cell>
          <cell r="U1585">
            <v>5.1055824160534859E-3</v>
          </cell>
          <cell r="V1585">
            <v>1.5281324897167199E-2</v>
          </cell>
          <cell r="W1585">
            <v>0</v>
          </cell>
          <cell r="X1585">
            <v>2.6768211912654927E-2</v>
          </cell>
          <cell r="Y1585">
            <v>1.7531222659051774E-2</v>
          </cell>
          <cell r="Z1585">
            <v>1.4120331788197479E-2</v>
          </cell>
          <cell r="AA1585">
            <v>1.1037532292294001E-2</v>
          </cell>
          <cell r="AB1585">
            <v>3.2710286246011168E-2</v>
          </cell>
          <cell r="AC1585">
            <v>2.0420443316307144E-2</v>
          </cell>
          <cell r="AD1585">
            <v>2.0078149147303281E-2</v>
          </cell>
          <cell r="AE1585">
            <v>6.3178955963048178E-2</v>
          </cell>
          <cell r="AF1585">
            <v>1.4570115616652137E-2</v>
          </cell>
          <cell r="AG1585">
            <v>7.8547453807668744E-3</v>
          </cell>
          <cell r="AH1585">
            <v>2.4170379728101883E-2</v>
          </cell>
          <cell r="AI1585">
            <v>1.3070617753996995E-2</v>
          </cell>
          <cell r="AJ1585">
            <v>1.0204801913332172E-2</v>
          </cell>
          <cell r="AK1585">
            <v>1.2860156051358301E-2</v>
          </cell>
          <cell r="AL1585">
            <v>1.9532353109944101E-2</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row>
        <row r="1586">
          <cell r="E1586">
            <v>3.3086388611328774E-2</v>
          </cell>
          <cell r="F1586">
            <v>0</v>
          </cell>
          <cell r="G1586">
            <v>3.2840777648289146E-2</v>
          </cell>
          <cell r="H1586">
            <v>3.8274446059241005E-2</v>
          </cell>
          <cell r="I1586">
            <v>3.4613197552948179E-2</v>
          </cell>
          <cell r="J1586">
            <v>2.3950464493297456E-2</v>
          </cell>
          <cell r="K1586">
            <v>3.2707989881638255E-2</v>
          </cell>
          <cell r="L1586">
            <v>3.8213456634223895E-2</v>
          </cell>
          <cell r="M1586">
            <v>4.5062290001061253E-2</v>
          </cell>
          <cell r="N1586">
            <v>4.3683397771134863E-2</v>
          </cell>
          <cell r="O1586">
            <v>4.8051472371601275E-2</v>
          </cell>
          <cell r="P1586">
            <v>4.3097058402263848E-2</v>
          </cell>
          <cell r="Q1586">
            <v>4.4974997982150329E-2</v>
          </cell>
          <cell r="R1586">
            <v>4.4570896151217954E-2</v>
          </cell>
          <cell r="S1586">
            <v>4.3918181533610844E-2</v>
          </cell>
          <cell r="T1586">
            <v>4.3079936144337506E-2</v>
          </cell>
          <cell r="U1586">
            <v>9.2244329570060624E-3</v>
          </cell>
          <cell r="V1586">
            <v>2.1131075712079173E-2</v>
          </cell>
          <cell r="W1586">
            <v>0</v>
          </cell>
          <cell r="X1586">
            <v>2.6239006829209873E-2</v>
          </cell>
          <cell r="Y1586">
            <v>1.8800588180728637E-2</v>
          </cell>
          <cell r="Z1586">
            <v>2.0926528696192062E-2</v>
          </cell>
          <cell r="AA1586">
            <v>1.264219352443105E-2</v>
          </cell>
          <cell r="AB1586">
            <v>2.7670687329473774E-2</v>
          </cell>
          <cell r="AC1586">
            <v>2.1792515690930277E-2</v>
          </cell>
          <cell r="AD1586">
            <v>1.9031725737814004E-2</v>
          </cell>
          <cell r="AE1586">
            <v>2.3605795761354798E-2</v>
          </cell>
          <cell r="AF1586">
            <v>1.8240027409541237E-2</v>
          </cell>
          <cell r="AG1586">
            <v>1.0924887195692144E-2</v>
          </cell>
          <cell r="AH1586">
            <v>2.1083340782262927E-2</v>
          </cell>
          <cell r="AI1586">
            <v>9.8009658420417263E-3</v>
          </cell>
          <cell r="AJ1586">
            <v>9.3414990670470377E-3</v>
          </cell>
          <cell r="AK1586">
            <v>1.2482933935544316E-2</v>
          </cell>
          <cell r="AL1586">
            <v>1.8574775084765502E-2</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row>
        <row r="1587">
          <cell r="E1587">
            <v>1.1668081619109082E-2</v>
          </cell>
          <cell r="F1587">
            <v>0</v>
          </cell>
          <cell r="G1587">
            <v>1.0311459082411992E-2</v>
          </cell>
          <cell r="H1587">
            <v>1.0358343018939543E-2</v>
          </cell>
          <cell r="I1587">
            <v>1.1350566094191052E-2</v>
          </cell>
          <cell r="J1587">
            <v>7.4797160363477E-3</v>
          </cell>
          <cell r="K1587">
            <v>8.8947306428200784E-3</v>
          </cell>
          <cell r="L1587">
            <v>1.3132236540202397E-2</v>
          </cell>
          <cell r="M1587">
            <v>1.4954615249808317E-2</v>
          </cell>
          <cell r="N1587">
            <v>1.4492824499451896E-2</v>
          </cell>
          <cell r="O1587">
            <v>1.4813927360624649E-2</v>
          </cell>
          <cell r="P1587">
            <v>1.4721634316021553E-2</v>
          </cell>
          <cell r="Q1587">
            <v>1.4809890208635835E-2</v>
          </cell>
          <cell r="R1587">
            <v>1.5304775077661622E-2</v>
          </cell>
          <cell r="S1587">
            <v>1.5313170152162337E-2</v>
          </cell>
          <cell r="T1587">
            <v>1.5384519383563172E-2</v>
          </cell>
          <cell r="U1587">
            <v>2.5537295400791882E-3</v>
          </cell>
          <cell r="V1587">
            <v>6.1089608527943951E-3</v>
          </cell>
          <cell r="W1587">
            <v>0</v>
          </cell>
          <cell r="X1587">
            <v>6.306214784944409E-3</v>
          </cell>
          <cell r="Y1587">
            <v>3.6623647871244069E-3</v>
          </cell>
          <cell r="Z1587">
            <v>5.4917610198214869E-3</v>
          </cell>
          <cell r="AA1587">
            <v>3.0021608112997073E-3</v>
          </cell>
          <cell r="AB1587">
            <v>7.4836515479694103E-3</v>
          </cell>
          <cell r="AC1587">
            <v>6.5641283537254047E-3</v>
          </cell>
          <cell r="AD1587">
            <v>4.144097436794834E-3</v>
          </cell>
          <cell r="AE1587">
            <v>5.936963603523188E-3</v>
          </cell>
          <cell r="AF1587">
            <v>2.5176331561398524E-3</v>
          </cell>
          <cell r="AG1587">
            <v>1.517408288839926E-3</v>
          </cell>
          <cell r="AH1587">
            <v>4.3684192553792014E-3</v>
          </cell>
          <cell r="AI1587">
            <v>2.4291072082399073E-3</v>
          </cell>
          <cell r="AJ1587">
            <v>2.1387661631017516E-3</v>
          </cell>
          <cell r="AK1587">
            <v>3.3763422453070868E-3</v>
          </cell>
          <cell r="AL1587">
            <v>4.4843246018987735E-3</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row>
        <row r="1588">
          <cell r="E1588">
            <v>9.2626810751293295E-2</v>
          </cell>
          <cell r="F1588">
            <v>0</v>
          </cell>
          <cell r="G1588">
            <v>9.1383964720579039E-2</v>
          </cell>
          <cell r="H1588">
            <v>0.13578554084877009</v>
          </cell>
          <cell r="I1588">
            <v>0.11265028127280295</v>
          </cell>
          <cell r="J1588">
            <v>9.1227580625767732E-2</v>
          </cell>
          <cell r="K1588">
            <v>0.10953859889574791</v>
          </cell>
          <cell r="L1588">
            <v>8.4837662191045105E-2</v>
          </cell>
          <cell r="M1588">
            <v>0.10892083032329419</v>
          </cell>
          <cell r="N1588">
            <v>0.10202066800834943</v>
          </cell>
          <cell r="O1588">
            <v>9.823133398796545E-2</v>
          </cell>
          <cell r="P1588">
            <v>9.2137258531110114E-2</v>
          </cell>
          <cell r="Q1588">
            <v>0.10037223619274833</v>
          </cell>
          <cell r="R1588">
            <v>0.11055018094967398</v>
          </cell>
          <cell r="S1588">
            <v>0.10621826819325784</v>
          </cell>
          <cell r="T1588">
            <v>0.1045466817481125</v>
          </cell>
          <cell r="U1588">
            <v>1.9439418748317661E-2</v>
          </cell>
          <cell r="V1588">
            <v>5.865132849392183E-2</v>
          </cell>
          <cell r="W1588">
            <v>0</v>
          </cell>
          <cell r="X1588">
            <v>8.8741063713778309E-2</v>
          </cell>
          <cell r="Y1588">
            <v>5.2894793404190059E-2</v>
          </cell>
          <cell r="Z1588">
            <v>5.368639394810041E-2</v>
          </cell>
          <cell r="AA1588">
            <v>3.7849315052071841E-2</v>
          </cell>
          <cell r="AB1588">
            <v>8.1211234856216674E-2</v>
          </cell>
          <cell r="AC1588">
            <v>6.4915481092448712E-2</v>
          </cell>
          <cell r="AD1588">
            <v>6.170865054013569E-2</v>
          </cell>
          <cell r="AE1588">
            <v>9.218081735493279E-2</v>
          </cell>
          <cell r="AF1588">
            <v>4.105303018356779E-2</v>
          </cell>
          <cell r="AG1588">
            <v>2.5191524047359456E-2</v>
          </cell>
          <cell r="AH1588">
            <v>7.5393218108057908E-2</v>
          </cell>
          <cell r="AI1588">
            <v>4.0971609060056223E-2</v>
          </cell>
          <cell r="AJ1588">
            <v>3.2797279329442354E-2</v>
          </cell>
          <cell r="AK1588">
            <v>4.3632575596704991E-2</v>
          </cell>
          <cell r="AL1588">
            <v>6.3981227345809855E-2</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row>
        <row r="1589">
          <cell r="E1589">
            <v>5.2117631485703465E-3</v>
          </cell>
          <cell r="F1589">
            <v>0</v>
          </cell>
          <cell r="G1589">
            <v>4.987814962753476E-3</v>
          </cell>
          <cell r="H1589">
            <v>4.7860165009194064E-3</v>
          </cell>
          <cell r="I1589">
            <v>5.0010987215080432E-3</v>
          </cell>
          <cell r="J1589">
            <v>2.5830373841869074E-3</v>
          </cell>
          <cell r="K1589">
            <v>4.7488477482418934E-3</v>
          </cell>
          <cell r="L1589">
            <v>5.1674470431475224E-3</v>
          </cell>
          <cell r="M1589">
            <v>7.2591612917950639E-3</v>
          </cell>
          <cell r="N1589">
            <v>6.7026665382243673E-3</v>
          </cell>
          <cell r="O1589">
            <v>6.3358611268700482E-3</v>
          </cell>
          <cell r="P1589">
            <v>7.1531255620239775E-3</v>
          </cell>
          <cell r="Q1589">
            <v>6.6029685912768867E-3</v>
          </cell>
          <cell r="R1589">
            <v>6.7061392104758701E-3</v>
          </cell>
          <cell r="S1589">
            <v>6.6130458737471013E-3</v>
          </cell>
          <cell r="T1589">
            <v>6.6947953567479861E-3</v>
          </cell>
          <cell r="U1589">
            <v>1.1226750127764594E-3</v>
          </cell>
          <cell r="V1589">
            <v>3.0885662407150274E-3</v>
          </cell>
          <cell r="W1589">
            <v>0</v>
          </cell>
          <cell r="X1589">
            <v>3.1477048842677765E-3</v>
          </cell>
          <cell r="Y1589">
            <v>1.8736279979233124E-3</v>
          </cell>
          <cell r="Z1589">
            <v>2.7900175267795806E-3</v>
          </cell>
          <cell r="AA1589">
            <v>1.4475498067589286E-3</v>
          </cell>
          <cell r="AB1589">
            <v>4.332330930224464E-3</v>
          </cell>
          <cell r="AC1589">
            <v>3.4265944220243727E-3</v>
          </cell>
          <cell r="AD1589">
            <v>2.2586731154929929E-3</v>
          </cell>
          <cell r="AE1589">
            <v>3.0600752750604399E-3</v>
          </cell>
          <cell r="AF1589">
            <v>1.2591077908999453E-3</v>
          </cell>
          <cell r="AG1589">
            <v>7.5102420488100462E-4</v>
          </cell>
          <cell r="AH1589">
            <v>2.2482044928633193E-3</v>
          </cell>
          <cell r="AI1589">
            <v>1.3148170840027282E-3</v>
          </cell>
          <cell r="AJ1589">
            <v>1.1282613146843289E-3</v>
          </cell>
          <cell r="AK1589">
            <v>1.692308492156356E-3</v>
          </cell>
          <cell r="AL1589">
            <v>2.2659744643368901E-3</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row>
        <row r="1590">
          <cell r="E1590">
            <v>2.4377363647169899E-3</v>
          </cell>
          <cell r="F1590">
            <v>0</v>
          </cell>
          <cell r="G1590">
            <v>2.3878379300965556E-3</v>
          </cell>
          <cell r="H1590">
            <v>4.2256420382189913E-3</v>
          </cell>
          <cell r="I1590">
            <v>2.9707816278501421E-3</v>
          </cell>
          <cell r="J1590">
            <v>2.1179554481831264E-3</v>
          </cell>
          <cell r="K1590">
            <v>3.1528290224401992E-3</v>
          </cell>
          <cell r="L1590">
            <v>2.4589220649764349E-3</v>
          </cell>
          <cell r="M1590">
            <v>2.5513887749002077E-3</v>
          </cell>
          <cell r="N1590">
            <v>2.5272702411396663E-3</v>
          </cell>
          <cell r="O1590">
            <v>2.6186641376500825E-3</v>
          </cell>
          <cell r="P1590">
            <v>2.4879648170842979E-3</v>
          </cell>
          <cell r="Q1590">
            <v>2.7061264821190856E-3</v>
          </cell>
          <cell r="R1590">
            <v>2.5161567559789386E-3</v>
          </cell>
          <cell r="S1590">
            <v>2.7286046709154568E-3</v>
          </cell>
          <cell r="T1590">
            <v>2.5058277467021719E-3</v>
          </cell>
          <cell r="U1590">
            <v>5.0750641803127422E-4</v>
          </cell>
          <cell r="V1590">
            <v>1.5885064290808656E-3</v>
          </cell>
          <cell r="W1590">
            <v>0</v>
          </cell>
          <cell r="X1590">
            <v>2.7789218728486781E-3</v>
          </cell>
          <cell r="Y1590">
            <v>1.6196307680261125E-3</v>
          </cell>
          <cell r="Z1590">
            <v>1.4638902383916088E-3</v>
          </cell>
          <cell r="AA1590">
            <v>1.1033682867774091E-3</v>
          </cell>
          <cell r="AB1590">
            <v>2.3177249165604688E-3</v>
          </cell>
          <cell r="AC1590">
            <v>1.8356507198054972E-3</v>
          </cell>
          <cell r="AD1590">
            <v>1.7707739966075112E-3</v>
          </cell>
          <cell r="AE1590">
            <v>2.6812545717964154E-3</v>
          </cell>
          <cell r="AF1590">
            <v>1.2031422712778829E-3</v>
          </cell>
          <cell r="AG1590">
            <v>7.3573971302240263E-4</v>
          </cell>
          <cell r="AH1590">
            <v>2.2350900339657758E-3</v>
          </cell>
          <cell r="AI1590">
            <v>1.2017505980554371E-3</v>
          </cell>
          <cell r="AJ1590">
            <v>9.4429368413946537E-4</v>
          </cell>
          <cell r="AK1590">
            <v>1.2480648125092371E-3</v>
          </cell>
          <cell r="AL1590">
            <v>1.8633993709064479E-3</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row>
        <row r="1591">
          <cell r="E1591">
            <v>8.6267073760204287E-4</v>
          </cell>
          <cell r="F1591">
            <v>0</v>
          </cell>
          <cell r="G1591">
            <v>8.2774126148817898E-4</v>
          </cell>
          <cell r="H1591">
            <v>7.4278895827187177E-4</v>
          </cell>
          <cell r="I1591">
            <v>2.0116730643444831E-3</v>
          </cell>
          <cell r="J1591">
            <v>7.0066188046912696E-4</v>
          </cell>
          <cell r="K1591">
            <v>8.4548317809145972E-4</v>
          </cell>
          <cell r="L1591">
            <v>8.0892539945156075E-4</v>
          </cell>
          <cell r="M1591">
            <v>1.0995670990508852E-3</v>
          </cell>
          <cell r="N1591">
            <v>9.6473215276288908E-4</v>
          </cell>
          <cell r="O1591">
            <v>9.4972997992766794E-4</v>
          </cell>
          <cell r="P1591">
            <v>1.011591086375576E-3</v>
          </cell>
          <cell r="Q1591">
            <v>1.0396561515561874E-3</v>
          </cell>
          <cell r="R1591">
            <v>9.9784456836082792E-4</v>
          </cell>
          <cell r="S1591">
            <v>1.0743314424502218E-3</v>
          </cell>
          <cell r="T1591">
            <v>9.9450084351373471E-4</v>
          </cell>
          <cell r="U1591">
            <v>1.8293241126855813E-4</v>
          </cell>
          <cell r="V1591">
            <v>5.3316022278922812E-4</v>
          </cell>
          <cell r="W1591">
            <v>0</v>
          </cell>
          <cell r="X1591">
            <v>6.8996065078351799E-4</v>
          </cell>
          <cell r="Y1591">
            <v>3.9937248395810406E-4</v>
          </cell>
          <cell r="Z1591">
            <v>4.9285973294234777E-4</v>
          </cell>
          <cell r="AA1591">
            <v>2.9481791643115167E-4</v>
          </cell>
          <cell r="AB1591">
            <v>6.6120770558579229E-4</v>
          </cell>
          <cell r="AC1591">
            <v>5.5594922692478975E-4</v>
          </cell>
          <cell r="AD1591">
            <v>4.4237282106495833E-4</v>
          </cell>
          <cell r="AE1591">
            <v>6.5667845561968863E-4</v>
          </cell>
          <cell r="AF1591">
            <v>2.8863629125957548E-4</v>
          </cell>
          <cell r="AG1591">
            <v>1.7490061875529813E-4</v>
          </cell>
          <cell r="AH1591">
            <v>5.2999763497635312E-4</v>
          </cell>
          <cell r="AI1591">
            <v>2.8971981417413878E-4</v>
          </cell>
          <cell r="AJ1591">
            <v>2.4062443452963118E-4</v>
          </cell>
          <cell r="AK1591">
            <v>3.4060808226902655E-4</v>
          </cell>
          <cell r="AL1591">
            <v>4.8078417664650769E-4</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row>
        <row r="1592">
          <cell r="E1592">
            <v>2.0687414245037544E-2</v>
          </cell>
          <cell r="F1592">
            <v>0</v>
          </cell>
          <cell r="G1592">
            <v>2.0537182047883379E-2</v>
          </cell>
          <cell r="H1592">
            <v>4.072131284546137E-2</v>
          </cell>
          <cell r="I1592">
            <v>3.3263366272800472E-2</v>
          </cell>
          <cell r="J1592">
            <v>1.934294447933808E-2</v>
          </cell>
          <cell r="K1592">
            <v>2.7428404163063927E-2</v>
          </cell>
          <cell r="L1592">
            <v>1.6514460767555767E-2</v>
          </cell>
          <cell r="M1592">
            <v>2.0677009599119736E-2</v>
          </cell>
          <cell r="N1592">
            <v>1.9071193238446721E-2</v>
          </cell>
          <cell r="O1592">
            <v>2.0730172988705692E-2</v>
          </cell>
          <cell r="P1592">
            <v>2.1625690287547329E-2</v>
          </cell>
          <cell r="Q1592">
            <v>2.108364771963607E-2</v>
          </cell>
          <cell r="R1592">
            <v>2.0004415985121999E-2</v>
          </cell>
          <cell r="S1592">
            <v>1.9717804776691439E-2</v>
          </cell>
          <cell r="T1592">
            <v>2.0061575259142428E-2</v>
          </cell>
          <cell r="U1592">
            <v>3.9773379764670687E-3</v>
          </cell>
          <cell r="V1592">
            <v>1.3302997422876677E-2</v>
          </cell>
          <cell r="W1592">
            <v>0</v>
          </cell>
          <cell r="X1592">
            <v>2.0989759836836985E-2</v>
          </cell>
          <cell r="Y1592">
            <v>1.2533748685062579E-2</v>
          </cell>
          <cell r="Z1592">
            <v>1.2358725110186599E-2</v>
          </cell>
          <cell r="AA1592">
            <v>6.8679727579191571E-3</v>
          </cell>
          <cell r="AB1592">
            <v>1.4854028153381356E-2</v>
          </cell>
          <cell r="AC1592">
            <v>1.1631224966635705E-2</v>
          </cell>
          <cell r="AD1592">
            <v>1.1153697402545713E-2</v>
          </cell>
          <cell r="AE1592">
            <v>2.3312772643426002E-2</v>
          </cell>
          <cell r="AF1592">
            <v>1.014111841444465E-2</v>
          </cell>
          <cell r="AG1592">
            <v>6.606007679643932E-3</v>
          </cell>
          <cell r="AH1592">
            <v>1.9857473856772018E-2</v>
          </cell>
          <cell r="AI1592">
            <v>1.0830564655055002E-2</v>
          </cell>
          <cell r="AJ1592">
            <v>8.4916579845738041E-3</v>
          </cell>
          <cell r="AK1592">
            <v>1.1615507347839695E-2</v>
          </cell>
          <cell r="AL1592">
            <v>1.7285905572789969E-2</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row>
        <row r="1593">
          <cell r="E1593">
            <v>8.3396285148606216E-4</v>
          </cell>
          <cell r="F1593">
            <v>0</v>
          </cell>
          <cell r="G1593">
            <v>7.3220649530739992E-4</v>
          </cell>
          <cell r="H1593">
            <v>5.4946448864939064E-4</v>
          </cell>
          <cell r="I1593">
            <v>7.4134936655499001E-4</v>
          </cell>
          <cell r="J1593">
            <v>3.3751863637882266E-4</v>
          </cell>
          <cell r="K1593">
            <v>5.588227099452913E-4</v>
          </cell>
          <cell r="L1593">
            <v>9.4988840051683646E-4</v>
          </cell>
          <cell r="M1593">
            <v>1.2658320401794426E-3</v>
          </cell>
          <cell r="N1593">
            <v>1.1860746327964937E-3</v>
          </cell>
          <cell r="O1593">
            <v>1.1340855324169325E-3</v>
          </cell>
          <cell r="P1593">
            <v>1.4452234362624427E-3</v>
          </cell>
          <cell r="Q1593">
            <v>1.4019844369677203E-3</v>
          </cell>
          <cell r="R1593">
            <v>1.321330609478704E-3</v>
          </cell>
          <cell r="S1593">
            <v>1.3302116448392427E-3</v>
          </cell>
          <cell r="T1593">
            <v>1.2169166245878963E-3</v>
          </cell>
          <cell r="U1593">
            <v>1.8936404961263835E-4</v>
          </cell>
          <cell r="V1593">
            <v>4.5280453220383798E-4</v>
          </cell>
          <cell r="W1593">
            <v>0</v>
          </cell>
          <cell r="X1593">
            <v>3.5462511248472999E-4</v>
          </cell>
          <cell r="Y1593">
            <v>1.9432084611155061E-4</v>
          </cell>
          <cell r="Z1593">
            <v>4.1685595688720575E-4</v>
          </cell>
          <cell r="AA1593">
            <v>1.8240034154785905E-4</v>
          </cell>
          <cell r="AB1593">
            <v>4.5729266727705955E-4</v>
          </cell>
          <cell r="AC1593">
            <v>4.3882969312993632E-4</v>
          </cell>
          <cell r="AD1593">
            <v>2.1926496430561417E-4</v>
          </cell>
          <cell r="AE1593">
            <v>3.0339998574928069E-4</v>
          </cell>
          <cell r="AF1593">
            <v>1.2241030103293609E-4</v>
          </cell>
          <cell r="AG1593">
            <v>7.4025492893948038E-5</v>
          </cell>
          <cell r="AH1593">
            <v>2.1749175642692606E-4</v>
          </cell>
          <cell r="AI1593">
            <v>1.26256381085892E-4</v>
          </cell>
          <cell r="AJ1593">
            <v>1.1870720514603179E-4</v>
          </cell>
          <cell r="AK1593">
            <v>2.0581486920270099E-4</v>
          </cell>
          <cell r="AL1593">
            <v>2.5838714836714561E-4</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row>
        <row r="1737">
          <cell r="E1737">
            <v>4.8230273374569207E-6</v>
          </cell>
          <cell r="F1737">
            <v>0</v>
          </cell>
          <cell r="G1737">
            <v>4.1471318750611509E-6</v>
          </cell>
          <cell r="H1737">
            <v>1.2600071638060387E-6</v>
          </cell>
          <cell r="I1737">
            <v>4.8977674622660419E-6</v>
          </cell>
          <cell r="J1737">
            <v>1.2143969577039948E-6</v>
          </cell>
          <cell r="K1737">
            <v>2.5036960113570798E-6</v>
          </cell>
          <cell r="L1737">
            <v>1.7446353652413155E-6</v>
          </cell>
          <cell r="M1737">
            <v>7.9573961674449562E-6</v>
          </cell>
          <cell r="N1737">
            <v>2.4440439670599972E-6</v>
          </cell>
          <cell r="O1737">
            <v>1.8013836035231434E-6</v>
          </cell>
          <cell r="P1737">
            <v>1.8397410810271321E-6</v>
          </cell>
          <cell r="Q1737">
            <v>1.8045243673440051E-6</v>
          </cell>
          <cell r="R1737">
            <v>1.6468577794333684E-6</v>
          </cell>
          <cell r="S1737">
            <v>1.7224414517320763E-6</v>
          </cell>
          <cell r="T1737">
            <v>3.0716682827369831E-6</v>
          </cell>
          <cell r="U1737">
            <v>1.1140581320867527E-6</v>
          </cell>
          <cell r="V1737">
            <v>3.2912200079368995E-6</v>
          </cell>
          <cell r="W1737">
            <v>0</v>
          </cell>
          <cell r="X1737">
            <v>1.099283020885832E-6</v>
          </cell>
          <cell r="Y1737">
            <v>6.478268171332648E-7</v>
          </cell>
          <cell r="Z1737">
            <v>3.6092444488701637E-6</v>
          </cell>
          <cell r="AA1737">
            <v>8.9891147399442016E-7</v>
          </cell>
          <cell r="AB1737">
            <v>2.2235670673450967E-6</v>
          </cell>
          <cell r="AC1737">
            <v>2.4716060422499817E-6</v>
          </cell>
          <cell r="AD1737">
            <v>8.5640944726290636E-7</v>
          </cell>
          <cell r="AE1737">
            <v>9.4368926858538912E-7</v>
          </cell>
          <cell r="AF1737">
            <v>3.7264395553137069E-7</v>
          </cell>
          <cell r="AG1737">
            <v>2.2897810484765216E-7</v>
          </cell>
          <cell r="AH1737">
            <v>7.1241422646609882E-7</v>
          </cell>
          <cell r="AI1737">
            <v>4.640482639094377E-7</v>
          </cell>
          <cell r="AJ1737">
            <v>4.7210793293673239E-7</v>
          </cell>
          <cell r="AK1737">
            <v>9.2522265125238104E-7</v>
          </cell>
          <cell r="AL1737">
            <v>1.0584144911350393E-6</v>
          </cell>
          <cell r="AM1737">
            <v>0</v>
          </cell>
          <cell r="AN1737">
            <v>2.2607381922215625E-9</v>
          </cell>
          <cell r="AO1737">
            <v>1.2032500750968066E-9</v>
          </cell>
          <cell r="AP1737">
            <v>4.636031532096843E-9</v>
          </cell>
          <cell r="AQ1737">
            <v>5.4278038919015372E-9</v>
          </cell>
          <cell r="AR1737">
            <v>8.7443899763382577E-9</v>
          </cell>
          <cell r="AS1737">
            <v>5.7242492746721595E-9</v>
          </cell>
          <cell r="AT1737">
            <v>2.6876766363881546E-9</v>
          </cell>
          <cell r="AU1737">
            <v>3.025595678807494E-9</v>
          </cell>
          <cell r="AV1737">
            <v>4.4834319919604074E-9</v>
          </cell>
          <cell r="AW1737">
            <v>5.1305270397497809E-9</v>
          </cell>
          <cell r="AX1737">
            <v>2.7773306257192784E-9</v>
          </cell>
          <cell r="AY1737">
            <v>2.8741975694397117E-9</v>
          </cell>
          <cell r="AZ1737">
            <v>3.1145864054303987E-9</v>
          </cell>
          <cell r="BA1737">
            <v>4.023046390755076E-9</v>
          </cell>
          <cell r="BB1737">
            <v>2.6856992656432263E-9</v>
          </cell>
          <cell r="BC1737">
            <v>3.5807055434768574E-9</v>
          </cell>
          <cell r="BD1737">
            <v>1.534528966754973E-9</v>
          </cell>
          <cell r="BE1737">
            <v>2.3203349884808908E-9</v>
          </cell>
          <cell r="BF1737">
            <v>1.0023871232274481E-9</v>
          </cell>
          <cell r="BG1737">
            <v>3.0705075935770447E-9</v>
          </cell>
          <cell r="BH1737">
            <v>1.1667928174063312E-9</v>
          </cell>
          <cell r="BI1737">
            <v>3.3224182721601724E-9</v>
          </cell>
          <cell r="BJ1737">
            <v>1.8661720984446823E-9</v>
          </cell>
          <cell r="BK1737">
            <v>1.9918417298109762E-8</v>
          </cell>
          <cell r="BL1737">
            <v>1.7985217908308566E-8</v>
          </cell>
          <cell r="BM1737">
            <v>1.4648200997684845E-9</v>
          </cell>
          <cell r="BN1737">
            <v>2.2793704363478252E-9</v>
          </cell>
          <cell r="BO1737">
            <v>1.7615626920256994E-9</v>
          </cell>
          <cell r="BP1737">
            <v>4.9055299222251903E-10</v>
          </cell>
          <cell r="BQ1737">
            <v>1.0025949667153375E-9</v>
          </cell>
          <cell r="BR1737">
            <v>2.8710768777632988E-9</v>
          </cell>
          <cell r="BS1737">
            <v>1.953949841476835E-9</v>
          </cell>
          <cell r="BT1737">
            <v>1.3000431097412496E-9</v>
          </cell>
          <cell r="BU1737">
            <v>1.282215196758401E-9</v>
          </cell>
          <cell r="BV1737">
            <v>1.0630880894752689E-9</v>
          </cell>
        </row>
        <row r="1738">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row>
        <row r="1739">
          <cell r="E1739">
            <v>1.1803881750421252E-4</v>
          </cell>
          <cell r="F1739">
            <v>0</v>
          </cell>
          <cell r="G1739">
            <v>1.0138960972562051E-4</v>
          </cell>
          <cell r="H1739">
            <v>2.7371989569766529E-5</v>
          </cell>
          <cell r="I1739">
            <v>1.2614888787685266E-4</v>
          </cell>
          <cell r="J1739">
            <v>3.0923153534380659E-5</v>
          </cell>
          <cell r="K1739">
            <v>6.2346668223142119E-5</v>
          </cell>
          <cell r="L1739">
            <v>4.4850298321307455E-5</v>
          </cell>
          <cell r="M1739">
            <v>1.9493290991249115E-4</v>
          </cell>
          <cell r="N1739">
            <v>6.5836484788204966E-5</v>
          </cell>
          <cell r="O1739">
            <v>4.6776961573292481E-5</v>
          </cell>
          <cell r="P1739">
            <v>4.3415145403002054E-5</v>
          </cell>
          <cell r="Q1739">
            <v>4.3880876729635566E-5</v>
          </cell>
          <cell r="R1739">
            <v>4.4910847170126309E-5</v>
          </cell>
          <cell r="S1739">
            <v>4.2834255135904682E-5</v>
          </cell>
          <cell r="T1739">
            <v>7.6469570061434461E-5</v>
          </cell>
          <cell r="U1739">
            <v>2.7202955373068171E-5</v>
          </cell>
          <cell r="V1739">
            <v>8.0018502262092707E-5</v>
          </cell>
          <cell r="W1739">
            <v>0</v>
          </cell>
          <cell r="X1739">
            <v>2.8483580786158846E-5</v>
          </cell>
          <cell r="Y1739">
            <v>1.6986470596633198E-5</v>
          </cell>
          <cell r="Z1739">
            <v>8.556537020596976E-5</v>
          </cell>
          <cell r="AA1739">
            <v>2.2386182082748563E-5</v>
          </cell>
          <cell r="AB1739">
            <v>6.099107939707805E-5</v>
          </cell>
          <cell r="AC1739">
            <v>6.3223800499497216E-5</v>
          </cell>
          <cell r="AD1739">
            <v>2.3217309073128942E-5</v>
          </cell>
          <cell r="AE1739">
            <v>2.4683694943666033E-5</v>
          </cell>
          <cell r="AF1739">
            <v>9.7525210977262969E-6</v>
          </cell>
          <cell r="AG1739">
            <v>5.8981362471638443E-6</v>
          </cell>
          <cell r="AH1739">
            <v>1.8371202284582254E-5</v>
          </cell>
          <cell r="AI1739">
            <v>1.1641524557182114E-5</v>
          </cell>
          <cell r="AJ1739">
            <v>1.182917566006747E-5</v>
          </cell>
          <cell r="AK1739">
            <v>2.3018180178889338E-5</v>
          </cell>
          <cell r="AL1739">
            <v>2.6385812940738989E-5</v>
          </cell>
          <cell r="AM1739">
            <v>0</v>
          </cell>
          <cell r="AN1739">
            <v>5.6954270704749374E-8</v>
          </cell>
          <cell r="AO1739">
            <v>3.0605092079625661E-8</v>
          </cell>
          <cell r="AP1739">
            <v>1.1595947700479197E-7</v>
          </cell>
          <cell r="AQ1739">
            <v>1.3561709052353103E-7</v>
          </cell>
          <cell r="AR1739">
            <v>2.2123783311128564E-7</v>
          </cell>
          <cell r="AS1739">
            <v>1.4555108433978231E-7</v>
          </cell>
          <cell r="AT1739">
            <v>6.8171504283259885E-8</v>
          </cell>
          <cell r="AU1739">
            <v>7.6815269003285204E-8</v>
          </cell>
          <cell r="AV1739">
            <v>1.1234451533634636E-7</v>
          </cell>
          <cell r="AW1739">
            <v>1.2866156038439087E-7</v>
          </cell>
          <cell r="AX1739">
            <v>7.1349057990342485E-8</v>
          </cell>
          <cell r="AY1739">
            <v>7.2724323482925396E-8</v>
          </cell>
          <cell r="AZ1739">
            <v>7.8679575255798743E-8</v>
          </cell>
          <cell r="BA1739">
            <v>1.0300746430194395E-7</v>
          </cell>
          <cell r="BB1739">
            <v>6.8322274984319659E-8</v>
          </cell>
          <cell r="BC1739">
            <v>9.0582045501790882E-8</v>
          </cell>
          <cell r="BD1739">
            <v>3.9368396003713346E-8</v>
          </cell>
          <cell r="BE1739">
            <v>5.9329908043223072E-8</v>
          </cell>
          <cell r="BF1739">
            <v>2.5577482270565421E-8</v>
          </cell>
          <cell r="BG1739">
            <v>7.9577446773756804E-8</v>
          </cell>
          <cell r="BH1739">
            <v>3.0086052080108927E-8</v>
          </cell>
          <cell r="BI1739">
            <v>8.296981103322857E-8</v>
          </cell>
          <cell r="BJ1739">
            <v>4.8058407080741973E-8</v>
          </cell>
          <cell r="BK1739">
            <v>5.2187311279350725E-7</v>
          </cell>
          <cell r="BL1739">
            <v>4.6802446957429193E-7</v>
          </cell>
          <cell r="BM1739">
            <v>3.7875984526493197E-8</v>
          </cell>
          <cell r="BN1739">
            <v>5.8975451861379282E-8</v>
          </cell>
          <cell r="BO1739">
            <v>4.5232699997459115E-8</v>
          </cell>
          <cell r="BP1739">
            <v>1.2574135201730909E-8</v>
          </cell>
          <cell r="BQ1739">
            <v>2.5728367618432329E-8</v>
          </cell>
          <cell r="BR1739">
            <v>7.4164245861056786E-8</v>
          </cell>
          <cell r="BS1739">
            <v>4.9801789520043283E-8</v>
          </cell>
          <cell r="BT1739">
            <v>3.2884270279828278E-8</v>
          </cell>
          <cell r="BU1739">
            <v>3.2746025798384059E-8</v>
          </cell>
          <cell r="BV1739">
            <v>2.6984066980818337E-8</v>
          </cell>
        </row>
        <row r="1740">
          <cell r="E1740">
            <v>4.6715535797320352E-6</v>
          </cell>
          <cell r="F1740">
            <v>0</v>
          </cell>
          <cell r="G1740">
            <v>5.5737032821955498E-6</v>
          </cell>
          <cell r="H1740">
            <v>1.9555933196000921E-5</v>
          </cell>
          <cell r="I1740">
            <v>9.8082098678123104E-6</v>
          </cell>
          <cell r="J1740">
            <v>1.9978303232472554E-6</v>
          </cell>
          <cell r="K1740">
            <v>3.5884361016407205E-6</v>
          </cell>
          <cell r="L1740">
            <v>5.0755867999141538E-6</v>
          </cell>
          <cell r="M1740">
            <v>6.9042231761842933E-6</v>
          </cell>
          <cell r="N1740">
            <v>6.1138240938972288E-6</v>
          </cell>
          <cell r="O1740">
            <v>5.6541754079789145E-6</v>
          </cell>
          <cell r="P1740">
            <v>5.9857459833193354E-6</v>
          </cell>
          <cell r="Q1740">
            <v>6.1077274023455285E-6</v>
          </cell>
          <cell r="R1740">
            <v>5.6485461664026424E-6</v>
          </cell>
          <cell r="S1740">
            <v>7.2146284406243456E-6</v>
          </cell>
          <cell r="T1740">
            <v>7.3597948775757674E-6</v>
          </cell>
          <cell r="U1740">
            <v>1.057065391303124E-6</v>
          </cell>
          <cell r="V1740">
            <v>2.7056897857112263E-6</v>
          </cell>
          <cell r="W1740">
            <v>0</v>
          </cell>
          <cell r="X1740">
            <v>2.5121529109969662E-6</v>
          </cell>
          <cell r="Y1740">
            <v>1.4358002159931024E-6</v>
          </cell>
          <cell r="Z1740">
            <v>2.6463728462622483E-6</v>
          </cell>
          <cell r="AA1740">
            <v>1.2470159707811456E-6</v>
          </cell>
          <cell r="AB1740">
            <v>4.3251984825950067E-6</v>
          </cell>
          <cell r="AC1740">
            <v>3.3204359761398503E-6</v>
          </cell>
          <cell r="AD1740">
            <v>1.8687933639403306E-6</v>
          </cell>
          <cell r="AE1740">
            <v>2.1689795740375127E-6</v>
          </cell>
          <cell r="AF1740">
            <v>8.5503358611433498E-7</v>
          </cell>
          <cell r="AG1740">
            <v>4.9666191750084716E-7</v>
          </cell>
          <cell r="AH1740">
            <v>1.5388824969380621E-6</v>
          </cell>
          <cell r="AI1740">
            <v>8.7095446450648716E-7</v>
          </cell>
          <cell r="AJ1740">
            <v>8.0321812346205476E-7</v>
          </cell>
          <cell r="AK1740">
            <v>1.2907432847508186E-6</v>
          </cell>
          <cell r="AL1740">
            <v>1.7890005527308533E-6</v>
          </cell>
          <cell r="AM1740">
            <v>0</v>
          </cell>
          <cell r="AN1740">
            <v>3.4403172070588954E-9</v>
          </cell>
          <cell r="AO1740">
            <v>2.1537222196243808E-9</v>
          </cell>
          <cell r="AP1740">
            <v>7.1762581361910051E-9</v>
          </cell>
          <cell r="AQ1740">
            <v>1.3526277367057043E-8</v>
          </cell>
          <cell r="AR1740">
            <v>1.6187629277044684E-8</v>
          </cell>
          <cell r="AS1740">
            <v>1.0405722396681494E-8</v>
          </cell>
          <cell r="AT1740">
            <v>4.3626529513128582E-9</v>
          </cell>
          <cell r="AU1740">
            <v>5.6937259693317683E-9</v>
          </cell>
          <cell r="AV1740">
            <v>5.844955430459779E-9</v>
          </cell>
          <cell r="AW1740">
            <v>6.830559133520463E-9</v>
          </cell>
          <cell r="AX1740">
            <v>5.0635266064090429E-9</v>
          </cell>
          <cell r="AY1740">
            <v>5.9884845691142276E-9</v>
          </cell>
          <cell r="AZ1740">
            <v>6.7013842693425052E-9</v>
          </cell>
          <cell r="BA1740">
            <v>7.3604119535479853E-9</v>
          </cell>
          <cell r="BB1740">
            <v>5.4201540888434389E-9</v>
          </cell>
          <cell r="BC1740">
            <v>6.9572062393064252E-9</v>
          </cell>
          <cell r="BD1740">
            <v>2.8082415752417467E-9</v>
          </cell>
          <cell r="BE1740">
            <v>4.6939946036438047E-9</v>
          </cell>
          <cell r="BF1740">
            <v>1.9165428983216693E-9</v>
          </cell>
          <cell r="BG1740">
            <v>6.0053552212366535E-9</v>
          </cell>
          <cell r="BH1740">
            <v>2.2465901774185812E-9</v>
          </cell>
          <cell r="BI1740">
            <v>5.3064943271884499E-9</v>
          </cell>
          <cell r="BJ1740">
            <v>3.7824376260015467E-9</v>
          </cell>
          <cell r="BK1740">
            <v>3.6635235009857269E-8</v>
          </cell>
          <cell r="BL1740">
            <v>3.6394738227589672E-8</v>
          </cell>
          <cell r="BM1740">
            <v>2.795877446417382E-9</v>
          </cell>
          <cell r="BN1740">
            <v>4.5046410553818623E-9</v>
          </cell>
          <cell r="BO1740">
            <v>3.5063478158852866E-9</v>
          </cell>
          <cell r="BP1740">
            <v>9.4779992312026964E-10</v>
          </cell>
          <cell r="BQ1740">
            <v>1.8513966328733507E-9</v>
          </cell>
          <cell r="BR1740">
            <v>5.8948254969679271E-9</v>
          </cell>
          <cell r="BS1740">
            <v>3.8262512757216523E-9</v>
          </cell>
          <cell r="BT1740">
            <v>2.0443649694293386E-9</v>
          </cell>
          <cell r="BU1740">
            <v>2.3250943514450068E-9</v>
          </cell>
          <cell r="BV1740">
            <v>2.016959351244613E-9</v>
          </cell>
        </row>
        <row r="1741">
          <cell r="E1741">
            <v>1.0481455141738697E-6</v>
          </cell>
          <cell r="F1741">
            <v>0</v>
          </cell>
          <cell r="G1741">
            <v>1.4325582392607522E-6</v>
          </cell>
          <cell r="H1741">
            <v>3.5458103360902757E-6</v>
          </cell>
          <cell r="I1741">
            <v>1.3016899700108277E-5</v>
          </cell>
          <cell r="J1741">
            <v>5.0309291565662738E-7</v>
          </cell>
          <cell r="K1741">
            <v>8.4293921112706749E-7</v>
          </cell>
          <cell r="L1741">
            <v>9.829997678601203E-7</v>
          </cell>
          <cell r="M1741">
            <v>1.5583176893471544E-6</v>
          </cell>
          <cell r="N1741">
            <v>1.3077066438103609E-6</v>
          </cell>
          <cell r="O1741">
            <v>1.1689761579304339E-6</v>
          </cell>
          <cell r="P1741">
            <v>1.3704091118311398E-6</v>
          </cell>
          <cell r="Q1741">
            <v>1.3736216217018539E-6</v>
          </cell>
          <cell r="R1741">
            <v>1.1825535957466424E-6</v>
          </cell>
          <cell r="S1741">
            <v>2.0697563873779897E-6</v>
          </cell>
          <cell r="T1741">
            <v>1.8471840346347275E-6</v>
          </cell>
          <cell r="U1741">
            <v>2.241019089538768E-7</v>
          </cell>
          <cell r="V1741">
            <v>6.5029879303993804E-7</v>
          </cell>
          <cell r="W1741">
            <v>0</v>
          </cell>
          <cell r="X1741">
            <v>5.2860144223224463E-7</v>
          </cell>
          <cell r="Y1741">
            <v>2.9408486346928067E-7</v>
          </cell>
          <cell r="Z1741">
            <v>6.1885170821043683E-7</v>
          </cell>
          <cell r="AA1741">
            <v>2.8968781366071143E-7</v>
          </cell>
          <cell r="AB1741">
            <v>8.1738885487260213E-7</v>
          </cell>
          <cell r="AC1741">
            <v>6.7740222098916145E-7</v>
          </cell>
          <cell r="AD1741">
            <v>3.9963414842983475E-7</v>
          </cell>
          <cell r="AE1741">
            <v>4.5845357044957254E-7</v>
          </cell>
          <cell r="AF1741">
            <v>1.8875719684371887E-7</v>
          </cell>
          <cell r="AG1741">
            <v>1.1815948148478498E-7</v>
          </cell>
          <cell r="AH1741">
            <v>3.6723065962893382E-7</v>
          </cell>
          <cell r="AI1741">
            <v>2.1275093644078962E-7</v>
          </cell>
          <cell r="AJ1741">
            <v>1.9951645900072328E-7</v>
          </cell>
          <cell r="AK1741">
            <v>3.0196583533071314E-7</v>
          </cell>
          <cell r="AL1741">
            <v>3.8650127653785829E-7</v>
          </cell>
          <cell r="AM1741">
            <v>0</v>
          </cell>
          <cell r="AN1741">
            <v>7.6939052359051911E-10</v>
          </cell>
          <cell r="AO1741">
            <v>4.692344678271935E-10</v>
          </cell>
          <cell r="AP1741">
            <v>1.676725475979312E-9</v>
          </cell>
          <cell r="AQ1741">
            <v>3.0712898991805238E-9</v>
          </cell>
          <cell r="AR1741">
            <v>7.7863154666280027E-9</v>
          </cell>
          <cell r="AS1741">
            <v>2.6253554826085768E-9</v>
          </cell>
          <cell r="AT1741">
            <v>9.6386269448894582E-10</v>
          </cell>
          <cell r="AU1741">
            <v>1.278906062458434E-9</v>
          </cell>
          <cell r="AV1741">
            <v>1.2764569123340337E-9</v>
          </cell>
          <cell r="AW1741">
            <v>1.4981586535312155E-9</v>
          </cell>
          <cell r="AX1741">
            <v>1.0755828709935985E-9</v>
          </cell>
          <cell r="AY1741">
            <v>1.3064195057406826E-9</v>
          </cell>
          <cell r="AZ1741">
            <v>1.4848747806193056E-9</v>
          </cell>
          <cell r="BA1741">
            <v>1.5758512411304151E-9</v>
          </cell>
          <cell r="BB1741">
            <v>1.2489884134243011E-9</v>
          </cell>
          <cell r="BC1741">
            <v>1.6693066842646961E-9</v>
          </cell>
          <cell r="BD1741">
            <v>6.0270693055410198E-10</v>
          </cell>
          <cell r="BE1741">
            <v>1.0302628802348493E-9</v>
          </cell>
          <cell r="BF1741">
            <v>4.206701773095026E-10</v>
          </cell>
          <cell r="BG1741">
            <v>1.2645891337802559E-9</v>
          </cell>
          <cell r="BH1741">
            <v>4.7979404382156281E-10</v>
          </cell>
          <cell r="BI1741">
            <v>1.2502259382816394E-9</v>
          </cell>
          <cell r="BJ1741">
            <v>8.1273416622987652E-10</v>
          </cell>
          <cell r="BK1741">
            <v>7.4601731571508921E-9</v>
          </cell>
          <cell r="BL1741">
            <v>7.5595288761171863E-9</v>
          </cell>
          <cell r="BM1741">
            <v>5.9583740467033554E-10</v>
          </cell>
          <cell r="BN1741">
            <v>9.5480631101490164E-10</v>
          </cell>
          <cell r="BO1741">
            <v>7.6132286693913682E-10</v>
          </cell>
          <cell r="BP1741">
            <v>2.062207050956684E-10</v>
          </cell>
          <cell r="BQ1741">
            <v>4.0024146251144172E-10</v>
          </cell>
          <cell r="BR1741">
            <v>1.255472451527081E-9</v>
          </cell>
          <cell r="BS1741">
            <v>8.6950207123306911E-10</v>
          </cell>
          <cell r="BT1741">
            <v>4.4813408242106295E-10</v>
          </cell>
          <cell r="BU1741">
            <v>5.0881286512380037E-10</v>
          </cell>
          <cell r="BV1741">
            <v>4.4379559452668392E-10</v>
          </cell>
        </row>
        <row r="1742">
          <cell r="E1742">
            <v>9.4256818611736608E-6</v>
          </cell>
          <cell r="F1742">
            <v>0</v>
          </cell>
          <cell r="G1742">
            <v>8.8113350300963687E-6</v>
          </cell>
          <cell r="H1742">
            <v>5.6428403409919872E-6</v>
          </cell>
          <cell r="I1742">
            <v>9.6814608140416739E-6</v>
          </cell>
          <cell r="J1742">
            <v>3.9688721917374818E-6</v>
          </cell>
          <cell r="K1742">
            <v>6.8877443603406742E-6</v>
          </cell>
          <cell r="L1742">
            <v>7.5480504823842035E-6</v>
          </cell>
          <cell r="M1742">
            <v>1.4211000057179007E-5</v>
          </cell>
          <cell r="N1742">
            <v>9.7287409046682741E-6</v>
          </cell>
          <cell r="O1742">
            <v>9.7491318068500814E-6</v>
          </cell>
          <cell r="P1742">
            <v>1.2291920843084555E-5</v>
          </cell>
          <cell r="Q1742">
            <v>1.0665245326896734E-5</v>
          </cell>
          <cell r="R1742">
            <v>9.6238625141407206E-6</v>
          </cell>
          <cell r="S1742">
            <v>1.0425819908889122E-5</v>
          </cell>
          <cell r="T1742">
            <v>1.304556370511629E-5</v>
          </cell>
          <cell r="U1742">
            <v>2.0533433722279286E-6</v>
          </cell>
          <cell r="V1742">
            <v>6.8618689958947952E-6</v>
          </cell>
          <cell r="W1742">
            <v>0</v>
          </cell>
          <cell r="X1742">
            <v>3.9936499831742033E-6</v>
          </cell>
          <cell r="Y1742">
            <v>2.3137088460683688E-6</v>
          </cell>
          <cell r="Z1742">
            <v>5.634191606730153E-6</v>
          </cell>
          <cell r="AA1742">
            <v>2.1326984188661334E-6</v>
          </cell>
          <cell r="AB1742">
            <v>6.2062728201210108E-6</v>
          </cell>
          <cell r="AC1742">
            <v>5.3998999989352556E-6</v>
          </cell>
          <cell r="AD1742">
            <v>2.8475328148797213E-6</v>
          </cell>
          <cell r="AE1742">
            <v>4.5267980129624196E-6</v>
          </cell>
          <cell r="AF1742">
            <v>1.5490442485879098E-6</v>
          </cell>
          <cell r="AG1742">
            <v>9.0009533813941198E-7</v>
          </cell>
          <cell r="AH1742">
            <v>2.6599792394142924E-6</v>
          </cell>
          <cell r="AI1742">
            <v>1.6388927177395409E-6</v>
          </cell>
          <cell r="AJ1742">
            <v>1.4570586605243405E-6</v>
          </cell>
          <cell r="AK1742">
            <v>2.4406416574778725E-6</v>
          </cell>
          <cell r="AL1742">
            <v>3.1391782883209818E-6</v>
          </cell>
          <cell r="AM1742">
            <v>0</v>
          </cell>
          <cell r="AN1742">
            <v>5.7270171000629322E-9</v>
          </cell>
          <cell r="AO1742">
            <v>3.5945351793445589E-9</v>
          </cell>
          <cell r="AP1742">
            <v>1.1598012817696781E-8</v>
          </cell>
          <cell r="AQ1742">
            <v>1.4193922353290806E-8</v>
          </cell>
          <cell r="AR1742">
            <v>2.1690167440815075E-8</v>
          </cell>
          <cell r="AS1742">
            <v>1.6820915555438032E-8</v>
          </cell>
          <cell r="AT1742">
            <v>7.4167400218960939E-9</v>
          </cell>
          <cell r="AU1742">
            <v>8.9914684952350258E-9</v>
          </cell>
          <cell r="AV1742">
            <v>1.0374102300470795E-8</v>
          </cell>
          <cell r="AW1742">
            <v>1.2036525795220937E-8</v>
          </cell>
          <cell r="AX1742">
            <v>8.3636627339275702E-9</v>
          </cell>
          <cell r="AY1742">
            <v>1.0546464496350307E-8</v>
          </cell>
          <cell r="AZ1742">
            <v>1.1587832559650355E-8</v>
          </cell>
          <cell r="BA1742">
            <v>1.2551940813354791E-8</v>
          </cell>
          <cell r="BB1742">
            <v>8.8551496767895853E-9</v>
          </cell>
          <cell r="BC1742">
            <v>1.0995271233202329E-8</v>
          </cell>
          <cell r="BD1742">
            <v>4.5778604790795426E-9</v>
          </cell>
          <cell r="BE1742">
            <v>7.8578537214254797E-9</v>
          </cell>
          <cell r="BF1742">
            <v>3.0930278730656611E-9</v>
          </cell>
          <cell r="BG1742">
            <v>9.4820081318585662E-9</v>
          </cell>
          <cell r="BH1742">
            <v>3.5747625132785485E-9</v>
          </cell>
          <cell r="BI1742">
            <v>8.4331597768599216E-9</v>
          </cell>
          <cell r="BJ1742">
            <v>6.0665325318163861E-9</v>
          </cell>
          <cell r="BK1742">
            <v>5.7134504862319684E-8</v>
          </cell>
          <cell r="BL1742">
            <v>5.7468977366864004E-8</v>
          </cell>
          <cell r="BM1742">
            <v>4.4729980875891161E-9</v>
          </cell>
          <cell r="BN1742">
            <v>7.3141422395155577E-9</v>
          </cell>
          <cell r="BO1742">
            <v>5.7391593950265332E-9</v>
          </cell>
          <cell r="BP1742">
            <v>1.5583562056986625E-9</v>
          </cell>
          <cell r="BQ1742">
            <v>3.0287118486975286E-9</v>
          </cell>
          <cell r="BR1742">
            <v>9.3691379987297802E-9</v>
          </cell>
          <cell r="BS1742">
            <v>5.9375276844560901E-9</v>
          </cell>
          <cell r="BT1742">
            <v>3.4394802237415045E-9</v>
          </cell>
          <cell r="BU1742">
            <v>3.7567136468580561E-9</v>
          </cell>
          <cell r="BV1742">
            <v>3.1742177156643192E-9</v>
          </cell>
        </row>
        <row r="1743">
          <cell r="E1743">
            <v>3.6173532722950396E-5</v>
          </cell>
          <cell r="F1743">
            <v>0</v>
          </cell>
          <cell r="G1743">
            <v>4.1538597091273296E-5</v>
          </cell>
          <cell r="H1743">
            <v>2.1980168908179408E-5</v>
          </cell>
          <cell r="I1743">
            <v>3.4367999815129286E-5</v>
          </cell>
          <cell r="J1743">
            <v>1.06463235282969E-5</v>
          </cell>
          <cell r="K1743">
            <v>3.4106007346831519E-5</v>
          </cell>
          <cell r="L1743">
            <v>2.1509003377204963E-5</v>
          </cell>
          <cell r="M1743">
            <v>4.4776585713897162E-5</v>
          </cell>
          <cell r="N1743">
            <v>3.5521503988982859E-5</v>
          </cell>
          <cell r="O1743">
            <v>3.7955819469292857E-5</v>
          </cell>
          <cell r="P1743">
            <v>2.563206250272176E-5</v>
          </cell>
          <cell r="Q1743">
            <v>2.8404756437659995E-5</v>
          </cell>
          <cell r="R1743">
            <v>3.710012870057079E-5</v>
          </cell>
          <cell r="S1743">
            <v>2.6917727366366478E-5</v>
          </cell>
          <cell r="T1743">
            <v>4.5066068200554842E-5</v>
          </cell>
          <cell r="U1743">
            <v>5.6613793454620612E-6</v>
          </cell>
          <cell r="V1743">
            <v>2.0465253677525693E-5</v>
          </cell>
          <cell r="W1743">
            <v>0</v>
          </cell>
          <cell r="X1743">
            <v>1.1726315767729821E-5</v>
          </cell>
          <cell r="Y1743">
            <v>6.7657114167577626E-6</v>
          </cell>
          <cell r="Z1743">
            <v>1.5557529700218069E-5</v>
          </cell>
          <cell r="AA1743">
            <v>6.1934534569589004E-6</v>
          </cell>
          <cell r="AB1743">
            <v>1.7927867445393984E-5</v>
          </cell>
          <cell r="AC1743">
            <v>1.551424113771657E-5</v>
          </cell>
          <cell r="AD1743">
            <v>8.4429495499892338E-6</v>
          </cell>
          <cell r="AE1743">
            <v>1.0188615402455589E-5</v>
          </cell>
          <cell r="AF1743">
            <v>4.2039092532673356E-6</v>
          </cell>
          <cell r="AG1743">
            <v>2.4595899854112452E-6</v>
          </cell>
          <cell r="AH1743">
            <v>7.6691190109792558E-6</v>
          </cell>
          <cell r="AI1743">
            <v>4.3689992777543487E-6</v>
          </cell>
          <cell r="AJ1743">
            <v>4.5486855437641067E-6</v>
          </cell>
          <cell r="AK1743">
            <v>1.003476960937383E-5</v>
          </cell>
          <cell r="AL1743">
            <v>1.1061235871283374E-5</v>
          </cell>
          <cell r="AM1743">
            <v>0</v>
          </cell>
          <cell r="AN1743">
            <v>1.8728361656576325E-8</v>
          </cell>
          <cell r="AO1743">
            <v>1.0988385474055769E-8</v>
          </cell>
          <cell r="AP1743">
            <v>4.3589059393737783E-8</v>
          </cell>
          <cell r="AQ1743">
            <v>4.551118698667457E-8</v>
          </cell>
          <cell r="AR1743">
            <v>7.460117714197838E-8</v>
          </cell>
          <cell r="AS1743">
            <v>5.0012563132408649E-8</v>
          </cell>
          <cell r="AT1743">
            <v>2.6287509228889692E-8</v>
          </cell>
          <cell r="AU1743">
            <v>2.7502791139592523E-8</v>
          </cell>
          <cell r="AV1743">
            <v>3.2511808997259301E-8</v>
          </cell>
          <cell r="AW1743">
            <v>3.7990471677228238E-8</v>
          </cell>
          <cell r="AX1743">
            <v>2.6780062225586992E-8</v>
          </cell>
          <cell r="AY1743">
            <v>2.8545565987180206E-8</v>
          </cell>
          <cell r="AZ1743">
            <v>3.2171144969092662E-8</v>
          </cell>
          <cell r="BA1743">
            <v>4.1078393676483646E-8</v>
          </cell>
          <cell r="BB1743">
            <v>2.6186281148108072E-8</v>
          </cell>
          <cell r="BC1743">
            <v>3.3392264959279408E-8</v>
          </cell>
          <cell r="BD1743">
            <v>1.3944425096240354E-8</v>
          </cell>
          <cell r="BE1743">
            <v>2.4168277004920253E-8</v>
          </cell>
          <cell r="BF1743">
            <v>9.4431857413180457E-9</v>
          </cell>
          <cell r="BG1743">
            <v>2.8559717008475982E-8</v>
          </cell>
          <cell r="BH1743">
            <v>1.0894395020178482E-8</v>
          </cell>
          <cell r="BI1743">
            <v>3.216212632678608E-8</v>
          </cell>
          <cell r="BJ1743">
            <v>1.8239717261756642E-8</v>
          </cell>
          <cell r="BK1743">
            <v>1.6659719425997147E-7</v>
          </cell>
          <cell r="BL1743">
            <v>1.6889919892024509E-7</v>
          </cell>
          <cell r="BM1743">
            <v>1.3531682157070823E-8</v>
          </cell>
          <cell r="BN1743">
            <v>2.2000464869526831E-8</v>
          </cell>
          <cell r="BO1743">
            <v>1.7511225663608339E-8</v>
          </cell>
          <cell r="BP1743">
            <v>4.8109558689666137E-9</v>
          </cell>
          <cell r="BQ1743">
            <v>9.58322546586258E-9</v>
          </cell>
          <cell r="BR1743">
            <v>2.8196008714921704E-8</v>
          </cell>
          <cell r="BS1743">
            <v>1.9239915351979715E-8</v>
          </cell>
          <cell r="BT1743">
            <v>1.0895454674633867E-8</v>
          </cell>
          <cell r="BU1743">
            <v>1.1850035947757322E-8</v>
          </cell>
          <cell r="BV1743">
            <v>1.0263109191483758E-8</v>
          </cell>
        </row>
        <row r="1744">
          <cell r="E1744">
            <v>1.3710922112642079E-6</v>
          </cell>
          <cell r="F1744">
            <v>0</v>
          </cell>
          <cell r="G1744">
            <v>1.2860063281145616E-6</v>
          </cell>
          <cell r="H1744">
            <v>1.0619883479216999E-6</v>
          </cell>
          <cell r="I1744">
            <v>1.5102542090683757E-6</v>
          </cell>
          <cell r="J1744">
            <v>6.0128563997997367E-7</v>
          </cell>
          <cell r="K1744">
            <v>9.5813976935783027E-7</v>
          </cell>
          <cell r="L1744">
            <v>2.0963159288526284E-6</v>
          </cell>
          <cell r="M1744">
            <v>2.7647759881410605E-6</v>
          </cell>
          <cell r="N1744">
            <v>2.211875017450712E-6</v>
          </cell>
          <cell r="O1744">
            <v>1.9621580407083574E-6</v>
          </cell>
          <cell r="P1744">
            <v>2.4441986374388049E-6</v>
          </cell>
          <cell r="Q1744">
            <v>2.3359626107890445E-6</v>
          </cell>
          <cell r="R1744">
            <v>1.92668534164198E-6</v>
          </cell>
          <cell r="S1744">
            <v>2.2789293017491445E-6</v>
          </cell>
          <cell r="T1744">
            <v>1.9256247399777076E-6</v>
          </cell>
          <cell r="U1744">
            <v>3.1589769637008116E-7</v>
          </cell>
          <cell r="V1744">
            <v>8.6688734452306535E-7</v>
          </cell>
          <cell r="W1744">
            <v>0</v>
          </cell>
          <cell r="X1744">
            <v>7.1066519285694035E-7</v>
          </cell>
          <cell r="Y1744">
            <v>4.1219139790642285E-7</v>
          </cell>
          <cell r="Z1744">
            <v>8.5707015346153074E-7</v>
          </cell>
          <cell r="AA1744">
            <v>3.5645498346547194E-7</v>
          </cell>
          <cell r="AB1744">
            <v>1.8464361741088818E-6</v>
          </cell>
          <cell r="AC1744">
            <v>1.2321474512409475E-6</v>
          </cell>
          <cell r="AD1744">
            <v>6.6980699893386791E-7</v>
          </cell>
          <cell r="AE1744">
            <v>6.292248330490336E-7</v>
          </cell>
          <cell r="AF1744">
            <v>2.2335002061333067E-7</v>
          </cell>
          <cell r="AG1744">
            <v>1.2231027073224772E-7</v>
          </cell>
          <cell r="AH1744">
            <v>3.9093394205610278E-7</v>
          </cell>
          <cell r="AI1744">
            <v>2.1751255996639377E-7</v>
          </cell>
          <cell r="AJ1744">
            <v>2.0264891823913283E-7</v>
          </cell>
          <cell r="AK1744">
            <v>3.4486264582657259E-7</v>
          </cell>
          <cell r="AL1744">
            <v>4.4343299997724305E-7</v>
          </cell>
          <cell r="AM1744">
            <v>0</v>
          </cell>
          <cell r="AN1744">
            <v>1.1133430688961002E-9</v>
          </cell>
          <cell r="AO1744">
            <v>7.0948644169070006E-10</v>
          </cell>
          <cell r="AP1744">
            <v>2.0629386749626978E-9</v>
          </cell>
          <cell r="AQ1744">
            <v>2.7942332594213998E-9</v>
          </cell>
          <cell r="AR1744">
            <v>3.9765744408537645E-9</v>
          </cell>
          <cell r="AS1744">
            <v>3.0872024484326691E-9</v>
          </cell>
          <cell r="AT1744">
            <v>1.3824101381402039E-9</v>
          </cell>
          <cell r="AU1744">
            <v>1.7992187809620792E-9</v>
          </cell>
          <cell r="AV1744">
            <v>2.0776633636647299E-9</v>
          </cell>
          <cell r="AW1744">
            <v>2.4226443862538261E-9</v>
          </cell>
          <cell r="AX1744">
            <v>1.7476525532762174E-9</v>
          </cell>
          <cell r="AY1744">
            <v>2.1662578247032126E-9</v>
          </cell>
          <cell r="AZ1744">
            <v>2.3415723607437838E-9</v>
          </cell>
          <cell r="BA1744">
            <v>2.5444682480495522E-9</v>
          </cell>
          <cell r="BB1744">
            <v>1.792428999210675E-9</v>
          </cell>
          <cell r="BC1744">
            <v>2.1422674701026531E-9</v>
          </cell>
          <cell r="BD1744">
            <v>9.2684157701175822E-10</v>
          </cell>
          <cell r="BE1744">
            <v>1.5783114163653783E-9</v>
          </cell>
          <cell r="BF1744">
            <v>6.169286692304495E-10</v>
          </cell>
          <cell r="BG1744">
            <v>1.9099798723086633E-9</v>
          </cell>
          <cell r="BH1744">
            <v>7.0867776972129894E-10</v>
          </cell>
          <cell r="BI1744">
            <v>1.4604647783669324E-9</v>
          </cell>
          <cell r="BJ1744">
            <v>1.1676476197910291E-9</v>
          </cell>
          <cell r="BK1744">
            <v>1.2830301127038488E-8</v>
          </cell>
          <cell r="BL1744">
            <v>1.1466535310462098E-8</v>
          </cell>
          <cell r="BM1744">
            <v>9.228933768134035E-10</v>
          </cell>
          <cell r="BN1744">
            <v>1.4325730482501711E-9</v>
          </cell>
          <cell r="BO1744">
            <v>1.0582332029002927E-9</v>
          </cell>
          <cell r="BP1744">
            <v>2.9974007399435327E-10</v>
          </cell>
          <cell r="BQ1744">
            <v>5.9335076262609051E-10</v>
          </cell>
          <cell r="BR1744">
            <v>1.7878883813537646E-9</v>
          </cell>
          <cell r="BS1744">
            <v>1.1046552196675669E-9</v>
          </cell>
          <cell r="BT1744">
            <v>6.749551633018931E-10</v>
          </cell>
          <cell r="BU1744">
            <v>7.372916625018303E-10</v>
          </cell>
          <cell r="BV1744">
            <v>5.8553733993426951E-10</v>
          </cell>
        </row>
        <row r="1745">
          <cell r="E1745">
            <v>1.979799063011761E-5</v>
          </cell>
          <cell r="F1745">
            <v>0</v>
          </cell>
          <cell r="G1745">
            <v>2.1642767638908206E-5</v>
          </cell>
          <cell r="H1745">
            <v>2.4687629152625654E-5</v>
          </cell>
          <cell r="I1745">
            <v>2.6734683668556973E-5</v>
          </cell>
          <cell r="J1745">
            <v>8.0685041214376331E-6</v>
          </cell>
          <cell r="K1745">
            <v>1.6461713508261579E-5</v>
          </cell>
          <cell r="L1745">
            <v>1.8982429876274597E-5</v>
          </cell>
          <cell r="M1745">
            <v>6.1371580777280183E-5</v>
          </cell>
          <cell r="N1745">
            <v>9.1565803639582813E-5</v>
          </cell>
          <cell r="O1745">
            <v>3.0222321702609918E-5</v>
          </cell>
          <cell r="P1745">
            <v>2.727456557936531E-5</v>
          </cell>
          <cell r="Q1745">
            <v>3.5277457094556326E-5</v>
          </cell>
          <cell r="R1745">
            <v>4.7894563698682146E-5</v>
          </cell>
          <cell r="S1745">
            <v>3.753462210203293E-5</v>
          </cell>
          <cell r="T1745">
            <v>3.7237517941286176E-5</v>
          </cell>
          <cell r="U1745">
            <v>3.9632424726650271E-6</v>
          </cell>
          <cell r="V1745">
            <v>1.2420779986996943E-5</v>
          </cell>
          <cell r="W1745">
            <v>0</v>
          </cell>
          <cell r="X1745">
            <v>8.2483954219655243E-6</v>
          </cell>
          <cell r="Y1745">
            <v>4.1161671107070946E-6</v>
          </cell>
          <cell r="Z1745">
            <v>1.2598946223025337E-5</v>
          </cell>
          <cell r="AA1745">
            <v>4.0353359857107256E-6</v>
          </cell>
          <cell r="AB1745">
            <v>9.8228464367864672E-6</v>
          </cell>
          <cell r="AC1745">
            <v>9.6764667331780598E-6</v>
          </cell>
          <cell r="AD1745">
            <v>4.7888243528415722E-6</v>
          </cell>
          <cell r="AE1745">
            <v>6.3605795787382137E-6</v>
          </cell>
          <cell r="AF1745">
            <v>2.5326968949285102E-6</v>
          </cell>
          <cell r="AG1745">
            <v>1.530643111995459E-6</v>
          </cell>
          <cell r="AH1745">
            <v>4.7766173207578915E-6</v>
          </cell>
          <cell r="AI1745">
            <v>2.8655030996845304E-6</v>
          </cell>
          <cell r="AJ1745">
            <v>2.7816941750033108E-6</v>
          </cell>
          <cell r="AK1745">
            <v>5.4794498245985964E-6</v>
          </cell>
          <cell r="AL1745">
            <v>6.4134265722446414E-6</v>
          </cell>
          <cell r="AM1745">
            <v>0</v>
          </cell>
          <cell r="AN1745">
            <v>1.5529131783472662E-8</v>
          </cell>
          <cell r="AO1745">
            <v>9.3026776133070915E-9</v>
          </cell>
          <cell r="AP1745">
            <v>2.8897029347284081E-8</v>
          </cell>
          <cell r="AQ1745">
            <v>4.4250864525472837E-8</v>
          </cell>
          <cell r="AR1745">
            <v>5.9568757990708285E-8</v>
          </cell>
          <cell r="AS1745">
            <v>4.0060256612690362E-8</v>
          </cell>
          <cell r="AT1745">
            <v>1.90876269614586E-8</v>
          </cell>
          <cell r="AU1745">
            <v>2.1575567319124624E-8</v>
          </cell>
          <cell r="AV1745">
            <v>3.3731132991488826E-8</v>
          </cell>
          <cell r="AW1745">
            <v>4.3969693662944902E-8</v>
          </cell>
          <cell r="AX1745">
            <v>2.1832008372724106E-8</v>
          </cell>
          <cell r="AY1745">
            <v>2.5192194982407143E-8</v>
          </cell>
          <cell r="AZ1745">
            <v>2.9979256943143124E-8</v>
          </cell>
          <cell r="BA1745">
            <v>4.2283889867831356E-8</v>
          </cell>
          <cell r="BB1745">
            <v>2.4878298273854935E-8</v>
          </cell>
          <cell r="BC1745">
            <v>2.9852785257505266E-8</v>
          </cell>
          <cell r="BD1745">
            <v>1.093958213580503E-8</v>
          </cell>
          <cell r="BE1745">
            <v>2.0924046790674704E-8</v>
          </cell>
          <cell r="BF1745">
            <v>8.184743940329642E-9</v>
          </cell>
          <cell r="BG1745">
            <v>2.047959842227958E-8</v>
          </cell>
          <cell r="BH1745">
            <v>7.997536203048494E-9</v>
          </cell>
          <cell r="BI1745">
            <v>2.0405290886486706E-8</v>
          </cell>
          <cell r="BJ1745">
            <v>1.4239973747880374E-8</v>
          </cell>
          <cell r="BK1745">
            <v>1.0830047081668146E-7</v>
          </cell>
          <cell r="BL1745">
            <v>1.1475544569439669E-7</v>
          </cell>
          <cell r="BM1745">
            <v>1.0227849733965511E-8</v>
          </cell>
          <cell r="BN1745">
            <v>1.6407173680305809E-8</v>
          </cell>
          <cell r="BO1745">
            <v>1.2121603295478959E-8</v>
          </cell>
          <cell r="BP1745">
            <v>3.6955510114121928E-9</v>
          </cell>
          <cell r="BQ1745">
            <v>7.3332818766110371E-9</v>
          </cell>
          <cell r="BR1745">
            <v>2.0211552911524106E-8</v>
          </cell>
          <cell r="BS1745">
            <v>1.3566636513510384E-8</v>
          </cell>
          <cell r="BT1745">
            <v>9.7813959385020353E-9</v>
          </cell>
          <cell r="BU1745">
            <v>9.7429559445643877E-9</v>
          </cell>
          <cell r="BV1745">
            <v>7.3963785322058391E-9</v>
          </cell>
        </row>
        <row r="1746">
          <cell r="E1746">
            <v>6.3652692407628117E-6</v>
          </cell>
          <cell r="F1746">
            <v>0</v>
          </cell>
          <cell r="G1746">
            <v>5.8355830257275761E-6</v>
          </cell>
          <cell r="H1746">
            <v>4.0037145290193843E-6</v>
          </cell>
          <cell r="I1746">
            <v>7.1461329095308778E-6</v>
          </cell>
          <cell r="J1746">
            <v>2.3263933692700001E-6</v>
          </cell>
          <cell r="K1746">
            <v>4.2258283915770671E-6</v>
          </cell>
          <cell r="L1746">
            <v>6.7336545535376959E-6</v>
          </cell>
          <cell r="M1746">
            <v>1.1745260108736499E-5</v>
          </cell>
          <cell r="N1746">
            <v>1.6489455407993564E-5</v>
          </cell>
          <cell r="O1746">
            <v>8.4061950494282982E-6</v>
          </cell>
          <cell r="P1746">
            <v>8.4700854200355742E-6</v>
          </cell>
          <cell r="Q1746">
            <v>1.136948794291441E-5</v>
          </cell>
          <cell r="R1746">
            <v>1.4710667136630418E-5</v>
          </cell>
          <cell r="S1746">
            <v>1.3470211258932517E-5</v>
          </cell>
          <cell r="T1746">
            <v>1.0207628999216357E-5</v>
          </cell>
          <cell r="U1746">
            <v>1.423823155946516E-6</v>
          </cell>
          <cell r="V1746">
            <v>3.7470813370435498E-6</v>
          </cell>
          <cell r="W1746">
            <v>0</v>
          </cell>
          <cell r="X1746">
            <v>2.6838735254732439E-6</v>
          </cell>
          <cell r="Y1746">
            <v>1.3422088166723583E-6</v>
          </cell>
          <cell r="Z1746">
            <v>3.4969117017479685E-6</v>
          </cell>
          <cell r="AA1746">
            <v>1.322895618604692E-6</v>
          </cell>
          <cell r="AB1746">
            <v>3.7985690638282683E-6</v>
          </cell>
          <cell r="AC1746">
            <v>3.5075807691254499E-6</v>
          </cell>
          <cell r="AD1746">
            <v>1.6195976009064135E-6</v>
          </cell>
          <cell r="AE1746">
            <v>2.0716800926838112E-6</v>
          </cell>
          <cell r="AF1746">
            <v>7.612283220867358E-7</v>
          </cell>
          <cell r="AG1746">
            <v>4.5300094392640361E-7</v>
          </cell>
          <cell r="AH1746">
            <v>1.4394724189808542E-6</v>
          </cell>
          <cell r="AI1746">
            <v>8.5589580992258296E-7</v>
          </cell>
          <cell r="AJ1746">
            <v>8.2279843349612204E-7</v>
          </cell>
          <cell r="AK1746">
            <v>1.4850174943739469E-6</v>
          </cell>
          <cell r="AL1746">
            <v>1.833568885391869E-6</v>
          </cell>
          <cell r="AM1746">
            <v>0</v>
          </cell>
          <cell r="AN1746">
            <v>4.1052665524018992E-9</v>
          </cell>
          <cell r="AO1746">
            <v>2.6151210741034771E-9</v>
          </cell>
          <cell r="AP1746">
            <v>8.0122723216681483E-9</v>
          </cell>
          <cell r="AQ1746">
            <v>1.041884982085939E-8</v>
          </cell>
          <cell r="AR1746">
            <v>1.5651476828872004E-8</v>
          </cell>
          <cell r="AS1746">
            <v>1.1255638637411605E-8</v>
          </cell>
          <cell r="AT1746">
            <v>5.163318102722125E-9</v>
          </cell>
          <cell r="AU1746">
            <v>6.328491994953789E-9</v>
          </cell>
          <cell r="AV1746">
            <v>7.9202076676011229E-9</v>
          </cell>
          <cell r="AW1746">
            <v>9.8695521311275422E-9</v>
          </cell>
          <cell r="AX1746">
            <v>6.143645831212599E-9</v>
          </cell>
          <cell r="AY1746">
            <v>7.4713521654870016E-9</v>
          </cell>
          <cell r="AZ1746">
            <v>8.8062600101160315E-9</v>
          </cell>
          <cell r="BA1746">
            <v>1.1542135683652211E-8</v>
          </cell>
          <cell r="BB1746">
            <v>6.9401271482535062E-9</v>
          </cell>
          <cell r="BC1746">
            <v>8.0575353425627794E-9</v>
          </cell>
          <cell r="BD1746">
            <v>3.2708015733594014E-9</v>
          </cell>
          <cell r="BE1746">
            <v>5.9457515229459167E-9</v>
          </cell>
          <cell r="BF1746">
            <v>2.3095082353417343E-9</v>
          </cell>
          <cell r="BG1746">
            <v>6.4322634840717445E-9</v>
          </cell>
          <cell r="BH1746">
            <v>2.4478378478585024E-9</v>
          </cell>
          <cell r="BI1746">
            <v>5.754440511801794E-9</v>
          </cell>
          <cell r="BJ1746">
            <v>4.2666670807106593E-9</v>
          </cell>
          <cell r="BK1746">
            <v>3.7150369803626221E-8</v>
          </cell>
          <cell r="BL1746">
            <v>3.8034596293492469E-8</v>
          </cell>
          <cell r="BM1746">
            <v>3.1149547247588005E-9</v>
          </cell>
          <cell r="BN1746">
            <v>5.1098272746748178E-9</v>
          </cell>
          <cell r="BO1746">
            <v>3.7548901986718706E-9</v>
          </cell>
          <cell r="BP1746">
            <v>1.0889059882202138E-9</v>
          </cell>
          <cell r="BQ1746">
            <v>2.1571511888306204E-9</v>
          </cell>
          <cell r="BR1746">
            <v>6.3543719291961434E-9</v>
          </cell>
          <cell r="BS1746">
            <v>4.0319020607588747E-9</v>
          </cell>
          <cell r="BT1746">
            <v>2.5457431758105296E-9</v>
          </cell>
          <cell r="BU1746">
            <v>2.7258506323503723E-9</v>
          </cell>
          <cell r="BV1746">
            <v>2.1708812234232703E-9</v>
          </cell>
        </row>
        <row r="1747">
          <cell r="E1747">
            <v>4.3994831613422278E-6</v>
          </cell>
          <cell r="F1747">
            <v>0</v>
          </cell>
          <cell r="G1747">
            <v>4.1059951321605863E-6</v>
          </cell>
          <cell r="H1747">
            <v>2.6298620766604588E-6</v>
          </cell>
          <cell r="I1747">
            <v>4.4993081888671982E-6</v>
          </cell>
          <cell r="J1747">
            <v>1.8338440583783532E-6</v>
          </cell>
          <cell r="K1747">
            <v>3.0428032839442631E-6</v>
          </cell>
          <cell r="L1747">
            <v>5.0270463399652736E-6</v>
          </cell>
          <cell r="M1747">
            <v>8.5575674845127533E-6</v>
          </cell>
          <cell r="N1747">
            <v>7.5497764672944062E-6</v>
          </cell>
          <cell r="O1747">
            <v>1.2454393772515356E-5</v>
          </cell>
          <cell r="P1747">
            <v>9.7382294744599052E-6</v>
          </cell>
          <cell r="Q1747">
            <v>1.0130786074070913E-5</v>
          </cell>
          <cell r="R1747">
            <v>1.5728969163576665E-5</v>
          </cell>
          <cell r="S1747">
            <v>1.0156033568773487E-5</v>
          </cell>
          <cell r="T1747">
            <v>7.3102821116623579E-6</v>
          </cell>
          <cell r="U1747">
            <v>9.8883364868750471E-7</v>
          </cell>
          <cell r="V1747">
            <v>4.139657317420144E-6</v>
          </cell>
          <cell r="W1747">
            <v>0</v>
          </cell>
          <cell r="X1747">
            <v>2.0516347041052791E-6</v>
          </cell>
          <cell r="Y1747">
            <v>1.0298796584013348E-6</v>
          </cell>
          <cell r="Z1747">
            <v>2.7125092927063417E-6</v>
          </cell>
          <cell r="AA1747">
            <v>9.7840877192527039E-7</v>
          </cell>
          <cell r="AB1747">
            <v>2.4785266608862559E-6</v>
          </cell>
          <cell r="AC1747">
            <v>2.386921265244604E-6</v>
          </cell>
          <cell r="AD1747">
            <v>1.2134648916540599E-6</v>
          </cell>
          <cell r="AE1747">
            <v>1.7668386484837619E-6</v>
          </cell>
          <cell r="AF1747">
            <v>6.498732840488074E-7</v>
          </cell>
          <cell r="AG1747">
            <v>4.1646740838962128E-7</v>
          </cell>
          <cell r="AH1747">
            <v>1.2256769710602194E-6</v>
          </cell>
          <cell r="AI1747">
            <v>7.6373908259210513E-7</v>
          </cell>
          <cell r="AJ1747">
            <v>6.8002289315839324E-7</v>
          </cell>
          <cell r="AK1747">
            <v>1.1068435173853461E-6</v>
          </cell>
          <cell r="AL1747">
            <v>1.4466126291867731E-6</v>
          </cell>
          <cell r="AM1747">
            <v>0</v>
          </cell>
          <cell r="AN1747">
            <v>3.0921898945238156E-9</v>
          </cell>
          <cell r="AO1747">
            <v>2.1230192633419213E-9</v>
          </cell>
          <cell r="AP1747">
            <v>5.9378102621210926E-9</v>
          </cell>
          <cell r="AQ1747">
            <v>7.6284264619717982E-9</v>
          </cell>
          <cell r="AR1747">
            <v>1.1116132141415902E-8</v>
          </cell>
          <cell r="AS1747">
            <v>8.7098608328632292E-9</v>
          </cell>
          <cell r="AT1747">
            <v>3.8774288499736046E-9</v>
          </cell>
          <cell r="AU1747">
            <v>5.0179643982894543E-9</v>
          </cell>
          <cell r="AV1747">
            <v>5.9179493681367274E-9</v>
          </cell>
          <cell r="AW1747">
            <v>7.0638347637324462E-9</v>
          </cell>
          <cell r="AX1747">
            <v>5.4893563285538759E-9</v>
          </cell>
          <cell r="AY1747">
            <v>6.8505877917209814E-9</v>
          </cell>
          <cell r="AZ1747">
            <v>7.9880240624830045E-9</v>
          </cell>
          <cell r="BA1747">
            <v>1.0241664942826084E-8</v>
          </cell>
          <cell r="BB1747">
            <v>5.842706799395899E-9</v>
          </cell>
          <cell r="BC1747">
            <v>6.5125975277236531E-9</v>
          </cell>
          <cell r="BD1747">
            <v>2.60062288232769E-9</v>
          </cell>
          <cell r="BE1747">
            <v>5.5101682406701183E-9</v>
          </cell>
          <cell r="BF1747">
            <v>1.8733750236010697E-9</v>
          </cell>
          <cell r="BG1747">
            <v>4.8177097363890299E-9</v>
          </cell>
          <cell r="BH1747">
            <v>1.8723640844299913E-9</v>
          </cell>
          <cell r="BI1747">
            <v>4.3067175495149018E-9</v>
          </cell>
          <cell r="BJ1747">
            <v>3.2807740537524938E-9</v>
          </cell>
          <cell r="BK1747">
            <v>2.6678714947560113E-8</v>
          </cell>
          <cell r="BL1747">
            <v>2.8341681452907376E-8</v>
          </cell>
          <cell r="BM1747">
            <v>2.4058373952691626E-9</v>
          </cell>
          <cell r="BN1747">
            <v>4.0293066123457353E-9</v>
          </cell>
          <cell r="BO1747">
            <v>2.9518867793401071E-9</v>
          </cell>
          <cell r="BP1747">
            <v>9.0191876901999304E-10</v>
          </cell>
          <cell r="BQ1747">
            <v>1.7008152010383005E-9</v>
          </cell>
          <cell r="BR1747">
            <v>4.8845783161628114E-9</v>
          </cell>
          <cell r="BS1747">
            <v>3.1113747108823956E-9</v>
          </cell>
          <cell r="BT1747">
            <v>1.9676343058518205E-9</v>
          </cell>
          <cell r="BU1747">
            <v>2.1259759908533525E-9</v>
          </cell>
          <cell r="BV1747">
            <v>1.6922781060617777E-9</v>
          </cell>
        </row>
        <row r="1748">
          <cell r="E1748">
            <v>1.1718180912698669E-5</v>
          </cell>
          <cell r="F1748">
            <v>0</v>
          </cell>
          <cell r="G1748">
            <v>1.1110203160080696E-5</v>
          </cell>
          <cell r="H1748">
            <v>7.1010545966493953E-6</v>
          </cell>
          <cell r="I1748">
            <v>1.2123126635869181E-5</v>
          </cell>
          <cell r="J1748">
            <v>5.2933996255364774E-6</v>
          </cell>
          <cell r="K1748">
            <v>8.5665364411338681E-6</v>
          </cell>
          <cell r="L1748">
            <v>1.7519500031021478E-5</v>
          </cell>
          <cell r="M1748">
            <v>2.2936133073639238E-5</v>
          </cell>
          <cell r="N1748">
            <v>2.073356606917008E-5</v>
          </cell>
          <cell r="O1748">
            <v>2.583132982041285E-5</v>
          </cell>
          <cell r="P1748">
            <v>7.5569022441269472E-5</v>
          </cell>
          <cell r="Q1748">
            <v>7.3338877108131793E-5</v>
          </cell>
          <cell r="R1748">
            <v>4.1487449182851326E-5</v>
          </cell>
          <cell r="S1748">
            <v>6.1908217872166371E-5</v>
          </cell>
          <cell r="T1748">
            <v>2.9084386876921668E-5</v>
          </cell>
          <cell r="U1748">
            <v>2.6740277434577795E-6</v>
          </cell>
          <cell r="V1748">
            <v>8.233123907744849E-6</v>
          </cell>
          <cell r="W1748">
            <v>0</v>
          </cell>
          <cell r="X1748">
            <v>6.1466324084585239E-6</v>
          </cell>
          <cell r="Y1748">
            <v>3.0193949164502959E-6</v>
          </cell>
          <cell r="Z1748">
            <v>7.2384818788592022E-6</v>
          </cell>
          <cell r="AA1748">
            <v>2.7676098680101316E-6</v>
          </cell>
          <cell r="AB1748">
            <v>8.2280290085822725E-6</v>
          </cell>
          <cell r="AC1748">
            <v>7.13844783115423E-6</v>
          </cell>
          <cell r="AD1748">
            <v>3.7503408446915972E-6</v>
          </cell>
          <cell r="AE1748">
            <v>4.7106839896592897E-6</v>
          </cell>
          <cell r="AF1748">
            <v>1.9067780895403997E-6</v>
          </cell>
          <cell r="AG1748">
            <v>1.1336856949151016E-6</v>
          </cell>
          <cell r="AH1748">
            <v>3.3086553332014556E-6</v>
          </cell>
          <cell r="AI1748">
            <v>1.9999267746060559E-6</v>
          </cell>
          <cell r="AJ1748">
            <v>1.8162531692141229E-6</v>
          </cell>
          <cell r="AK1748">
            <v>2.9604895404786465E-6</v>
          </cell>
          <cell r="AL1748">
            <v>3.9495820841647209E-6</v>
          </cell>
          <cell r="AM1748">
            <v>0</v>
          </cell>
          <cell r="AN1748">
            <v>9.9043498598092391E-9</v>
          </cell>
          <cell r="AO1748">
            <v>7.7163032762918623E-9</v>
          </cell>
          <cell r="AP1748">
            <v>1.8479062347523946E-8</v>
          </cell>
          <cell r="AQ1748">
            <v>2.2983348735846052E-8</v>
          </cell>
          <cell r="AR1748">
            <v>3.3319574893166729E-8</v>
          </cell>
          <cell r="AS1748">
            <v>2.858106553980528E-8</v>
          </cell>
          <cell r="AT1748">
            <v>1.2150250048680806E-8</v>
          </cell>
          <cell r="AU1748">
            <v>1.9159670569413546E-8</v>
          </cell>
          <cell r="AV1748">
            <v>1.782729686823661E-8</v>
          </cell>
          <cell r="AW1748">
            <v>2.1208835045150703E-8</v>
          </cell>
          <cell r="AX1748">
            <v>1.6227875523689705E-8</v>
          </cell>
          <cell r="AY1748">
            <v>3.6228446066334785E-8</v>
          </cell>
          <cell r="AZ1748">
            <v>4.0636266200373174E-8</v>
          </cell>
          <cell r="BA1748">
            <v>3.1111873064301894E-8</v>
          </cell>
          <cell r="BB1748">
            <v>2.4425483427960125E-8</v>
          </cell>
          <cell r="BC1748">
            <v>2.6131260732070093E-8</v>
          </cell>
          <cell r="BD1748">
            <v>8.8791941633251215E-9</v>
          </cell>
          <cell r="BE1748">
            <v>1.9399291696343967E-8</v>
          </cell>
          <cell r="BF1748">
            <v>6.8780573963491454E-9</v>
          </cell>
          <cell r="BG1748">
            <v>1.5210346692139251E-8</v>
          </cell>
          <cell r="BH1748">
            <v>6.0283765745470235E-9</v>
          </cell>
          <cell r="BI1748">
            <v>1.3389402635533498E-8</v>
          </cell>
          <cell r="BJ1748">
            <v>1.0970911859398468E-8</v>
          </cell>
          <cell r="BK1748">
            <v>8.3673664060746884E-8</v>
          </cell>
          <cell r="BL1748">
            <v>8.7412080140862308E-8</v>
          </cell>
          <cell r="BM1748">
            <v>8.1542401067000242E-9</v>
          </cell>
          <cell r="BN1748">
            <v>1.2789479934016997E-8</v>
          </cell>
          <cell r="BO1748">
            <v>1.0150744357981212E-8</v>
          </cell>
          <cell r="BP1748">
            <v>3.0019949904123301E-9</v>
          </cell>
          <cell r="BQ1748">
            <v>5.5118995117433816E-9</v>
          </cell>
          <cell r="BR1748">
            <v>1.5502234174567264E-8</v>
          </cell>
          <cell r="BS1748">
            <v>1.022140110276874E-8</v>
          </cell>
          <cell r="BT1748">
            <v>6.1600486644084507E-9</v>
          </cell>
          <cell r="BU1748">
            <v>6.9213702036517436E-9</v>
          </cell>
          <cell r="BV1748">
            <v>5.736884338006058E-9</v>
          </cell>
        </row>
        <row r="1749">
          <cell r="E1749">
            <v>1.3662900857569193E-6</v>
          </cell>
          <cell r="F1749">
            <v>0</v>
          </cell>
          <cell r="G1749">
            <v>1.2892209910543614E-6</v>
          </cell>
          <cell r="H1749">
            <v>1.0600698530763139E-6</v>
          </cell>
          <cell r="I1749">
            <v>1.4057796282685327E-6</v>
          </cell>
          <cell r="J1749">
            <v>7.040483460239292E-7</v>
          </cell>
          <cell r="K1749">
            <v>1.0603120110455955E-6</v>
          </cell>
          <cell r="L1749">
            <v>2.0274769109062697E-6</v>
          </cell>
          <cell r="M1749">
            <v>2.3518997536789051E-6</v>
          </cell>
          <cell r="N1749">
            <v>2.2983375429094492E-6</v>
          </cell>
          <cell r="O1749">
            <v>2.5318625672824856E-6</v>
          </cell>
          <cell r="P1749">
            <v>3.0158337289201924E-6</v>
          </cell>
          <cell r="Q1749">
            <v>6.1333009598621635E-6</v>
          </cell>
          <cell r="R1749">
            <v>3.8110054229906914E-6</v>
          </cell>
          <cell r="S1749">
            <v>5.5095427877869205E-6</v>
          </cell>
          <cell r="T1749">
            <v>2.2584605198041626E-6</v>
          </cell>
          <cell r="U1749">
            <v>3.1133853953933973E-7</v>
          </cell>
          <cell r="V1749">
            <v>8.5306458225981633E-7</v>
          </cell>
          <cell r="W1749">
            <v>0</v>
          </cell>
          <cell r="X1749">
            <v>8.6480315434898051E-7</v>
          </cell>
          <cell r="Y1749">
            <v>4.5327877717787851E-7</v>
          </cell>
          <cell r="Z1749">
            <v>7.5184895703831794E-7</v>
          </cell>
          <cell r="AA1749">
            <v>3.6223365768530975E-7</v>
          </cell>
          <cell r="AB1749">
            <v>1.3952056391140585E-6</v>
          </cell>
          <cell r="AC1749">
            <v>1.0190056000352352E-6</v>
          </cell>
          <cell r="AD1749">
            <v>6.0148557443649033E-7</v>
          </cell>
          <cell r="AE1749">
            <v>7.824471068087099E-7</v>
          </cell>
          <cell r="AF1749">
            <v>2.8696645109104648E-7</v>
          </cell>
          <cell r="AG1749">
            <v>1.6306537690242964E-7</v>
          </cell>
          <cell r="AH1749">
            <v>4.8652263519302851E-7</v>
          </cell>
          <cell r="AI1749">
            <v>2.6503695836635369E-7</v>
          </cell>
          <cell r="AJ1749">
            <v>2.4308136541434338E-7</v>
          </cell>
          <cell r="AK1749">
            <v>3.8636964404135052E-7</v>
          </cell>
          <cell r="AL1749">
            <v>5.1656601896486712E-7</v>
          </cell>
          <cell r="AM1749">
            <v>0</v>
          </cell>
          <cell r="AN1749">
            <v>1.1054752077014507E-9</v>
          </cell>
          <cell r="AO1749">
            <v>7.6157842892634284E-10</v>
          </cell>
          <cell r="AP1749">
            <v>2.095427622834117E-9</v>
          </cell>
          <cell r="AQ1749">
            <v>2.7437913746037041E-9</v>
          </cell>
          <cell r="AR1749">
            <v>3.968761600035505E-9</v>
          </cell>
          <cell r="AS1749">
            <v>3.2791116208097867E-9</v>
          </cell>
          <cell r="AT1749">
            <v>1.4269741770934607E-9</v>
          </cell>
          <cell r="AU1749">
            <v>1.8765819190467248E-9</v>
          </cell>
          <cell r="AV1749">
            <v>1.9790161999049781E-9</v>
          </cell>
          <cell r="AW1749">
            <v>2.3227197621096094E-9</v>
          </cell>
          <cell r="AX1749">
            <v>1.7992533508563228E-9</v>
          </cell>
          <cell r="AY1749">
            <v>2.373696295695342E-9</v>
          </cell>
          <cell r="AZ1749">
            <v>2.8188520338002851E-9</v>
          </cell>
          <cell r="BA1749">
            <v>3.098363474438561E-9</v>
          </cell>
          <cell r="BB1749">
            <v>2.0416158683105686E-9</v>
          </cell>
          <cell r="BC1749">
            <v>2.2849531353375741E-9</v>
          </cell>
          <cell r="BD1749">
            <v>9.767589203619581E-10</v>
          </cell>
          <cell r="BE1749">
            <v>1.7651892616899238E-9</v>
          </cell>
          <cell r="BF1749">
            <v>6.7560025366953109E-10</v>
          </cell>
          <cell r="BG1749">
            <v>1.9931723770989791E-9</v>
          </cell>
          <cell r="BH1749">
            <v>7.4865054544390497E-10</v>
          </cell>
          <cell r="BI1749">
            <v>1.5167194327271777E-9</v>
          </cell>
          <cell r="BJ1749">
            <v>1.2952977673223405E-9</v>
          </cell>
          <cell r="BK1749">
            <v>1.2017293207405379E-8</v>
          </cell>
          <cell r="BL1749">
            <v>1.2214001348149649E-8</v>
          </cell>
          <cell r="BM1749">
            <v>9.5383216810004425E-10</v>
          </cell>
          <cell r="BN1749">
            <v>1.5784334002976551E-9</v>
          </cell>
          <cell r="BO1749">
            <v>1.1846615736680155E-9</v>
          </cell>
          <cell r="BP1749">
            <v>3.2892313558694115E-10</v>
          </cell>
          <cell r="BQ1749">
            <v>6.3808904213399589E-10</v>
          </cell>
          <cell r="BR1749">
            <v>1.991495762608879E-9</v>
          </cell>
          <cell r="BS1749">
            <v>1.2050175714903023E-9</v>
          </cell>
          <cell r="BT1749">
            <v>6.9128554732884099E-10</v>
          </cell>
          <cell r="BU1749">
            <v>7.7992262118524158E-10</v>
          </cell>
          <cell r="BV1749">
            <v>6.3909172677428788E-10</v>
          </cell>
        </row>
        <row r="1750">
          <cell r="E1750">
            <v>5.6751050367157337E-6</v>
          </cell>
          <cell r="F1750">
            <v>0</v>
          </cell>
          <cell r="G1750">
            <v>5.4066649345581976E-6</v>
          </cell>
          <cell r="H1750">
            <v>5.0589171487299043E-6</v>
          </cell>
          <cell r="I1750">
            <v>6.152877462870144E-6</v>
          </cell>
          <cell r="J1750">
            <v>3.4201770507347027E-6</v>
          </cell>
          <cell r="K1750">
            <v>4.7557731966172007E-6</v>
          </cell>
          <cell r="L1750">
            <v>8.8561605348895517E-6</v>
          </cell>
          <cell r="M1750">
            <v>9.4002738238565977E-6</v>
          </cell>
          <cell r="N1750">
            <v>1.0050687230715611E-5</v>
          </cell>
          <cell r="O1750">
            <v>9.9541660207576052E-6</v>
          </cell>
          <cell r="P1750">
            <v>1.1519717606000336E-5</v>
          </cell>
          <cell r="Q1750">
            <v>2.1137038999756496E-5</v>
          </cell>
          <cell r="R1750">
            <v>3.9401042456155221E-5</v>
          </cell>
          <cell r="S1750">
            <v>2.0151878589386828E-5</v>
          </cell>
          <cell r="T1750">
            <v>1.049584517068645E-5</v>
          </cell>
          <cell r="U1750">
            <v>1.2765557924400869E-6</v>
          </cell>
          <cell r="V1750">
            <v>3.5169445968080975E-6</v>
          </cell>
          <cell r="W1750">
            <v>0</v>
          </cell>
          <cell r="X1750">
            <v>4.3416258353196904E-6</v>
          </cell>
          <cell r="Y1750">
            <v>2.1173518417854697E-6</v>
          </cell>
          <cell r="Z1750">
            <v>3.0069319593679608E-6</v>
          </cell>
          <cell r="AA1750">
            <v>1.5757805747140239E-6</v>
          </cell>
          <cell r="AB1750">
            <v>5.1625652510844422E-6</v>
          </cell>
          <cell r="AC1750">
            <v>3.9037254974127457E-6</v>
          </cell>
          <cell r="AD1750">
            <v>2.5501050654365121E-6</v>
          </cell>
          <cell r="AE1750">
            <v>4.3982182797748992E-6</v>
          </cell>
          <cell r="AF1750">
            <v>1.3916176421536285E-6</v>
          </cell>
          <cell r="AG1750">
            <v>7.9235310292694092E-7</v>
          </cell>
          <cell r="AH1750">
            <v>2.6098956449214974E-6</v>
          </cell>
          <cell r="AI1750">
            <v>1.3565635557323317E-6</v>
          </cell>
          <cell r="AJ1750">
            <v>1.2103894570930638E-6</v>
          </cell>
          <cell r="AK1750">
            <v>1.7809934828392229E-6</v>
          </cell>
          <cell r="AL1750">
            <v>2.5059093836179892E-6</v>
          </cell>
          <cell r="AM1750">
            <v>0</v>
          </cell>
          <cell r="AN1750">
            <v>4.8742981765069128E-9</v>
          </cell>
          <cell r="AO1750">
            <v>3.5521227206620862E-9</v>
          </cell>
          <cell r="AP1750">
            <v>9.2031437407245129E-9</v>
          </cell>
          <cell r="AQ1750">
            <v>1.2293888476686897E-8</v>
          </cell>
          <cell r="AR1750">
            <v>1.7698813616852632E-8</v>
          </cell>
          <cell r="AS1750">
            <v>1.502067569238702E-8</v>
          </cell>
          <cell r="AT1750">
            <v>6.5353180948740155E-9</v>
          </cell>
          <cell r="AU1750">
            <v>8.3398379549950304E-9</v>
          </cell>
          <cell r="AV1750">
            <v>8.634099567781876E-9</v>
          </cell>
          <cell r="AW1750">
            <v>1.0157538489049504E-8</v>
          </cell>
          <cell r="AX1750">
            <v>7.8497782791931498E-9</v>
          </cell>
          <cell r="AY1750">
            <v>1.0184451686255559E-8</v>
          </cell>
          <cell r="AZ1750">
            <v>1.2885568292914735E-8</v>
          </cell>
          <cell r="BA1750">
            <v>1.944457206573902E-8</v>
          </cell>
          <cell r="BB1750">
            <v>9.7306538115201362E-9</v>
          </cell>
          <cell r="BC1750">
            <v>1.033125254727963E-8</v>
          </cell>
          <cell r="BD1750">
            <v>4.6358482662844786E-9</v>
          </cell>
          <cell r="BE1750">
            <v>8.1590393965976058E-9</v>
          </cell>
          <cell r="BF1750">
            <v>3.2442004174216373E-9</v>
          </cell>
          <cell r="BG1750">
            <v>9.2661535230844017E-9</v>
          </cell>
          <cell r="BH1750">
            <v>3.503766154817601E-9</v>
          </cell>
          <cell r="BI1750">
            <v>6.7740237677590277E-9</v>
          </cell>
          <cell r="BJ1750">
            <v>6.1661221595546587E-9</v>
          </cell>
          <cell r="BK1750">
            <v>5.1985588241051264E-8</v>
          </cell>
          <cell r="BL1750">
            <v>5.7197785339052937E-8</v>
          </cell>
          <cell r="BM1750">
            <v>4.4080518512920715E-9</v>
          </cell>
          <cell r="BN1750">
            <v>7.9119190401302164E-9</v>
          </cell>
          <cell r="BO1750">
            <v>5.5541259108545891E-9</v>
          </cell>
          <cell r="BP1750">
            <v>1.546474806305675E-9</v>
          </cell>
          <cell r="BQ1750">
            <v>3.1179114007521455E-9</v>
          </cell>
          <cell r="BR1750">
            <v>9.5699207620980039E-9</v>
          </cell>
          <cell r="BS1750">
            <v>5.6244524268086845E-9</v>
          </cell>
          <cell r="BT1750">
            <v>3.2259084589843519E-9</v>
          </cell>
          <cell r="BU1750">
            <v>3.7176595070943071E-9</v>
          </cell>
          <cell r="BV1750">
            <v>2.9731855739092561E-9</v>
          </cell>
        </row>
        <row r="1751">
          <cell r="E1751">
            <v>7.7857630519427925E-7</v>
          </cell>
          <cell r="F1751">
            <v>0</v>
          </cell>
          <cell r="G1751">
            <v>6.8834836333540476E-7</v>
          </cell>
          <cell r="H1751">
            <v>5.5358860088479847E-7</v>
          </cell>
          <cell r="I1751">
            <v>7.5513324781321705E-7</v>
          </cell>
          <cell r="J1751">
            <v>3.7055956879996621E-7</v>
          </cell>
          <cell r="K1751">
            <v>5.2568427910250479E-7</v>
          </cell>
          <cell r="L1751">
            <v>1.0600308586508802E-6</v>
          </cell>
          <cell r="M1751">
            <v>1.1513747217707824E-6</v>
          </cell>
          <cell r="N1751">
            <v>1.0693954833434627E-6</v>
          </cell>
          <cell r="O1751">
            <v>1.0907990077142229E-6</v>
          </cell>
          <cell r="P1751">
            <v>1.1871772924882159E-6</v>
          </cell>
          <cell r="Q1751">
            <v>1.3498563305466822E-6</v>
          </cell>
          <cell r="R1751">
            <v>1.1692710434130703E-6</v>
          </cell>
          <cell r="S1751">
            <v>2.5720688244848572E-6</v>
          </cell>
          <cell r="T1751">
            <v>1.1220790461045535E-6</v>
          </cell>
          <cell r="U1751">
            <v>1.8608877280792108E-7</v>
          </cell>
          <cell r="V1751">
            <v>4.2952207902544966E-7</v>
          </cell>
          <cell r="W1751">
            <v>0</v>
          </cell>
          <cell r="X1751">
            <v>4.7645243997140593E-7</v>
          </cell>
          <cell r="Y1751">
            <v>2.7907128287593939E-7</v>
          </cell>
          <cell r="Z1751">
            <v>3.9957799481719231E-7</v>
          </cell>
          <cell r="AA1751">
            <v>2.1498499196256881E-7</v>
          </cell>
          <cell r="AB1751">
            <v>1.3254690961821229E-6</v>
          </cell>
          <cell r="AC1751">
            <v>8.2738566350269975E-7</v>
          </cell>
          <cell r="AD1751">
            <v>4.6494388140809854E-7</v>
          </cell>
          <cell r="AE1751">
            <v>4.2360822105016243E-7</v>
          </cell>
          <cell r="AF1751">
            <v>1.4858285465248968E-7</v>
          </cell>
          <cell r="AG1751">
            <v>7.77480609604445E-8</v>
          </cell>
          <cell r="AH1751">
            <v>2.4382762576548961E-7</v>
          </cell>
          <cell r="AI1751">
            <v>1.2683271568015235E-7</v>
          </cell>
          <cell r="AJ1751">
            <v>1.1884916122507646E-7</v>
          </cell>
          <cell r="AK1751">
            <v>1.9329245015903525E-7</v>
          </cell>
          <cell r="AL1751">
            <v>2.5706907379493633E-7</v>
          </cell>
          <cell r="AM1751">
            <v>0</v>
          </cell>
          <cell r="AN1751">
            <v>6.5110380125148811E-10</v>
          </cell>
          <cell r="AO1751">
            <v>4.2675358555530216E-10</v>
          </cell>
          <cell r="AP1751">
            <v>1.2156641912074891E-9</v>
          </cell>
          <cell r="AQ1751">
            <v>1.5832420547007736E-9</v>
          </cell>
          <cell r="AR1751">
            <v>2.3003028360056121E-9</v>
          </cell>
          <cell r="AS1751">
            <v>1.8802198144012751E-9</v>
          </cell>
          <cell r="AT1751">
            <v>8.2887943689580739E-10</v>
          </cell>
          <cell r="AU1751">
            <v>1.0850371440990752E-9</v>
          </cell>
          <cell r="AV1751">
            <v>1.1297277995625527E-9</v>
          </cell>
          <cell r="AW1751">
            <v>1.2921069802424379E-9</v>
          </cell>
          <cell r="AX1751">
            <v>1.0695377955435083E-9</v>
          </cell>
          <cell r="AY1751">
            <v>1.2505303319360934E-9</v>
          </cell>
          <cell r="AZ1751">
            <v>1.3505461673358106E-9</v>
          </cell>
          <cell r="BA1751">
            <v>1.5000816087910879E-9</v>
          </cell>
          <cell r="BB1751">
            <v>1.0681981551825969E-9</v>
          </cell>
          <cell r="BC1751">
            <v>1.2487674599753824E-9</v>
          </cell>
          <cell r="BD1751">
            <v>5.8258222302846304E-10</v>
          </cell>
          <cell r="BE1751">
            <v>9.4181377469254321E-10</v>
          </cell>
          <cell r="BF1751">
            <v>3.7498305678857965E-10</v>
          </cell>
          <cell r="BG1751">
            <v>1.2599210768724324E-9</v>
          </cell>
          <cell r="BH1751">
            <v>4.5860115308136762E-10</v>
          </cell>
          <cell r="BI1751">
            <v>8.6319819257544108E-10</v>
          </cell>
          <cell r="BJ1751">
            <v>7.4732947366261282E-10</v>
          </cell>
          <cell r="BK1751">
            <v>8.7641349250547647E-9</v>
          </cell>
          <cell r="BL1751">
            <v>7.7317940422164594E-9</v>
          </cell>
          <cell r="BM1751">
            <v>5.951982339116531E-10</v>
          </cell>
          <cell r="BN1751">
            <v>9.3308357502801159E-10</v>
          </cell>
          <cell r="BO1751">
            <v>6.8084149351767139E-10</v>
          </cell>
          <cell r="BP1751">
            <v>1.8713798971820552E-10</v>
          </cell>
          <cell r="BQ1751">
            <v>3.7353123611192407E-10</v>
          </cell>
          <cell r="BR1751">
            <v>1.17134500645708E-9</v>
          </cell>
          <cell r="BS1751">
            <v>6.9156011386241142E-10</v>
          </cell>
          <cell r="BT1751">
            <v>3.9458511526812525E-10</v>
          </cell>
          <cell r="BU1751">
            <v>4.5287855688085048E-10</v>
          </cell>
          <cell r="BV1751">
            <v>3.631445830069762E-10</v>
          </cell>
        </row>
        <row r="1752">
          <cell r="E1752">
            <v>5.7742290117323849E-7</v>
          </cell>
          <cell r="F1752">
            <v>0</v>
          </cell>
          <cell r="G1752">
            <v>5.1165775699334114E-7</v>
          </cell>
          <cell r="H1752">
            <v>4.7907836856074659E-7</v>
          </cell>
          <cell r="I1752">
            <v>5.8309708591939062E-7</v>
          </cell>
          <cell r="J1752">
            <v>2.5534066993668456E-7</v>
          </cell>
          <cell r="K1752">
            <v>4.1264468652506273E-7</v>
          </cell>
          <cell r="L1752">
            <v>7.8867273148794004E-7</v>
          </cell>
          <cell r="M1752">
            <v>8.7678952868357077E-7</v>
          </cell>
          <cell r="N1752">
            <v>8.6457499289902803E-7</v>
          </cell>
          <cell r="O1752">
            <v>9.3000733109476351E-7</v>
          </cell>
          <cell r="P1752">
            <v>1.4375453913765987E-6</v>
          </cell>
          <cell r="Q1752">
            <v>1.25536022461414E-6</v>
          </cell>
          <cell r="R1752">
            <v>1.0268056826140639E-6</v>
          </cell>
          <cell r="S1752">
            <v>1.5599744741878722E-6</v>
          </cell>
          <cell r="T1752">
            <v>1.2104489505495518E-6</v>
          </cell>
          <cell r="U1752">
            <v>1.3671652665571229E-7</v>
          </cell>
          <cell r="V1752">
            <v>3.2690464795403234E-7</v>
          </cell>
          <cell r="W1752">
            <v>0</v>
          </cell>
          <cell r="X1752">
            <v>3.0608827754965234E-7</v>
          </cell>
          <cell r="Y1752">
            <v>1.65555553360599E-7</v>
          </cell>
          <cell r="Z1752">
            <v>2.8931195766650735E-7</v>
          </cell>
          <cell r="AA1752">
            <v>1.4106583456849676E-7</v>
          </cell>
          <cell r="AB1752">
            <v>5.1367365521242347E-7</v>
          </cell>
          <cell r="AC1752">
            <v>3.979699636670523E-7</v>
          </cell>
          <cell r="AD1752">
            <v>2.1308696177948485E-7</v>
          </cell>
          <cell r="AE1752">
            <v>2.4524610583255563E-7</v>
          </cell>
          <cell r="AF1752">
            <v>1.0247343314631696E-7</v>
          </cell>
          <cell r="AG1752">
            <v>5.8621409122367237E-8</v>
          </cell>
          <cell r="AH1752">
            <v>1.6573774840385762E-7</v>
          </cell>
          <cell r="AI1752">
            <v>1.0074266360063164E-7</v>
          </cell>
          <cell r="AJ1752">
            <v>9.1054532070615655E-8</v>
          </cell>
          <cell r="AK1752">
            <v>1.4315859376787298E-7</v>
          </cell>
          <cell r="AL1752">
            <v>1.9650093640103153E-7</v>
          </cell>
          <cell r="AM1752">
            <v>0</v>
          </cell>
          <cell r="AN1752">
            <v>4.1476832611358491E-10</v>
          </cell>
          <cell r="AO1752">
            <v>2.8407733433033234E-10</v>
          </cell>
          <cell r="AP1752">
            <v>7.9940751536732881E-10</v>
          </cell>
          <cell r="AQ1752">
            <v>1.0441642037932132E-9</v>
          </cell>
          <cell r="AR1752">
            <v>1.5128027100583409E-9</v>
          </cell>
          <cell r="AS1752">
            <v>1.222602816791275E-9</v>
          </cell>
          <cell r="AT1752">
            <v>5.3092689681301412E-10</v>
          </cell>
          <cell r="AU1752">
            <v>7.1708126949034263E-10</v>
          </cell>
          <cell r="AV1752">
            <v>7.3414061467316901E-10</v>
          </cell>
          <cell r="AW1752">
            <v>8.6217454941784387E-10</v>
          </cell>
          <cell r="AX1752">
            <v>6.6664804808344751E-10</v>
          </cell>
          <cell r="AY1752">
            <v>9.7414733160017437E-10</v>
          </cell>
          <cell r="AZ1752">
            <v>1.0746476536231533E-9</v>
          </cell>
          <cell r="BA1752">
            <v>1.0495133351872395E-9</v>
          </cell>
          <cell r="BB1752">
            <v>7.6520231742048834E-10</v>
          </cell>
          <cell r="BC1752">
            <v>8.9031306687821523E-10</v>
          </cell>
          <cell r="BD1752">
            <v>3.5961139422855515E-10</v>
          </cell>
          <cell r="BE1752">
            <v>6.6298613345784298E-10</v>
          </cell>
          <cell r="BF1752">
            <v>2.494402910295422E-10</v>
          </cell>
          <cell r="BG1752">
            <v>7.269618524157264E-10</v>
          </cell>
          <cell r="BH1752">
            <v>2.7368458702866452E-10</v>
          </cell>
          <cell r="BI1752">
            <v>5.7800509821299441E-10</v>
          </cell>
          <cell r="BJ1752">
            <v>4.7307983419330769E-10</v>
          </cell>
          <cell r="BK1752">
            <v>4.4243866927888103E-9</v>
          </cell>
          <cell r="BL1752">
            <v>4.4175530407913275E-9</v>
          </cell>
          <cell r="BM1752">
            <v>3.5056944874288879E-10</v>
          </cell>
          <cell r="BN1752">
            <v>5.636138383337487E-10</v>
          </cell>
          <cell r="BO1752">
            <v>4.3389305326018518E-10</v>
          </cell>
          <cell r="BP1752">
            <v>1.2108456090294889E-10</v>
          </cell>
          <cell r="BQ1752">
            <v>2.3155504306791578E-10</v>
          </cell>
          <cell r="BR1752">
            <v>7.1907561621841974E-10</v>
          </cell>
          <cell r="BS1752">
            <v>4.4468565613232281E-10</v>
          </cell>
          <cell r="BT1752">
            <v>2.5397010076376288E-10</v>
          </cell>
          <cell r="BU1752">
            <v>2.8621171524705132E-10</v>
          </cell>
          <cell r="BV1752">
            <v>2.3808977949031075E-10</v>
          </cell>
        </row>
        <row r="1753">
          <cell r="E1753">
            <v>1.3887090881142817E-5</v>
          </cell>
          <cell r="F1753">
            <v>0</v>
          </cell>
          <cell r="G1753">
            <v>1.2443194738115867E-5</v>
          </cell>
          <cell r="H1753">
            <v>8.5638263576041241E-6</v>
          </cell>
          <cell r="I1753">
            <v>1.4166882684107246E-5</v>
          </cell>
          <cell r="J1753">
            <v>5.555719809721912E-6</v>
          </cell>
          <cell r="K1753">
            <v>8.9693218317186218E-6</v>
          </cell>
          <cell r="L1753">
            <v>1.4104982790340138E-5</v>
          </cell>
          <cell r="M1753">
            <v>2.1703129539908574E-5</v>
          </cell>
          <cell r="N1753">
            <v>1.6764890640852526E-5</v>
          </cell>
          <cell r="O1753">
            <v>1.5457750211997848E-5</v>
          </cell>
          <cell r="P1753">
            <v>1.6828395537474392E-5</v>
          </cell>
          <cell r="Q1753">
            <v>1.6935011779238012E-5</v>
          </cell>
          <cell r="R1753">
            <v>1.67789192078592E-5</v>
          </cell>
          <cell r="S1753">
            <v>1.6778894456003277E-5</v>
          </cell>
          <cell r="T1753">
            <v>1.6993832355743396E-5</v>
          </cell>
          <cell r="U1753">
            <v>3.2233476847460415E-6</v>
          </cell>
          <cell r="V1753">
            <v>8.2020099218050653E-6</v>
          </cell>
          <cell r="W1753">
            <v>0</v>
          </cell>
          <cell r="X1753">
            <v>6.2799071736121959E-6</v>
          </cell>
          <cell r="Y1753">
            <v>3.8042890958598825E-6</v>
          </cell>
          <cell r="Z1753">
            <v>7.9772335453194971E-6</v>
          </cell>
          <cell r="AA1753">
            <v>3.3218543757615814E-6</v>
          </cell>
          <cell r="AB1753">
            <v>1.68944686978274E-5</v>
          </cell>
          <cell r="AC1753">
            <v>1.1624427405674125E-5</v>
          </cell>
          <cell r="AD1753">
            <v>6.0884934638918604E-6</v>
          </cell>
          <cell r="AE1753">
            <v>5.8872942368359023E-6</v>
          </cell>
          <cell r="AF1753">
            <v>2.0564558556172983E-6</v>
          </cell>
          <cell r="AG1753">
            <v>1.1211214208631886E-6</v>
          </cell>
          <cell r="AH1753">
            <v>3.5657092731517634E-6</v>
          </cell>
          <cell r="AI1753">
            <v>1.9443702013267465E-6</v>
          </cell>
          <cell r="AJ1753">
            <v>1.8760325963920041E-6</v>
          </cell>
          <cell r="AK1753">
            <v>3.272704994539544E-6</v>
          </cell>
          <cell r="AL1753">
            <v>4.0806089485036164E-6</v>
          </cell>
          <cell r="AM1753">
            <v>0</v>
          </cell>
          <cell r="AN1753">
            <v>9.7097989366380985E-9</v>
          </cell>
          <cell r="AO1753">
            <v>6.0946134082860139E-9</v>
          </cell>
          <cell r="AP1753">
            <v>1.8694844022097293E-8</v>
          </cell>
          <cell r="AQ1753">
            <v>2.380347358491035E-8</v>
          </cell>
          <cell r="AR1753">
            <v>3.536171612456557E-8</v>
          </cell>
          <cell r="AS1753">
            <v>2.7289879948225627E-8</v>
          </cell>
          <cell r="AT1753">
            <v>1.2231858928604641E-8</v>
          </cell>
          <cell r="AU1753">
            <v>1.5421837214778781E-8</v>
          </cell>
          <cell r="AV1753">
            <v>1.7507557596726808E-8</v>
          </cell>
          <cell r="AW1753">
            <v>2.0189767185768982E-8</v>
          </cell>
          <cell r="AX1753">
            <v>1.5075418012209466E-8</v>
          </cell>
          <cell r="AY1753">
            <v>1.7529652661172478E-8</v>
          </cell>
          <cell r="AZ1753">
            <v>1.8951997244829155E-8</v>
          </cell>
          <cell r="BA1753">
            <v>2.1764376849524782E-8</v>
          </cell>
          <cell r="BB1753">
            <v>1.4967763582686292E-8</v>
          </cell>
          <cell r="BC1753">
            <v>1.8119755781756374E-8</v>
          </cell>
          <cell r="BD1753">
            <v>8.1400586943264816E-9</v>
          </cell>
          <cell r="BE1753">
            <v>1.3305812693391164E-8</v>
          </cell>
          <cell r="BF1753">
            <v>5.2970746427184805E-9</v>
          </cell>
          <cell r="BG1753">
            <v>1.709992000325505E-8</v>
          </cell>
          <cell r="BH1753">
            <v>6.3024452785049678E-9</v>
          </cell>
          <cell r="BI1753">
            <v>1.3321143001988188E-8</v>
          </cell>
          <cell r="BJ1753">
            <v>1.0232022062694454E-8</v>
          </cell>
          <cell r="BK1753">
            <v>1.1676829836762838E-7</v>
          </cell>
          <cell r="BL1753">
            <v>1.0299452939372322E-7</v>
          </cell>
          <cell r="BM1753">
            <v>8.1615013357472971E-9</v>
          </cell>
          <cell r="BN1753">
            <v>1.2759173932709942E-8</v>
          </cell>
          <cell r="BO1753">
            <v>9.4054490643209388E-9</v>
          </cell>
          <cell r="BP1753">
            <v>2.6217958241063601E-9</v>
          </cell>
          <cell r="BQ1753">
            <v>5.2471435148282903E-9</v>
          </cell>
          <cell r="BR1753">
            <v>1.5874869677317895E-8</v>
          </cell>
          <cell r="BS1753">
            <v>9.7839122646519787E-9</v>
          </cell>
          <cell r="BT1753">
            <v>5.8212053226798859E-9</v>
          </cell>
          <cell r="BU1753">
            <v>6.4536636399052695E-9</v>
          </cell>
          <cell r="BV1753">
            <v>5.1850143552747473E-9</v>
          </cell>
        </row>
        <row r="1754">
          <cell r="E1754">
            <v>2.7012864526620175E-6</v>
          </cell>
          <cell r="F1754">
            <v>0</v>
          </cell>
          <cell r="G1754">
            <v>2.4207231909823185E-6</v>
          </cell>
          <cell r="H1754">
            <v>1.8105878213823387E-6</v>
          </cell>
          <cell r="I1754">
            <v>2.7904687888487415E-6</v>
          </cell>
          <cell r="J1754">
            <v>1.1348096006022997E-6</v>
          </cell>
          <cell r="K1754">
            <v>1.7573095082172884E-6</v>
          </cell>
          <cell r="L1754">
            <v>2.9340703607191806E-6</v>
          </cell>
          <cell r="M1754">
            <v>4.2162657381644656E-6</v>
          </cell>
          <cell r="N1754">
            <v>3.407554888350296E-6</v>
          </cell>
          <cell r="O1754">
            <v>3.1908848097520819E-6</v>
          </cell>
          <cell r="P1754">
            <v>3.5229125438000616E-6</v>
          </cell>
          <cell r="Q1754">
            <v>3.5347153343625383E-6</v>
          </cell>
          <cell r="R1754">
            <v>3.4462562921092518E-6</v>
          </cell>
          <cell r="S1754">
            <v>3.5270542054037911E-6</v>
          </cell>
          <cell r="T1754">
            <v>3.4591845687156215E-6</v>
          </cell>
          <cell r="U1754">
            <v>6.2583951377423478E-7</v>
          </cell>
          <cell r="V1754">
            <v>1.58233822947521E-6</v>
          </cell>
          <cell r="W1754">
            <v>0</v>
          </cell>
          <cell r="X1754">
            <v>1.2923343155670828E-6</v>
          </cell>
          <cell r="Y1754">
            <v>7.8025872538439896E-7</v>
          </cell>
          <cell r="Z1754">
            <v>1.5476866968284036E-6</v>
          </cell>
          <cell r="AA1754">
            <v>6.6243151411310026E-7</v>
          </cell>
          <cell r="AB1754">
            <v>3.5939036068954766E-6</v>
          </cell>
          <cell r="AC1754">
            <v>2.4029744159650295E-6</v>
          </cell>
          <cell r="AD1754">
            <v>1.2765600724431979E-6</v>
          </cell>
          <cell r="AE1754">
            <v>1.2444014209969626E-6</v>
          </cell>
          <cell r="AF1754">
            <v>4.124275516870631E-7</v>
          </cell>
          <cell r="AG1754">
            <v>2.2072532536089734E-7</v>
          </cell>
          <cell r="AH1754">
            <v>7.2579798998682039E-7</v>
          </cell>
          <cell r="AI1754">
            <v>3.9296180677806126E-7</v>
          </cell>
          <cell r="AJ1754">
            <v>3.7475138675180827E-7</v>
          </cell>
          <cell r="AK1754">
            <v>6.44377355394568E-7</v>
          </cell>
          <cell r="AL1754">
            <v>8.123529056786826E-7</v>
          </cell>
          <cell r="AM1754">
            <v>0</v>
          </cell>
          <cell r="AN1754">
            <v>1.9706374356875244E-9</v>
          </cell>
          <cell r="AO1754">
            <v>1.2489245104255334E-9</v>
          </cell>
          <cell r="AP1754">
            <v>3.7643424192325851E-9</v>
          </cell>
          <cell r="AQ1754">
            <v>4.8492629471933087E-9</v>
          </cell>
          <cell r="AR1754">
            <v>7.1449879598207613E-9</v>
          </cell>
          <cell r="AS1754">
            <v>5.5847657640538902E-9</v>
          </cell>
          <cell r="AT1754">
            <v>2.4852783408805279E-9</v>
          </cell>
          <cell r="AU1754">
            <v>3.1658885475714466E-9</v>
          </cell>
          <cell r="AV1754">
            <v>3.5287550794897095E-9</v>
          </cell>
          <cell r="AW1754">
            <v>4.0650730381515795E-9</v>
          </cell>
          <cell r="AX1754">
            <v>3.1056149111953291E-9</v>
          </cell>
          <cell r="AY1754">
            <v>3.6316427092924379E-9</v>
          </cell>
          <cell r="AZ1754">
            <v>3.9170767398965158E-9</v>
          </cell>
          <cell r="BA1754">
            <v>4.4534504614447972E-9</v>
          </cell>
          <cell r="BB1754">
            <v>3.081633835431558E-9</v>
          </cell>
          <cell r="BC1754">
            <v>3.7135177252816648E-9</v>
          </cell>
          <cell r="BD1754">
            <v>1.6758560315784905E-9</v>
          </cell>
          <cell r="BE1754">
            <v>2.7415611913130031E-9</v>
          </cell>
          <cell r="BF1754">
            <v>1.0883554742550928E-9</v>
          </cell>
          <cell r="BG1754">
            <v>3.5350891883938261E-9</v>
          </cell>
          <cell r="BH1754">
            <v>1.299262422692954E-9</v>
          </cell>
          <cell r="BI1754">
            <v>2.6781913261167739E-9</v>
          </cell>
          <cell r="BJ1754">
            <v>2.1058703355017701E-9</v>
          </cell>
          <cell r="BK1754">
            <v>2.4342189304825268E-8</v>
          </cell>
          <cell r="BL1754">
            <v>2.1324869783686842E-8</v>
          </cell>
          <cell r="BM1754">
            <v>1.6873875821430731E-9</v>
          </cell>
          <cell r="BN1754">
            <v>2.6340290608267002E-9</v>
          </cell>
          <cell r="BO1754">
            <v>1.930368765835519E-9</v>
          </cell>
          <cell r="BP1754">
            <v>5.3850808110335261E-10</v>
          </cell>
          <cell r="BQ1754">
            <v>1.0781228218086701E-9</v>
          </cell>
          <cell r="BR1754">
            <v>3.2707420983019819E-9</v>
          </cell>
          <cell r="BS1754">
            <v>2.0016773925484275E-9</v>
          </cell>
          <cell r="BT1754">
            <v>1.1840644132316343E-9</v>
          </cell>
          <cell r="BU1754">
            <v>1.322858511939439E-9</v>
          </cell>
          <cell r="BV1754">
            <v>1.0586800493450139E-9</v>
          </cell>
        </row>
        <row r="1755">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row>
        <row r="1756">
          <cell r="E1756">
            <v>3.641671094131555E-4</v>
          </cell>
          <cell r="F1756">
            <v>0</v>
          </cell>
          <cell r="G1756">
            <v>3.1454700964101296E-4</v>
          </cell>
          <cell r="H1756">
            <v>2.5254190115498056E-4</v>
          </cell>
          <cell r="I1756">
            <v>3.5149790262023359E-4</v>
          </cell>
          <cell r="J1756">
            <v>1.6970565863572493E-4</v>
          </cell>
          <cell r="K1756">
            <v>2.3315360852424135E-4</v>
          </cell>
          <cell r="L1756">
            <v>5.0607495900479487E-4</v>
          </cell>
          <cell r="M1756">
            <v>5.1979498187665308E-4</v>
          </cell>
          <cell r="N1756">
            <v>4.8761792929569127E-4</v>
          </cell>
          <cell r="O1756">
            <v>4.9567323916248557E-4</v>
          </cell>
          <cell r="P1756">
            <v>5.0950903465998712E-4</v>
          </cell>
          <cell r="Q1756">
            <v>5.1225480668924401E-4</v>
          </cell>
          <cell r="R1756">
            <v>5.1895446258532678E-4</v>
          </cell>
          <cell r="S1756">
            <v>5.2142501311248479E-4</v>
          </cell>
          <cell r="T1756">
            <v>5.1324955714635912E-4</v>
          </cell>
          <cell r="U1756">
            <v>8.7201521694392121E-5</v>
          </cell>
          <cell r="V1756">
            <v>1.9194309011495752E-4</v>
          </cell>
          <cell r="W1756">
            <v>0</v>
          </cell>
          <cell r="X1756">
            <v>2.0828629663221203E-4</v>
          </cell>
          <cell r="Y1756">
            <v>1.2988836249780357E-4</v>
          </cell>
          <cell r="Z1756">
            <v>1.7697509124693211E-4</v>
          </cell>
          <cell r="AA1756">
            <v>9.8752012188427357E-5</v>
          </cell>
          <cell r="AB1756">
            <v>7.0589542168228762E-4</v>
          </cell>
          <cell r="AC1756">
            <v>4.2432082244353261E-4</v>
          </cell>
          <cell r="AD1756">
            <v>2.3525342240738914E-4</v>
          </cell>
          <cell r="AE1756">
            <v>2.0188470186876278E-4</v>
          </cell>
          <cell r="AF1756">
            <v>6.2559027372585069E-5</v>
          </cell>
          <cell r="AG1756">
            <v>3.0924838735026219E-5</v>
          </cell>
          <cell r="AH1756">
            <v>1.0751100276570667E-4</v>
          </cell>
          <cell r="AI1756">
            <v>5.3806925418632044E-5</v>
          </cell>
          <cell r="AJ1756">
            <v>5.1855153523530921E-5</v>
          </cell>
          <cell r="AK1756">
            <v>8.660925122051734E-5</v>
          </cell>
          <cell r="AL1756">
            <v>1.1131056635817678E-4</v>
          </cell>
          <cell r="AM1756">
            <v>0</v>
          </cell>
          <cell r="AN1756">
            <v>3.0697208036983621E-7</v>
          </cell>
          <cell r="AO1756">
            <v>1.9922796754547943E-7</v>
          </cell>
          <cell r="AP1756">
            <v>5.6954696104569775E-7</v>
          </cell>
          <cell r="AQ1756">
            <v>7.4085867468285042E-7</v>
          </cell>
          <cell r="AR1756">
            <v>1.0754026399685613E-6</v>
          </cell>
          <cell r="AS1756">
            <v>8.7896538537763363E-7</v>
          </cell>
          <cell r="AT1756">
            <v>3.8907715275898528E-7</v>
          </cell>
          <cell r="AU1756">
            <v>5.1033428065995847E-7</v>
          </cell>
          <cell r="AV1756">
            <v>5.3085522310925069E-7</v>
          </cell>
          <cell r="AW1756">
            <v>6.0409504631266293E-7</v>
          </cell>
          <cell r="AX1756">
            <v>5.1234516373233143E-7</v>
          </cell>
          <cell r="AY1756">
            <v>5.8126405998350521E-7</v>
          </cell>
          <cell r="AZ1756">
            <v>6.1610462472414854E-7</v>
          </cell>
          <cell r="BA1756">
            <v>6.9914574982117467E-7</v>
          </cell>
          <cell r="BB1756">
            <v>4.8926530328313076E-7</v>
          </cell>
          <cell r="BC1756">
            <v>5.8142435601554454E-7</v>
          </cell>
          <cell r="BD1756">
            <v>2.7653855181605748E-7</v>
          </cell>
          <cell r="BE1756">
            <v>4.3987386193675439E-7</v>
          </cell>
          <cell r="BF1756">
            <v>1.7481592268085806E-7</v>
          </cell>
          <cell r="BG1756">
            <v>5.9729956599629645E-7</v>
          </cell>
          <cell r="BH1756">
            <v>2.1608883613931451E-7</v>
          </cell>
          <cell r="BI1756">
            <v>4.0136206998930391E-7</v>
          </cell>
          <cell r="BJ1756">
            <v>3.4335951998689876E-7</v>
          </cell>
          <cell r="BK1756">
            <v>4.3404855688143192E-6</v>
          </cell>
          <cell r="BL1756">
            <v>3.6253154008965143E-6</v>
          </cell>
          <cell r="BM1756">
            <v>2.8438820620328391E-7</v>
          </cell>
          <cell r="BN1756">
            <v>4.3787381676613094E-7</v>
          </cell>
          <cell r="BO1756">
            <v>3.1234525945609561E-7</v>
          </cell>
          <cell r="BP1756">
            <v>8.708557756422293E-8</v>
          </cell>
          <cell r="BQ1756">
            <v>1.7602287365025417E-7</v>
          </cell>
          <cell r="BR1756">
            <v>5.385968936983617E-7</v>
          </cell>
          <cell r="BS1756">
            <v>3.1959698047036431E-7</v>
          </cell>
          <cell r="BT1756">
            <v>1.848358951073998E-7</v>
          </cell>
          <cell r="BU1756">
            <v>2.130598013414173E-7</v>
          </cell>
          <cell r="BV1756">
            <v>1.6731123208563623E-7</v>
          </cell>
        </row>
        <row r="1757">
          <cell r="E1757">
            <v>6.2415567291549949E-5</v>
          </cell>
          <cell r="F1757">
            <v>0</v>
          </cell>
          <cell r="G1757">
            <v>5.3512598898208612E-5</v>
          </cell>
          <cell r="H1757">
            <v>4.416524489184535E-5</v>
          </cell>
          <cell r="I1757">
            <v>6.0505674790644468E-5</v>
          </cell>
          <cell r="J1757">
            <v>2.9455119944869478E-5</v>
          </cell>
          <cell r="K1757">
            <v>4.0031527728370189E-5</v>
          </cell>
          <cell r="L1757">
            <v>8.6015376891313076E-5</v>
          </cell>
          <cell r="M1757">
            <v>8.8179923289475484E-5</v>
          </cell>
          <cell r="N1757">
            <v>8.3376763292691771E-5</v>
          </cell>
          <cell r="O1757">
            <v>8.5522057642962017E-5</v>
          </cell>
          <cell r="P1757">
            <v>8.7580352131125608E-5</v>
          </cell>
          <cell r="Q1757">
            <v>8.7451465333103715E-5</v>
          </cell>
          <cell r="R1757">
            <v>8.8693188200380355E-5</v>
          </cell>
          <cell r="S1757">
            <v>8.8898351322887559E-5</v>
          </cell>
          <cell r="T1757">
            <v>8.815044208463271E-5</v>
          </cell>
          <cell r="U1757">
            <v>1.5019846891228364E-5</v>
          </cell>
          <cell r="V1757">
            <v>3.2585464404109068E-5</v>
          </cell>
          <cell r="W1757">
            <v>0</v>
          </cell>
          <cell r="X1757">
            <v>3.4973922972877467E-5</v>
          </cell>
          <cell r="Y1757">
            <v>2.1614230734381098E-5</v>
          </cell>
          <cell r="Z1757">
            <v>3.0125577112533079E-5</v>
          </cell>
          <cell r="AA1757">
            <v>1.6720299899314261E-5</v>
          </cell>
          <cell r="AB1757">
            <v>1.0660595075180166E-4</v>
          </cell>
          <cell r="AC1757">
            <v>6.6171441114550012E-5</v>
          </cell>
          <cell r="AD1757">
            <v>3.6741639603570512E-5</v>
          </cell>
          <cell r="AE1757">
            <v>3.4887693038880624E-5</v>
          </cell>
          <cell r="AF1757">
            <v>1.1148313930215003E-5</v>
          </cell>
          <cell r="AG1757">
            <v>5.7167463056020486E-6</v>
          </cell>
          <cell r="AH1757">
            <v>1.8826313557705149E-5</v>
          </cell>
          <cell r="AI1757">
            <v>9.6189685994935668E-6</v>
          </cell>
          <cell r="AJ1757">
            <v>9.1736969787423784E-6</v>
          </cell>
          <cell r="AK1757">
            <v>1.5115803032290085E-5</v>
          </cell>
          <cell r="AL1757">
            <v>1.9568727226056721E-5</v>
          </cell>
          <cell r="AM1757">
            <v>0</v>
          </cell>
          <cell r="AN1757">
            <v>5.0214866075984467E-8</v>
          </cell>
          <cell r="AO1757">
            <v>3.2696321374125973E-8</v>
          </cell>
          <cell r="AP1757">
            <v>9.3917978791862985E-8</v>
          </cell>
          <cell r="AQ1757">
            <v>1.2225041107795073E-7</v>
          </cell>
          <cell r="AR1757">
            <v>1.7785646978922944E-7</v>
          </cell>
          <cell r="AS1757">
            <v>1.4584810261062414E-7</v>
          </cell>
          <cell r="AT1757">
            <v>6.3783077433492905E-8</v>
          </cell>
          <cell r="AU1757">
            <v>8.3548930691340735E-8</v>
          </cell>
          <cell r="AV1757">
            <v>8.7098822696980406E-8</v>
          </cell>
          <cell r="AW1757">
            <v>9.9552861707139941E-8</v>
          </cell>
          <cell r="AX1757">
            <v>8.3105426893765143E-8</v>
          </cell>
          <cell r="AY1757">
            <v>9.5406544414732638E-8</v>
          </cell>
          <cell r="AZ1757">
            <v>1.01933677421309E-7</v>
          </cell>
          <cell r="BA1757">
            <v>1.1530214912127984E-7</v>
          </cell>
          <cell r="BB1757">
            <v>8.0479742651994023E-8</v>
          </cell>
          <cell r="BC1757">
            <v>9.5926936363291467E-8</v>
          </cell>
          <cell r="BD1757">
            <v>4.4904736355814387E-8</v>
          </cell>
          <cell r="BE1757">
            <v>7.251664484809991E-8</v>
          </cell>
          <cell r="BF1757">
            <v>2.8641522301069403E-8</v>
          </cell>
          <cell r="BG1757">
            <v>9.6636932246684593E-8</v>
          </cell>
          <cell r="BH1757">
            <v>3.5131065808568046E-8</v>
          </cell>
          <cell r="BI1757">
            <v>6.6539471793667144E-8</v>
          </cell>
          <cell r="BJ1757">
            <v>5.6525290641487344E-8</v>
          </cell>
          <cell r="BK1757">
            <v>6.8428846186523444E-7</v>
          </cell>
          <cell r="BL1757">
            <v>5.8789646000166568E-7</v>
          </cell>
          <cell r="BM1757">
            <v>4.5870656857208225E-8</v>
          </cell>
          <cell r="BN1757">
            <v>7.1459469135883645E-8</v>
          </cell>
          <cell r="BO1757">
            <v>5.1653240286152257E-8</v>
          </cell>
          <cell r="BP1757">
            <v>1.4329816426593548E-8</v>
          </cell>
          <cell r="BQ1757">
            <v>2.8714556078108101E-8</v>
          </cell>
          <cell r="BR1757">
            <v>8.852148450962776E-8</v>
          </cell>
          <cell r="BS1757">
            <v>5.2747336288774539E-8</v>
          </cell>
          <cell r="BT1757">
            <v>3.0323955520740129E-8</v>
          </cell>
          <cell r="BU1757">
            <v>3.4837968409527718E-8</v>
          </cell>
          <cell r="BV1757">
            <v>2.7660222774194297E-8</v>
          </cell>
        </row>
        <row r="1758">
          <cell r="E1758">
            <v>4.0031809719416124E-6</v>
          </cell>
          <cell r="F1758">
            <v>0</v>
          </cell>
          <cell r="G1758">
            <v>3.566329533775775E-6</v>
          </cell>
          <cell r="H1758">
            <v>2.6846140979424134E-6</v>
          </cell>
          <cell r="I1758">
            <v>3.9925251639402229E-6</v>
          </cell>
          <cell r="J1758">
            <v>1.7445126466936244E-6</v>
          </cell>
          <cell r="K1758">
            <v>2.6347102185038588E-6</v>
          </cell>
          <cell r="L1758">
            <v>4.7859282862197709E-6</v>
          </cell>
          <cell r="M1758">
            <v>5.9110003327150362E-6</v>
          </cell>
          <cell r="N1758">
            <v>5.0904092926453839E-6</v>
          </cell>
          <cell r="O1758">
            <v>5.0099655207107858E-6</v>
          </cell>
          <cell r="P1758">
            <v>5.1694199664191312E-6</v>
          </cell>
          <cell r="Q1758">
            <v>5.2153690506789641E-6</v>
          </cell>
          <cell r="R1758">
            <v>5.3577081527922777E-6</v>
          </cell>
          <cell r="S1758">
            <v>5.2578404883576362E-6</v>
          </cell>
          <cell r="T1758">
            <v>5.3123678180577288E-6</v>
          </cell>
          <cell r="U1758">
            <v>9.2923772489808381E-7</v>
          </cell>
          <cell r="V1758">
            <v>2.2321745312887769E-6</v>
          </cell>
          <cell r="W1758">
            <v>0</v>
          </cell>
          <cell r="X1758">
            <v>2.0688582322976058E-6</v>
          </cell>
          <cell r="Y1758">
            <v>1.2745650071281472E-6</v>
          </cell>
          <cell r="Z1758">
            <v>2.0816890713976241E-6</v>
          </cell>
          <cell r="AA1758">
            <v>1.0198475381668632E-6</v>
          </cell>
          <cell r="AB1758">
            <v>6.4044236528310222E-6</v>
          </cell>
          <cell r="AC1758">
            <v>4.0345968698570456E-6</v>
          </cell>
          <cell r="AD1758">
            <v>2.199231319722355E-6</v>
          </cell>
          <cell r="AE1758">
            <v>1.983732575149527E-6</v>
          </cell>
          <cell r="AF1758">
            <v>6.4679123254914221E-7</v>
          </cell>
          <cell r="AG1758">
            <v>3.3317797592675493E-7</v>
          </cell>
          <cell r="AH1758">
            <v>1.1181760130800455E-6</v>
          </cell>
          <cell r="AI1758">
            <v>5.7910160307337961E-7</v>
          </cell>
          <cell r="AJ1758">
            <v>5.5899145874417519E-7</v>
          </cell>
          <cell r="AK1758">
            <v>9.5889457012125916E-7</v>
          </cell>
          <cell r="AL1758">
            <v>1.2115107127838329E-6</v>
          </cell>
          <cell r="AM1758">
            <v>0</v>
          </cell>
          <cell r="AN1758">
            <v>3.1033617647705374E-9</v>
          </cell>
          <cell r="AO1758">
            <v>1.985012286062095E-9</v>
          </cell>
          <cell r="AP1758">
            <v>5.8761171915493129E-9</v>
          </cell>
          <cell r="AQ1758">
            <v>7.54658914955973E-9</v>
          </cell>
          <cell r="AR1758">
            <v>1.1084026622016933E-8</v>
          </cell>
          <cell r="AS1758">
            <v>8.8210793830990297E-9</v>
          </cell>
          <cell r="AT1758">
            <v>3.9390165269561974E-9</v>
          </cell>
          <cell r="AU1758">
            <v>5.0563859247111428E-9</v>
          </cell>
          <cell r="AV1758">
            <v>5.4487114545125543E-9</v>
          </cell>
          <cell r="AW1758">
            <v>6.2342000534906582E-9</v>
          </cell>
          <cell r="AX1758">
            <v>5.0295253835181735E-9</v>
          </cell>
          <cell r="AY1758">
            <v>5.7362145133525287E-9</v>
          </cell>
          <cell r="AZ1758">
            <v>6.1326501958383795E-9</v>
          </cell>
          <cell r="BA1758">
            <v>7.0306115679647065E-9</v>
          </cell>
          <cell r="BB1758">
            <v>4.8690119061076081E-9</v>
          </cell>
          <cell r="BC1758">
            <v>5.8360201474211411E-9</v>
          </cell>
          <cell r="BD1758">
            <v>2.7134900601934335E-9</v>
          </cell>
          <cell r="BE1758">
            <v>4.3636068847683076E-9</v>
          </cell>
          <cell r="BF1758">
            <v>1.7354476101761913E-9</v>
          </cell>
          <cell r="BG1758">
            <v>5.8017224006613752E-9</v>
          </cell>
          <cell r="BH1758">
            <v>2.1146946034455299E-9</v>
          </cell>
          <cell r="BI1758">
            <v>4.1648893867146124E-9</v>
          </cell>
          <cell r="BJ1758">
            <v>3.3888729257724781E-9</v>
          </cell>
          <cell r="BK1758">
            <v>4.1105950811764694E-8</v>
          </cell>
          <cell r="BL1758">
            <v>3.5105952477115972E-8</v>
          </cell>
          <cell r="BM1758">
            <v>2.7635396682430168E-9</v>
          </cell>
          <cell r="BN1758">
            <v>4.2848396193430389E-9</v>
          </cell>
          <cell r="BO1758">
            <v>3.0993396206429304E-9</v>
          </cell>
          <cell r="BP1758">
            <v>8.6340806140520156E-10</v>
          </cell>
          <cell r="BQ1758">
            <v>1.7389292197372446E-9</v>
          </cell>
          <cell r="BR1758">
            <v>5.2955654328463465E-9</v>
          </cell>
          <cell r="BS1758">
            <v>3.1946133072078808E-9</v>
          </cell>
          <cell r="BT1758">
            <v>1.8646682698253589E-9</v>
          </cell>
          <cell r="BU1758">
            <v>2.117253842756426E-9</v>
          </cell>
          <cell r="BV1758">
            <v>1.6803137567840477E-9</v>
          </cell>
        </row>
        <row r="1759">
          <cell r="E1759">
            <v>8.7432905969477036E-6</v>
          </cell>
          <cell r="F1759">
            <v>0</v>
          </cell>
          <cell r="G1759">
            <v>7.8071449887593391E-6</v>
          </cell>
          <cell r="H1759">
            <v>5.7848763180356264E-6</v>
          </cell>
          <cell r="I1759">
            <v>8.7582178773331302E-6</v>
          </cell>
          <cell r="J1759">
            <v>3.7383266974732882E-6</v>
          </cell>
          <cell r="K1759">
            <v>5.7431741093943873E-6</v>
          </cell>
          <cell r="L1759">
            <v>1.0236178176505827E-5</v>
          </cell>
          <cell r="M1759">
            <v>1.3272661201777045E-5</v>
          </cell>
          <cell r="N1759">
            <v>1.1475203611214145E-5</v>
          </cell>
          <cell r="O1759">
            <v>1.1091146521476546E-5</v>
          </cell>
          <cell r="P1759">
            <v>1.1882328887567475E-5</v>
          </cell>
          <cell r="Q1759">
            <v>1.1821742846757391E-5</v>
          </cell>
          <cell r="R1759">
            <v>1.202200649852463E-5</v>
          </cell>
          <cell r="S1759">
            <v>1.1829069215078582E-5</v>
          </cell>
          <cell r="T1759">
            <v>1.1709729110860106E-5</v>
          </cell>
          <cell r="U1759">
            <v>2.0237910688598128E-6</v>
          </cell>
          <cell r="V1759">
            <v>4.9544501892541118E-6</v>
          </cell>
          <cell r="W1759">
            <v>0</v>
          </cell>
          <cell r="X1759">
            <v>4.3904370622902116E-6</v>
          </cell>
          <cell r="Y1759">
            <v>2.6772052966948428E-6</v>
          </cell>
          <cell r="Z1759">
            <v>4.6315746749616357E-6</v>
          </cell>
          <cell r="AA1759">
            <v>2.1857906323917487E-6</v>
          </cell>
          <cell r="AB1759">
            <v>1.3079076226295459E-5</v>
          </cell>
          <cell r="AC1759">
            <v>8.4039690386619021E-6</v>
          </cell>
          <cell r="AD1759">
            <v>4.5363823760143868E-6</v>
          </cell>
          <cell r="AE1759">
            <v>4.1454268961592425E-6</v>
          </cell>
          <cell r="AF1759">
            <v>1.3714339288571556E-6</v>
          </cell>
          <cell r="AG1759">
            <v>7.1657875316610004E-7</v>
          </cell>
          <cell r="AH1759">
            <v>2.3858481792706563E-6</v>
          </cell>
          <cell r="AI1759">
            <v>1.2544254890253945E-6</v>
          </cell>
          <cell r="AJ1759">
            <v>1.2096650033564978E-6</v>
          </cell>
          <cell r="AK1759">
            <v>2.0861687909138665E-6</v>
          </cell>
          <cell r="AL1759">
            <v>2.6270385933595843E-6</v>
          </cell>
          <cell r="AM1759">
            <v>0</v>
          </cell>
          <cell r="AN1759">
            <v>6.650271732953642E-9</v>
          </cell>
          <cell r="AO1759">
            <v>4.2546691920542605E-9</v>
          </cell>
          <cell r="AP1759">
            <v>1.2621449474821311E-8</v>
          </cell>
          <cell r="AQ1759">
            <v>1.6205976785474989E-8</v>
          </cell>
          <cell r="AR1759">
            <v>2.3815454259612373E-8</v>
          </cell>
          <cell r="AS1759">
            <v>1.8841095133996539E-8</v>
          </cell>
          <cell r="AT1759">
            <v>8.4195514493418988E-9</v>
          </cell>
          <cell r="AU1759">
            <v>1.0807032253160649E-8</v>
          </cell>
          <cell r="AV1759">
            <v>1.1774430879874403E-8</v>
          </cell>
          <cell r="AW1759">
            <v>1.3533057209473158E-8</v>
          </cell>
          <cell r="AX1759">
            <v>1.0715652341581054E-8</v>
          </cell>
          <cell r="AY1759">
            <v>1.2446092981386789E-8</v>
          </cell>
          <cell r="AZ1759">
            <v>1.3367520629628687E-8</v>
          </cell>
          <cell r="BA1759">
            <v>1.5231848098582431E-8</v>
          </cell>
          <cell r="BB1759">
            <v>1.0520364982916766E-8</v>
          </cell>
          <cell r="BC1759">
            <v>1.2588419290451233E-8</v>
          </cell>
          <cell r="BD1759">
            <v>5.7632898437429534E-9</v>
          </cell>
          <cell r="BE1759">
            <v>9.3997710552240215E-9</v>
          </cell>
          <cell r="BF1759">
            <v>3.7181695514229257E-9</v>
          </cell>
          <cell r="BG1759">
            <v>1.2217080711555922E-8</v>
          </cell>
          <cell r="BH1759">
            <v>4.4703784159730325E-9</v>
          </cell>
          <cell r="BI1759">
            <v>8.9561916616854812E-9</v>
          </cell>
          <cell r="BJ1759">
            <v>7.2033701264579961E-9</v>
          </cell>
          <cell r="BK1759">
            <v>8.5551843585333976E-8</v>
          </cell>
          <cell r="BL1759">
            <v>7.3751704204957339E-8</v>
          </cell>
          <cell r="BM1759">
            <v>5.8365974607382216E-9</v>
          </cell>
          <cell r="BN1759">
            <v>9.0658185093878861E-9</v>
          </cell>
          <cell r="BO1759">
            <v>6.583284861671611E-9</v>
          </cell>
          <cell r="BP1759">
            <v>1.8411050729537555E-9</v>
          </cell>
          <cell r="BQ1759">
            <v>3.6958022312745503E-9</v>
          </cell>
          <cell r="BR1759">
            <v>1.1209465813085783E-8</v>
          </cell>
          <cell r="BS1759">
            <v>6.8045269846655696E-9</v>
          </cell>
          <cell r="BT1759">
            <v>4.000394191022274E-9</v>
          </cell>
          <cell r="BU1759">
            <v>4.5150332409783142E-9</v>
          </cell>
          <cell r="BV1759">
            <v>3.5894525590627494E-9</v>
          </cell>
        </row>
        <row r="1760">
          <cell r="E1760">
            <v>9.3943549743907763E-5</v>
          </cell>
          <cell r="F1760">
            <v>0</v>
          </cell>
          <cell r="G1760">
            <v>8.3678404370905054E-5</v>
          </cell>
          <cell r="H1760">
            <v>6.3522612157563538E-5</v>
          </cell>
          <cell r="I1760">
            <v>9.0345842651566149E-5</v>
          </cell>
          <cell r="J1760">
            <v>4.3427757724433256E-5</v>
          </cell>
          <cell r="K1760">
            <v>6.2128674623736227E-5</v>
          </cell>
          <cell r="L1760">
            <v>1.2411681002070274E-4</v>
          </cell>
          <cell r="M1760">
            <v>1.4086401299204848E-4</v>
          </cell>
          <cell r="N1760">
            <v>1.3181773865734352E-4</v>
          </cell>
          <cell r="O1760">
            <v>1.3380819134855011E-4</v>
          </cell>
          <cell r="P1760">
            <v>1.457125626583523E-4</v>
          </cell>
          <cell r="Q1760">
            <v>1.3986417033956945E-4</v>
          </cell>
          <cell r="R1760">
            <v>1.4136663263612822E-4</v>
          </cell>
          <cell r="S1760">
            <v>1.3952068395393826E-4</v>
          </cell>
          <cell r="T1760">
            <v>1.3502258781320975E-4</v>
          </cell>
          <cell r="U1760">
            <v>2.1951952011976271E-5</v>
          </cell>
          <cell r="V1760">
            <v>5.1517944886316984E-5</v>
          </cell>
          <cell r="W1760">
            <v>0</v>
          </cell>
          <cell r="X1760">
            <v>5.3467909257057276E-5</v>
          </cell>
          <cell r="Y1760">
            <v>3.3371228278438412E-5</v>
          </cell>
          <cell r="Z1760">
            <v>4.725481814912674E-5</v>
          </cell>
          <cell r="AA1760">
            <v>2.5280235205287259E-5</v>
          </cell>
          <cell r="AB1760">
            <v>1.8944418559316652E-4</v>
          </cell>
          <cell r="AC1760">
            <v>1.1248871657359183E-4</v>
          </cell>
          <cell r="AD1760">
            <v>6.2503143577810537E-5</v>
          </cell>
          <cell r="AE1760">
            <v>5.09992518302432E-5</v>
          </cell>
          <cell r="AF1760">
            <v>1.5538634580002555E-5</v>
          </cell>
          <cell r="AG1760">
            <v>7.5726454335128709E-6</v>
          </cell>
          <cell r="AH1760">
            <v>2.7305181594404987E-5</v>
          </cell>
          <cell r="AI1760">
            <v>1.363214965205466E-5</v>
          </cell>
          <cell r="AJ1760">
            <v>1.3194904120623989E-5</v>
          </cell>
          <cell r="AK1760">
            <v>2.2504025551671608E-5</v>
          </cell>
          <cell r="AL1760">
            <v>2.8597023964953514E-5</v>
          </cell>
          <cell r="AM1760">
            <v>0</v>
          </cell>
          <cell r="AN1760">
            <v>8.1375944195409041E-8</v>
          </cell>
          <cell r="AO1760">
            <v>5.2842022160833244E-8</v>
          </cell>
          <cell r="AP1760">
            <v>1.5086294141150742E-7</v>
          </cell>
          <cell r="AQ1760">
            <v>1.9510611439680353E-7</v>
          </cell>
          <cell r="AR1760">
            <v>2.8285008091248402E-7</v>
          </cell>
          <cell r="AS1760">
            <v>2.3036883538922374E-7</v>
          </cell>
          <cell r="AT1760">
            <v>1.0305719058422762E-7</v>
          </cell>
          <cell r="AU1760">
            <v>1.3486746157986506E-7</v>
          </cell>
          <cell r="AV1760">
            <v>1.4145349488533684E-7</v>
          </cell>
          <cell r="AW1760">
            <v>1.6121597459574944E-7</v>
          </cell>
          <cell r="AX1760">
            <v>1.363535809620048E-7</v>
          </cell>
          <cell r="AY1760">
            <v>1.574582769478737E-7</v>
          </cell>
          <cell r="AZ1760">
            <v>1.6654218936825796E-7</v>
          </cell>
          <cell r="BA1760">
            <v>1.8700357814575637E-7</v>
          </cell>
          <cell r="BB1760">
            <v>1.3097459195464633E-7</v>
          </cell>
          <cell r="BC1760">
            <v>1.5497959186747402E-7</v>
          </cell>
          <cell r="BD1760">
            <v>7.3091152078675581E-8</v>
          </cell>
          <cell r="BE1760">
            <v>1.1737336630267088E-7</v>
          </cell>
          <cell r="BF1760">
            <v>4.6411202748373914E-8</v>
          </cell>
          <cell r="BG1760">
            <v>1.5673912598616532E-7</v>
          </cell>
          <cell r="BH1760">
            <v>5.6758465283170893E-8</v>
          </cell>
          <cell r="BI1760">
            <v>1.0610543523957962E-7</v>
          </cell>
          <cell r="BJ1760">
            <v>8.9857004997473248E-8</v>
          </cell>
          <cell r="BK1760">
            <v>1.1465856103260321E-6</v>
          </cell>
          <cell r="BL1760">
            <v>9.46390995738097E-7</v>
          </cell>
          <cell r="BM1760">
            <v>7.5124581218280557E-8</v>
          </cell>
          <cell r="BN1760">
            <v>1.1486962082049423E-7</v>
          </cell>
          <cell r="BO1760">
            <v>8.1606089931844373E-8</v>
          </cell>
          <cell r="BP1760">
            <v>2.2943240016757544E-8</v>
          </cell>
          <cell r="BQ1760">
            <v>4.6447267489541608E-8</v>
          </cell>
          <cell r="BR1760">
            <v>1.4042623688857065E-7</v>
          </cell>
          <cell r="BS1760">
            <v>8.3730484269037984E-8</v>
          </cell>
          <cell r="BT1760">
            <v>4.8973688789417547E-8</v>
          </cell>
          <cell r="BU1760">
            <v>5.630508922889943E-8</v>
          </cell>
          <cell r="BV1760">
            <v>4.3949855879472625E-8</v>
          </cell>
        </row>
        <row r="1761">
          <cell r="E1761">
            <v>1.2170843211553443E-4</v>
          </cell>
          <cell r="F1761">
            <v>0</v>
          </cell>
          <cell r="G1761">
            <v>1.0819494797912352E-4</v>
          </cell>
          <cell r="H1761">
            <v>8.2437595525604765E-5</v>
          </cell>
          <cell r="I1761">
            <v>1.1665128381817718E-4</v>
          </cell>
          <cell r="J1761">
            <v>5.5921671538060323E-5</v>
          </cell>
          <cell r="K1761">
            <v>8.0442292440755192E-5</v>
          </cell>
          <cell r="L1761">
            <v>1.6096989845537069E-4</v>
          </cell>
          <cell r="M1761">
            <v>1.8283754893987241E-4</v>
          </cell>
          <cell r="N1761">
            <v>1.7188159662034403E-4</v>
          </cell>
          <cell r="O1761">
            <v>1.6734154775047499E-4</v>
          </cell>
          <cell r="P1761">
            <v>1.7044560045551265E-4</v>
          </cell>
          <cell r="Q1761">
            <v>1.7498810168399008E-4</v>
          </cell>
          <cell r="R1761">
            <v>1.8582527271111956E-4</v>
          </cell>
          <cell r="S1761">
            <v>1.7783272152519411E-4</v>
          </cell>
          <cell r="T1761">
            <v>1.7161520794202275E-4</v>
          </cell>
          <cell r="U1761">
            <v>2.8419937576512155E-5</v>
          </cell>
          <cell r="V1761">
            <v>6.629504016563277E-5</v>
          </cell>
          <cell r="W1761">
            <v>0</v>
          </cell>
          <cell r="X1761">
            <v>6.8910880545715935E-5</v>
          </cell>
          <cell r="Y1761">
            <v>4.273549658488245E-5</v>
          </cell>
          <cell r="Z1761">
            <v>6.0974177702501405E-5</v>
          </cell>
          <cell r="AA1761">
            <v>3.2535971817702679E-5</v>
          </cell>
          <cell r="AB1761">
            <v>2.3906088724803427E-4</v>
          </cell>
          <cell r="AC1761">
            <v>1.4280245264273022E-4</v>
          </cell>
          <cell r="AD1761">
            <v>7.9188411955569051E-5</v>
          </cell>
          <cell r="AE1761">
            <v>6.5563686352472899E-5</v>
          </cell>
          <cell r="AF1761">
            <v>2.0046928028987381E-5</v>
          </cell>
          <cell r="AG1761">
            <v>9.8162934691691087E-6</v>
          </cell>
          <cell r="AH1761">
            <v>3.5263605121487624E-5</v>
          </cell>
          <cell r="AI1761">
            <v>1.7640404600219621E-5</v>
          </cell>
          <cell r="AJ1761">
            <v>1.7082765031857579E-5</v>
          </cell>
          <cell r="AK1761">
            <v>2.9187169352142017E-5</v>
          </cell>
          <cell r="AL1761">
            <v>3.7044578411363578E-5</v>
          </cell>
          <cell r="AM1761">
            <v>0</v>
          </cell>
          <cell r="AN1761">
            <v>1.0393892310078969E-7</v>
          </cell>
          <cell r="AO1761">
            <v>6.7142114650242428E-8</v>
          </cell>
          <cell r="AP1761">
            <v>1.9303382588364511E-7</v>
          </cell>
          <cell r="AQ1761">
            <v>2.5012833632367895E-7</v>
          </cell>
          <cell r="AR1761">
            <v>3.6264441930227087E-7</v>
          </cell>
          <cell r="AS1761">
            <v>2.9423093799074508E-7</v>
          </cell>
          <cell r="AT1761">
            <v>1.3180190858724423E-7</v>
          </cell>
          <cell r="AU1761">
            <v>1.712122202959677E-7</v>
          </cell>
          <cell r="AV1761">
            <v>1.8118770244493336E-7</v>
          </cell>
          <cell r="AW1761">
            <v>2.0678764018697369E-7</v>
          </cell>
          <cell r="AX1761">
            <v>1.730477819431092E-7</v>
          </cell>
          <cell r="AY1761">
            <v>1.956325366036987E-7</v>
          </cell>
          <cell r="AZ1761">
            <v>2.0778857529778317E-7</v>
          </cell>
          <cell r="BA1761">
            <v>2.3944614389202837E-7</v>
          </cell>
          <cell r="BB1761">
            <v>1.6536582652332848E-7</v>
          </cell>
          <cell r="BC1761">
            <v>1.960899263549522E-7</v>
          </cell>
          <cell r="BD1761">
            <v>9.3023734169896453E-8</v>
          </cell>
          <cell r="BE1761">
            <v>1.4829938615534557E-7</v>
          </cell>
          <cell r="BF1761">
            <v>5.8967648056854588E-8</v>
          </cell>
          <cell r="BG1761">
            <v>2.0004463737314443E-7</v>
          </cell>
          <cell r="BH1761">
            <v>7.2432650238365896E-8</v>
          </cell>
          <cell r="BI1761">
            <v>1.3586624396371236E-7</v>
          </cell>
          <cell r="BJ1761">
            <v>1.1480818412823464E-7</v>
          </cell>
          <cell r="BK1761">
            <v>1.457612515133798E-6</v>
          </cell>
          <cell r="BL1761">
            <v>1.2098259667315394E-6</v>
          </cell>
          <cell r="BM1761">
            <v>9.5584702480047991E-8</v>
          </cell>
          <cell r="BN1761">
            <v>1.4675058025955149E-7</v>
          </cell>
          <cell r="BO1761">
            <v>1.0415446095268287E-7</v>
          </cell>
          <cell r="BP1761">
            <v>2.9213400213548623E-8</v>
          </cell>
          <cell r="BQ1761">
            <v>5.9265294375740351E-8</v>
          </cell>
          <cell r="BR1761">
            <v>1.7971715663259325E-7</v>
          </cell>
          <cell r="BS1761">
            <v>1.070358701567034E-7</v>
          </cell>
          <cell r="BT1761">
            <v>6.2613908414007091E-8</v>
          </cell>
          <cell r="BU1761">
            <v>7.1836369976455741E-8</v>
          </cell>
          <cell r="BV1761">
            <v>5.6108556222901975E-8</v>
          </cell>
        </row>
        <row r="1762">
          <cell r="E1762">
            <v>6.3957746839767522E-6</v>
          </cell>
          <cell r="F1762">
            <v>0</v>
          </cell>
          <cell r="G1762">
            <v>6.1071245730579163E-6</v>
          </cell>
          <cell r="H1762">
            <v>4.7441386456297194E-6</v>
          </cell>
          <cell r="I1762">
            <v>6.382457239145028E-6</v>
          </cell>
          <cell r="J1762">
            <v>3.5188687383023456E-6</v>
          </cell>
          <cell r="K1762">
            <v>4.7311833978799913E-6</v>
          </cell>
          <cell r="L1762">
            <v>8.8511247532334755E-6</v>
          </cell>
          <cell r="M1762">
            <v>9.487697880114367E-6</v>
          </cell>
          <cell r="N1762">
            <v>8.837717072287645E-6</v>
          </cell>
          <cell r="O1762">
            <v>9.8138085973191007E-6</v>
          </cell>
          <cell r="P1762">
            <v>9.448984334096908E-6</v>
          </cell>
          <cell r="Q1762">
            <v>8.9967608679883058E-6</v>
          </cell>
          <cell r="R1762">
            <v>9.2796859313784951E-6</v>
          </cell>
          <cell r="S1762">
            <v>9.0112928290854569E-6</v>
          </cell>
          <cell r="T1762">
            <v>9.0309798150535517E-6</v>
          </cell>
          <cell r="U1762">
            <v>1.4682257535659073E-6</v>
          </cell>
          <cell r="V1762">
            <v>3.7449761174220361E-6</v>
          </cell>
          <cell r="W1762">
            <v>0</v>
          </cell>
          <cell r="X1762">
            <v>4.7138174458559058E-6</v>
          </cell>
          <cell r="Y1762">
            <v>3.1561330307384144E-6</v>
          </cell>
          <cell r="Z1762">
            <v>3.3132489350008992E-6</v>
          </cell>
          <cell r="AA1762">
            <v>2.0792197798444285E-6</v>
          </cell>
          <cell r="AB1762">
            <v>2.1854323744369615E-5</v>
          </cell>
          <cell r="AC1762">
            <v>1.1699157934352866E-5</v>
          </cell>
          <cell r="AD1762">
            <v>6.866321412327446E-6</v>
          </cell>
          <cell r="AE1762">
            <v>4.7225723850346466E-6</v>
          </cell>
          <cell r="AF1762">
            <v>1.3234486544686883E-6</v>
          </cell>
          <cell r="AG1762">
            <v>5.6595588970855252E-7</v>
          </cell>
          <cell r="AH1762">
            <v>2.3024751295678965E-6</v>
          </cell>
          <cell r="AI1762">
            <v>1.0230820036380255E-6</v>
          </cell>
          <cell r="AJ1762">
            <v>9.9184300169456511E-7</v>
          </cell>
          <cell r="AK1762">
            <v>1.6466125007310791E-6</v>
          </cell>
          <cell r="AL1762">
            <v>2.1332501940604213E-6</v>
          </cell>
          <cell r="AM1762">
            <v>0</v>
          </cell>
          <cell r="AN1762">
            <v>7.2736156310732368E-9</v>
          </cell>
          <cell r="AO1762">
            <v>4.7185688722641285E-9</v>
          </cell>
          <cell r="AP1762">
            <v>1.3093791595007458E-8</v>
          </cell>
          <cell r="AQ1762">
            <v>1.7046778290426583E-8</v>
          </cell>
          <cell r="AR1762">
            <v>2.4449877129467604E-8</v>
          </cell>
          <cell r="AS1762">
            <v>2.0426885958651708E-8</v>
          </cell>
          <cell r="AT1762">
            <v>9.2971624035340838E-9</v>
          </cell>
          <cell r="AU1762">
            <v>1.2118597009527607E-8</v>
          </cell>
          <cell r="AV1762">
            <v>1.2241242162857059E-8</v>
          </cell>
          <cell r="AW1762">
            <v>1.3612814053947E-8</v>
          </cell>
          <cell r="AX1762">
            <v>1.2709421864985839E-8</v>
          </cell>
          <cell r="AY1762">
            <v>1.3636123266302684E-8</v>
          </cell>
          <cell r="AZ1762">
            <v>1.3915067832693878E-8</v>
          </cell>
          <cell r="BA1762">
            <v>1.5844281543458824E-8</v>
          </cell>
          <cell r="BB1762">
            <v>1.1350405629761935E-8</v>
          </cell>
          <cell r="BC1762">
            <v>1.34278873922013E-8</v>
          </cell>
          <cell r="BD1762">
            <v>6.8315298900044672E-9</v>
          </cell>
          <cell r="BE1762">
            <v>1.0269602546653588E-8</v>
          </cell>
          <cell r="BF1762">
            <v>4.1623906113676536E-9</v>
          </cell>
          <cell r="BG1762">
            <v>1.5154414181584893E-8</v>
          </cell>
          <cell r="BH1762">
            <v>5.3821572828880513E-9</v>
          </cell>
          <cell r="BI1762">
            <v>9.0711305613567035E-9</v>
          </cell>
          <cell r="BJ1762">
            <v>8.1931113671314292E-9</v>
          </cell>
          <cell r="BK1762">
            <v>1.1907042018514496E-7</v>
          </cell>
          <cell r="BL1762">
            <v>9.1713938979859899E-8</v>
          </cell>
          <cell r="BM1762">
            <v>7.2423073253223088E-9</v>
          </cell>
          <cell r="BN1762">
            <v>1.0799781008932403E-8</v>
          </cell>
          <cell r="BO1762">
            <v>7.4431872956193087E-9</v>
          </cell>
          <cell r="BP1762">
            <v>2.081233893900808E-9</v>
          </cell>
          <cell r="BQ1762">
            <v>4.308026251659774E-9</v>
          </cell>
          <cell r="BR1762">
            <v>1.3009846946317616E-8</v>
          </cell>
          <cell r="BS1762">
            <v>7.5332560098246484E-9</v>
          </cell>
          <cell r="BT1762">
            <v>4.3530659228175122E-9</v>
          </cell>
          <cell r="BU1762">
            <v>5.1444745935537521E-9</v>
          </cell>
          <cell r="BV1762">
            <v>3.9069301565730608E-9</v>
          </cell>
        </row>
        <row r="1763">
          <cell r="E1763">
            <v>5.7270193778236484E-5</v>
          </cell>
          <cell r="F1763">
            <v>0</v>
          </cell>
          <cell r="G1763">
            <v>5.0595708758591909E-5</v>
          </cell>
          <cell r="H1763">
            <v>4.0855613003011505E-5</v>
          </cell>
          <cell r="I1763">
            <v>5.7567756826572129E-5</v>
          </cell>
          <cell r="J1763">
            <v>2.7259499842573582E-5</v>
          </cell>
          <cell r="K1763">
            <v>3.8521499295592392E-5</v>
          </cell>
          <cell r="L1763">
            <v>7.2074794850535002E-5</v>
          </cell>
          <cell r="M1763">
            <v>8.2869013997204785E-5</v>
          </cell>
          <cell r="N1763">
            <v>7.5185888541100823E-5</v>
          </cell>
          <cell r="O1763">
            <v>7.5511872993508432E-5</v>
          </cell>
          <cell r="P1763">
            <v>7.8359528836196595E-5</v>
          </cell>
          <cell r="Q1763">
            <v>7.8436101799541486E-5</v>
          </cell>
          <cell r="R1763">
            <v>7.9931196426282633E-5</v>
          </cell>
          <cell r="S1763">
            <v>7.9206179723868356E-5</v>
          </cell>
          <cell r="T1763">
            <v>7.8490759143143369E-5</v>
          </cell>
          <cell r="U1763">
            <v>1.3449249580043179E-5</v>
          </cell>
          <cell r="V1763">
            <v>3.1374255195802432E-5</v>
          </cell>
          <cell r="W1763">
            <v>0</v>
          </cell>
          <cell r="X1763">
            <v>3.1536072168902525E-5</v>
          </cell>
          <cell r="Y1763">
            <v>1.9430519743686649E-5</v>
          </cell>
          <cell r="Z1763">
            <v>2.9091957264306807E-5</v>
          </cell>
          <cell r="AA1763">
            <v>1.5185222720949079E-5</v>
          </cell>
          <cell r="AB1763">
            <v>9.0839610238574328E-5</v>
          </cell>
          <cell r="AC1763">
            <v>5.737415917602531E-5</v>
          </cell>
          <cell r="AD1763">
            <v>3.2174915881107155E-5</v>
          </cell>
          <cell r="AE1763">
            <v>3.2090655740290368E-5</v>
          </cell>
          <cell r="AF1763">
            <v>1.0460399418312774E-5</v>
          </cell>
          <cell r="AG1763">
            <v>5.4838901682680284E-6</v>
          </cell>
          <cell r="AH1763">
            <v>1.780409811664285E-5</v>
          </cell>
          <cell r="AI1763">
            <v>9.2321878940031711E-6</v>
          </cell>
          <cell r="AJ1763">
            <v>8.7042371095857481E-6</v>
          </cell>
          <cell r="AK1763">
            <v>1.43796498713036E-5</v>
          </cell>
          <cell r="AL1763">
            <v>1.858343010168734E-5</v>
          </cell>
          <cell r="AM1763">
            <v>0</v>
          </cell>
          <cell r="AN1763">
            <v>4.5125225146525051E-8</v>
          </cell>
          <cell r="AO1763">
            <v>2.9228356998514268E-8</v>
          </cell>
          <cell r="AP1763">
            <v>8.5243400863543511E-8</v>
          </cell>
          <cell r="AQ1763">
            <v>1.1036435111398071E-7</v>
          </cell>
          <cell r="AR1763">
            <v>1.6156989033091556E-7</v>
          </cell>
          <cell r="AS1763">
            <v>1.3154792465011327E-7</v>
          </cell>
          <cell r="AT1763">
            <v>5.7622797449788515E-8</v>
          </cell>
          <cell r="AU1763">
            <v>7.4337511581436489E-8</v>
          </cell>
          <cell r="AV1763">
            <v>7.8680914111243571E-8</v>
          </cell>
          <cell r="AW1763">
            <v>9.0085890170830837E-8</v>
          </cell>
          <cell r="AX1763">
            <v>7.3562849711101897E-8</v>
          </cell>
          <cell r="AY1763">
            <v>8.4714841764325679E-8</v>
          </cell>
          <cell r="AZ1763">
            <v>9.0859258126909268E-8</v>
          </cell>
          <cell r="BA1763">
            <v>1.0313863076467834E-7</v>
          </cell>
          <cell r="BB1763">
            <v>7.1768003827483766E-8</v>
          </cell>
          <cell r="BC1763">
            <v>8.6010377530463626E-8</v>
          </cell>
          <cell r="BD1763">
            <v>3.9858568147435813E-8</v>
          </cell>
          <cell r="BE1763">
            <v>6.4541812203135232E-8</v>
          </cell>
          <cell r="BF1763">
            <v>2.5563531752905414E-8</v>
          </cell>
          <cell r="BG1763">
            <v>8.5644196995655551E-8</v>
          </cell>
          <cell r="BH1763">
            <v>3.1239822630702575E-8</v>
          </cell>
          <cell r="BI1763">
            <v>6.0603180005324205E-8</v>
          </cell>
          <cell r="BJ1763">
            <v>5.0517789418562428E-8</v>
          </cell>
          <cell r="BK1763">
            <v>5.9737146734899995E-7</v>
          </cell>
          <cell r="BL1763">
            <v>5.2097026234264726E-7</v>
          </cell>
          <cell r="BM1763">
            <v>4.0593168332370142E-8</v>
          </cell>
          <cell r="BN1763">
            <v>6.3611510547623592E-8</v>
          </cell>
          <cell r="BO1763">
            <v>4.6401212240902762E-8</v>
          </cell>
          <cell r="BP1763">
            <v>1.2817228674705417E-8</v>
          </cell>
          <cell r="BQ1763">
            <v>2.5631427158507052E-8</v>
          </cell>
          <cell r="BR1763">
            <v>7.9076280472770668E-8</v>
          </cell>
          <cell r="BS1763">
            <v>4.7396223518791578E-8</v>
          </cell>
          <cell r="BT1763">
            <v>2.7256518661707398E-8</v>
          </cell>
          <cell r="BU1763">
            <v>3.1150819069459531E-8</v>
          </cell>
          <cell r="BV1763">
            <v>2.4893692151971851E-8</v>
          </cell>
        </row>
        <row r="1764">
          <cell r="E1764">
            <v>9.9561505158546074E-5</v>
          </cell>
          <cell r="F1764">
            <v>0</v>
          </cell>
          <cell r="G1764">
            <v>8.8649333403027501E-5</v>
          </cell>
          <cell r="H1764">
            <v>7.442377235422287E-5</v>
          </cell>
          <cell r="I1764">
            <v>9.8674852517828071E-5</v>
          </cell>
          <cell r="J1764">
            <v>4.6472561358531685E-5</v>
          </cell>
          <cell r="K1764">
            <v>6.8477566428225804E-5</v>
          </cell>
          <cell r="L1764">
            <v>1.2029141317227754E-4</v>
          </cell>
          <cell r="M1764">
            <v>1.4718148114965503E-4</v>
          </cell>
          <cell r="N1764">
            <v>1.324154112291503E-4</v>
          </cell>
          <cell r="O1764">
            <v>1.3085533944416601E-4</v>
          </cell>
          <cell r="P1764">
            <v>1.3568365043490789E-4</v>
          </cell>
          <cell r="Q1764">
            <v>1.3853603576005968E-4</v>
          </cell>
          <cell r="R1764">
            <v>1.4168736171830211E-4</v>
          </cell>
          <cell r="S1764">
            <v>1.3962570674793821E-4</v>
          </cell>
          <cell r="T1764">
            <v>1.3520334100783642E-4</v>
          </cell>
          <cell r="U1764">
            <v>2.3743754196268232E-5</v>
          </cell>
          <cell r="V1764">
            <v>5.5953897553890557E-5</v>
          </cell>
          <cell r="W1764">
            <v>0</v>
          </cell>
          <cell r="X1764">
            <v>5.3006326057306955E-5</v>
          </cell>
          <cell r="Y1764">
            <v>3.2655371119683736E-5</v>
          </cell>
          <cell r="Z1764">
            <v>5.2829233185569343E-5</v>
          </cell>
          <cell r="AA1764">
            <v>2.6135420644055673E-5</v>
          </cell>
          <cell r="AB1764">
            <v>1.2558250265573594E-4</v>
          </cell>
          <cell r="AC1764">
            <v>8.5177231780019942E-5</v>
          </cell>
          <cell r="AD1764">
            <v>4.8200717958790543E-5</v>
          </cell>
          <cell r="AE1764">
            <v>5.0064850067355734E-5</v>
          </cell>
          <cell r="AF1764">
            <v>2.0111677935157465E-5</v>
          </cell>
          <cell r="AG1764">
            <v>1.1185321620350349E-5</v>
          </cell>
          <cell r="AH1764">
            <v>3.1663482159573828E-5</v>
          </cell>
          <cell r="AI1764">
            <v>1.6503843331994557E-5</v>
          </cell>
          <cell r="AJ1764">
            <v>1.56883197036858E-5</v>
          </cell>
          <cell r="AK1764">
            <v>2.551493221817672E-5</v>
          </cell>
          <cell r="AL1764">
            <v>3.3339235246939401E-5</v>
          </cell>
          <cell r="AM1764">
            <v>0</v>
          </cell>
          <cell r="AN1764">
            <v>7.3681415596081907E-8</v>
          </cell>
          <cell r="AO1764">
            <v>4.7768645087854031E-8</v>
          </cell>
          <cell r="AP1764">
            <v>1.4106297315043885E-7</v>
          </cell>
          <cell r="AQ1764">
            <v>1.8321767681105761E-7</v>
          </cell>
          <cell r="AR1764">
            <v>2.674356535507247E-7</v>
          </cell>
          <cell r="AS1764">
            <v>2.1636996158800936E-7</v>
          </cell>
          <cell r="AT1764">
            <v>9.4394496916509611E-8</v>
          </cell>
          <cell r="AU1764">
            <v>1.2064219508613631E-7</v>
          </cell>
          <cell r="AV1764">
            <v>1.298755703522996E-7</v>
          </cell>
          <cell r="AW1764">
            <v>1.4991699046110562E-7</v>
          </cell>
          <cell r="AX1764">
            <v>1.1755368704694859E-7</v>
          </cell>
          <cell r="AY1764">
            <v>1.3777340989570415E-7</v>
          </cell>
          <cell r="AZ1764">
            <v>1.5001374562183575E-7</v>
          </cell>
          <cell r="BA1764">
            <v>1.7083446246372276E-7</v>
          </cell>
          <cell r="BB1764">
            <v>1.1763488444721764E-7</v>
          </cell>
          <cell r="BC1764">
            <v>1.4143899557525314E-7</v>
          </cell>
          <cell r="BD1764">
            <v>6.3885865686663717E-8</v>
          </cell>
          <cell r="BE1764">
            <v>1.0569020230980232E-7</v>
          </cell>
          <cell r="BF1764">
            <v>4.1642087778319849E-8</v>
          </cell>
          <cell r="BG1764">
            <v>1.3603790104900078E-7</v>
          </cell>
          <cell r="BH1764">
            <v>5.00987306410809E-8</v>
          </cell>
          <cell r="BI1764">
            <v>1.0111339069202544E-7</v>
          </cell>
          <cell r="BJ1764">
            <v>8.2682821813662694E-8</v>
          </cell>
          <cell r="BK1764">
            <v>9.0444510330998124E-7</v>
          </cell>
          <cell r="BL1764">
            <v>8.2961592069587601E-7</v>
          </cell>
          <cell r="BM1764">
            <v>6.4226961614447217E-8</v>
          </cell>
          <cell r="BN1764">
            <v>1.0233033420704922E-7</v>
          </cell>
          <cell r="BO1764">
            <v>7.6691363178769164E-8</v>
          </cell>
          <cell r="BP1764">
            <v>2.0999680239966925E-8</v>
          </cell>
          <cell r="BQ1764">
            <v>4.1401528635664595E-8</v>
          </cell>
          <cell r="BR1764">
            <v>1.2894213319212997E-7</v>
          </cell>
          <cell r="BS1764">
            <v>7.8055863261265791E-8</v>
          </cell>
          <cell r="BT1764">
            <v>4.4696868571727643E-8</v>
          </cell>
          <cell r="BU1764">
            <v>5.0563537843732957E-8</v>
          </cell>
          <cell r="BV1764">
            <v>4.1163679172637257E-8</v>
          </cell>
        </row>
        <row r="1765">
          <cell r="E1765">
            <v>3.7104186184071601E-5</v>
          </cell>
          <cell r="F1765">
            <v>0</v>
          </cell>
          <cell r="G1765">
            <v>3.2792334582419008E-5</v>
          </cell>
          <cell r="H1765">
            <v>2.5361883491192497E-5</v>
          </cell>
          <cell r="I1765">
            <v>3.7011806664771867E-5</v>
          </cell>
          <cell r="J1765">
            <v>1.6554163021129732E-5</v>
          </cell>
          <cell r="K1765">
            <v>2.4334963294864395E-5</v>
          </cell>
          <cell r="L1765">
            <v>4.5818343017279281E-5</v>
          </cell>
          <cell r="M1765">
            <v>5.4491477943312013E-5</v>
          </cell>
          <cell r="N1765">
            <v>4.8010315254981899E-5</v>
          </cell>
          <cell r="O1765">
            <v>4.7292375214639646E-5</v>
          </cell>
          <cell r="P1765">
            <v>4.8766919383752987E-5</v>
          </cell>
          <cell r="Q1765">
            <v>4.9400793663528691E-5</v>
          </cell>
          <cell r="R1765">
            <v>5.0893961393919073E-5</v>
          </cell>
          <cell r="S1765">
            <v>4.9987648998555094E-5</v>
          </cell>
          <cell r="T1765">
            <v>4.9951140956070482E-5</v>
          </cell>
          <cell r="U1765">
            <v>8.6947537216310238E-6</v>
          </cell>
          <cell r="V1765">
            <v>2.0489768062676414E-5</v>
          </cell>
          <cell r="W1765">
            <v>0</v>
          </cell>
          <cell r="X1765">
            <v>1.9637390794439044E-5</v>
          </cell>
          <cell r="Y1765">
            <v>1.2103345923661751E-5</v>
          </cell>
          <cell r="Z1765">
            <v>1.9094081488176481E-5</v>
          </cell>
          <cell r="AA1765">
            <v>9.5970696896483508E-6</v>
          </cell>
          <cell r="AB1765">
            <v>6.0279791523284277E-5</v>
          </cell>
          <cell r="AC1765">
            <v>3.7856830159138451E-5</v>
          </cell>
          <cell r="AD1765">
            <v>2.0763437027493209E-5</v>
          </cell>
          <cell r="AE1765">
            <v>1.9005787151457326E-5</v>
          </cell>
          <cell r="AF1765">
            <v>6.2002135367587513E-6</v>
          </cell>
          <cell r="AG1765">
            <v>3.1973398326492981E-6</v>
          </cell>
          <cell r="AH1765">
            <v>1.064098389957299E-5</v>
          </cell>
          <cell r="AI1765">
            <v>5.4938842928868166E-6</v>
          </cell>
          <cell r="AJ1765">
            <v>5.2782483951200797E-6</v>
          </cell>
          <cell r="AK1765">
            <v>8.9393144854409324E-6</v>
          </cell>
          <cell r="AL1765">
            <v>1.1382631183725549E-5</v>
          </cell>
          <cell r="AM1765">
            <v>0</v>
          </cell>
          <cell r="AN1765">
            <v>2.9082781226661887E-8</v>
          </cell>
          <cell r="AO1765">
            <v>1.8683465156315839E-8</v>
          </cell>
          <cell r="AP1765">
            <v>5.4876880135136864E-8</v>
          </cell>
          <cell r="AQ1765">
            <v>7.0814317880400672E-8</v>
          </cell>
          <cell r="AR1765">
            <v>1.0375304241926522E-7</v>
          </cell>
          <cell r="AS1765">
            <v>8.3149184359713708E-8</v>
          </cell>
          <cell r="AT1765">
            <v>3.6927376562002017E-8</v>
          </cell>
          <cell r="AU1765">
            <v>4.7600154137920699E-8</v>
          </cell>
          <cell r="AV1765">
            <v>5.0946813782528387E-8</v>
          </cell>
          <cell r="AW1765">
            <v>5.8293211895346862E-8</v>
          </cell>
          <cell r="AX1765">
            <v>4.7320343764567669E-8</v>
          </cell>
          <cell r="AY1765">
            <v>5.4033311538534265E-8</v>
          </cell>
          <cell r="AZ1765">
            <v>5.78013763113919E-8</v>
          </cell>
          <cell r="BA1765">
            <v>6.6193251448321145E-8</v>
          </cell>
          <cell r="BB1765">
            <v>4.5859288388625638E-8</v>
          </cell>
          <cell r="BC1765">
            <v>5.4889108801091413E-8</v>
          </cell>
          <cell r="BD1765">
            <v>2.556515296358346E-8</v>
          </cell>
          <cell r="BE1765">
            <v>4.1123131957146677E-8</v>
          </cell>
          <cell r="BF1765">
            <v>1.6344004958120543E-8</v>
          </cell>
          <cell r="BG1765">
            <v>5.476158794604437E-8</v>
          </cell>
          <cell r="BH1765">
            <v>1.994929022102158E-8</v>
          </cell>
          <cell r="BI1765">
            <v>3.8895411980937157E-8</v>
          </cell>
          <cell r="BJ1765">
            <v>3.2016588500321897E-8</v>
          </cell>
          <cell r="BK1765">
            <v>3.8753234439401639E-7</v>
          </cell>
          <cell r="BL1765">
            <v>3.3188165825270048E-7</v>
          </cell>
          <cell r="BM1765">
            <v>2.6053818939956215E-8</v>
          </cell>
          <cell r="BN1765">
            <v>4.0473020524085285E-8</v>
          </cell>
          <cell r="BO1765">
            <v>2.9279198397348903E-8</v>
          </cell>
          <cell r="BP1765">
            <v>8.1432575003692335E-9</v>
          </cell>
          <cell r="BQ1765">
            <v>1.6381350287638438E-8</v>
          </cell>
          <cell r="BR1765">
            <v>5.0062189825328343E-8</v>
          </cell>
          <cell r="BS1765">
            <v>3.009826114122934E-8</v>
          </cell>
          <cell r="BT1765">
            <v>1.7504544806490593E-8</v>
          </cell>
          <cell r="BU1765">
            <v>1.9927911871013273E-8</v>
          </cell>
          <cell r="BV1765">
            <v>1.5818734838021789E-8</v>
          </cell>
        </row>
        <row r="1766">
          <cell r="E1766">
            <v>5.5185967664088399E-5</v>
          </cell>
          <cell r="F1766">
            <v>0</v>
          </cell>
          <cell r="G1766">
            <v>4.9596059142105375E-5</v>
          </cell>
          <cell r="H1766">
            <v>3.9118507315222336E-5</v>
          </cell>
          <cell r="I1766">
            <v>5.5210567118819748E-5</v>
          </cell>
          <cell r="J1766">
            <v>2.4835585328297362E-5</v>
          </cell>
          <cell r="K1766">
            <v>3.7639598811971888E-5</v>
          </cell>
          <cell r="L1766">
            <v>6.6213598005293448E-5</v>
          </cell>
          <cell r="M1766">
            <v>8.2051155630359055E-5</v>
          </cell>
          <cell r="N1766">
            <v>7.3428030506916128E-5</v>
          </cell>
          <cell r="O1766">
            <v>6.9983982969844746E-5</v>
          </cell>
          <cell r="P1766">
            <v>7.0811828574183925E-5</v>
          </cell>
          <cell r="Q1766">
            <v>7.2595919830875834E-5</v>
          </cell>
          <cell r="R1766">
            <v>7.6921718042274623E-5</v>
          </cell>
          <cell r="S1766">
            <v>7.3741384496901817E-5</v>
          </cell>
          <cell r="T1766">
            <v>7.4405712676829189E-5</v>
          </cell>
          <cell r="U1766">
            <v>1.2686825771745459E-5</v>
          </cell>
          <cell r="V1766">
            <v>3.0600857360149759E-5</v>
          </cell>
          <cell r="W1766">
            <v>0</v>
          </cell>
          <cell r="X1766">
            <v>2.899503471347661E-5</v>
          </cell>
          <cell r="Y1766">
            <v>1.7691653777644256E-5</v>
          </cell>
          <cell r="Z1766">
            <v>2.824258733324816E-5</v>
          </cell>
          <cell r="AA1766">
            <v>1.4124686192192942E-5</v>
          </cell>
          <cell r="AB1766">
            <v>8.3023515395210011E-5</v>
          </cell>
          <cell r="AC1766">
            <v>5.3113127104944426E-5</v>
          </cell>
          <cell r="AD1766">
            <v>2.9387009446330513E-5</v>
          </cell>
          <cell r="AE1766">
            <v>2.7800106928241575E-5</v>
          </cell>
          <cell r="AF1766">
            <v>9.3534228131205122E-6</v>
          </cell>
          <cell r="AG1766">
            <v>4.9316250680468767E-6</v>
          </cell>
          <cell r="AH1766">
            <v>1.620900963490156E-5</v>
          </cell>
          <cell r="AI1766">
            <v>8.4686258362175551E-6</v>
          </cell>
          <cell r="AJ1766">
            <v>8.0675982243344094E-6</v>
          </cell>
          <cell r="AK1766">
            <v>1.370449604224139E-5</v>
          </cell>
          <cell r="AL1766">
            <v>1.7415475054663022E-5</v>
          </cell>
          <cell r="AM1766">
            <v>0</v>
          </cell>
          <cell r="AN1766">
            <v>4.2385757142448474E-8</v>
          </cell>
          <cell r="AO1766">
            <v>2.7173980191855132E-8</v>
          </cell>
          <cell r="AP1766">
            <v>8.0627097465949786E-8</v>
          </cell>
          <cell r="AQ1766">
            <v>1.0401173497226206E-7</v>
          </cell>
          <cell r="AR1766">
            <v>1.5237326627094458E-7</v>
          </cell>
          <cell r="AS1766">
            <v>1.2178004390842472E-7</v>
          </cell>
          <cell r="AT1766">
            <v>5.4139554447682771E-8</v>
          </cell>
          <cell r="AU1766">
            <v>6.8998285666210612E-8</v>
          </cell>
          <cell r="AV1766">
            <v>7.4569765180111041E-8</v>
          </cell>
          <cell r="AW1766">
            <v>8.5673969468513336E-8</v>
          </cell>
          <cell r="AX1766">
            <v>6.8312817383873382E-8</v>
          </cell>
          <cell r="AY1766">
            <v>7.7977336420144646E-8</v>
          </cell>
          <cell r="AZ1766">
            <v>8.3921787063910446E-8</v>
          </cell>
          <cell r="BA1766">
            <v>9.7003463843557065E-8</v>
          </cell>
          <cell r="BB1766">
            <v>6.6679371079833352E-8</v>
          </cell>
          <cell r="BC1766">
            <v>8.0077677934913572E-8</v>
          </cell>
          <cell r="BD1766">
            <v>3.6927940925053826E-8</v>
          </cell>
          <cell r="BE1766">
            <v>5.9803224517126096E-8</v>
          </cell>
          <cell r="BF1766">
            <v>2.3757625969912E-8</v>
          </cell>
          <cell r="BG1766">
            <v>7.8979976080330132E-8</v>
          </cell>
          <cell r="BH1766">
            <v>2.8865595109143787E-8</v>
          </cell>
          <cell r="BI1766">
            <v>5.7332056046254919E-8</v>
          </cell>
          <cell r="BJ1766">
            <v>4.6674424822417483E-8</v>
          </cell>
          <cell r="BK1766">
            <v>5.4910404574892506E-7</v>
          </cell>
          <cell r="BL1766">
            <v>4.7912460621344552E-7</v>
          </cell>
          <cell r="BM1766">
            <v>3.749988219402766E-8</v>
          </cell>
          <cell r="BN1766">
            <v>5.8662065234757514E-8</v>
          </cell>
          <cell r="BO1766">
            <v>4.2743049263351768E-8</v>
          </cell>
          <cell r="BP1766">
            <v>1.1856708485794384E-8</v>
          </cell>
          <cell r="BQ1766">
            <v>2.3785993530396275E-8</v>
          </cell>
          <cell r="BR1766">
            <v>7.2919957011059282E-8</v>
          </cell>
          <cell r="BS1766">
            <v>4.4011176095185625E-8</v>
          </cell>
          <cell r="BT1766">
            <v>2.5558522515480307E-8</v>
          </cell>
          <cell r="BU1766">
            <v>2.8984932696959103E-8</v>
          </cell>
          <cell r="BV1766">
            <v>2.3144975773400107E-8</v>
          </cell>
        </row>
        <row r="1767">
          <cell r="E1767">
            <v>2.9634679072046883E-6</v>
          </cell>
          <cell r="F1767">
            <v>0</v>
          </cell>
          <cell r="G1767">
            <v>2.6641196155900581E-6</v>
          </cell>
          <cell r="H1767">
            <v>2.0491977068574681E-6</v>
          </cell>
          <cell r="I1767">
            <v>2.9566938750468781E-6</v>
          </cell>
          <cell r="J1767">
            <v>1.3111091790978685E-6</v>
          </cell>
          <cell r="K1767">
            <v>1.9939668870260803E-6</v>
          </cell>
          <cell r="L1767">
            <v>3.4926697865624717E-6</v>
          </cell>
          <cell r="M1767">
            <v>4.3686499685108311E-6</v>
          </cell>
          <cell r="N1767">
            <v>3.695491602219004E-6</v>
          </cell>
          <cell r="O1767">
            <v>3.6961686776384143E-6</v>
          </cell>
          <cell r="P1767">
            <v>4.0103383012384562E-6</v>
          </cell>
          <cell r="Q1767">
            <v>4.0485373024393156E-6</v>
          </cell>
          <cell r="R1767">
            <v>3.9601698495449895E-6</v>
          </cell>
          <cell r="S1767">
            <v>4.0643451699029245E-6</v>
          </cell>
          <cell r="T1767">
            <v>3.9344009067467371E-6</v>
          </cell>
          <cell r="U1767">
            <v>6.8638453724057761E-7</v>
          </cell>
          <cell r="V1767">
            <v>1.6710156320311726E-6</v>
          </cell>
          <cell r="W1767">
            <v>0</v>
          </cell>
          <cell r="X1767">
            <v>1.5416957278714839E-6</v>
          </cell>
          <cell r="Y1767">
            <v>9.4943933994561503E-7</v>
          </cell>
          <cell r="Z1767">
            <v>1.5627812945386477E-6</v>
          </cell>
          <cell r="AA1767">
            <v>7.6000493894465831E-7</v>
          </cell>
          <cell r="AB1767">
            <v>4.5253979775163916E-6</v>
          </cell>
          <cell r="AC1767">
            <v>2.8868373055313626E-6</v>
          </cell>
          <cell r="AD1767">
            <v>1.589363594707161E-6</v>
          </cell>
          <cell r="AE1767">
            <v>1.4904123886298946E-6</v>
          </cell>
          <cell r="AF1767">
            <v>5.0484384118968426E-7</v>
          </cell>
          <cell r="AG1767">
            <v>2.6494182567851018E-7</v>
          </cell>
          <cell r="AH1767">
            <v>8.5701301132834236E-7</v>
          </cell>
          <cell r="AI1767">
            <v>4.4568654310259398E-7</v>
          </cell>
          <cell r="AJ1767">
            <v>4.2737021623428988E-7</v>
          </cell>
          <cell r="AK1767">
            <v>7.2578874109782386E-7</v>
          </cell>
          <cell r="AL1767">
            <v>9.2337779177217041E-7</v>
          </cell>
          <cell r="AM1767">
            <v>0</v>
          </cell>
          <cell r="AN1767">
            <v>2.2783617714884795E-9</v>
          </cell>
          <cell r="AO1767">
            <v>1.4626594514396237E-9</v>
          </cell>
          <cell r="AP1767">
            <v>4.3335623934370609E-9</v>
          </cell>
          <cell r="AQ1767">
            <v>5.561830311116506E-9</v>
          </cell>
          <cell r="AR1767">
            <v>8.164250020423463E-9</v>
          </cell>
          <cell r="AS1767">
            <v>6.519212746417276E-9</v>
          </cell>
          <cell r="AT1767">
            <v>2.9007834463085649E-9</v>
          </cell>
          <cell r="AU1767">
            <v>3.720751996078839E-9</v>
          </cell>
          <cell r="AV1767">
            <v>3.9961514250675638E-9</v>
          </cell>
          <cell r="AW1767">
            <v>4.5734015606206182E-9</v>
          </cell>
          <cell r="AX1767">
            <v>3.6708137308349254E-9</v>
          </cell>
          <cell r="AY1767">
            <v>4.2599468699493458E-9</v>
          </cell>
          <cell r="AZ1767">
            <v>4.5693156753078811E-9</v>
          </cell>
          <cell r="BA1767">
            <v>5.1632373174388889E-9</v>
          </cell>
          <cell r="BB1767">
            <v>3.5978179988458437E-9</v>
          </cell>
          <cell r="BC1767">
            <v>4.3139271821640998E-9</v>
          </cell>
          <cell r="BD1767">
            <v>1.9877300641577158E-9</v>
          </cell>
          <cell r="BE1767">
            <v>3.2159681322887055E-9</v>
          </cell>
          <cell r="BF1767">
            <v>1.2778491474198272E-9</v>
          </cell>
          <cell r="BG1767">
            <v>4.2435735564491107E-9</v>
          </cell>
          <cell r="BH1767">
            <v>1.5507004963476874E-9</v>
          </cell>
          <cell r="BI1767">
            <v>3.0806300676143131E-9</v>
          </cell>
          <cell r="BJ1767">
            <v>2.5005851561089282E-9</v>
          </cell>
          <cell r="BK1767">
            <v>2.967432924519658E-8</v>
          </cell>
          <cell r="BL1767">
            <v>2.5713149276843492E-8</v>
          </cell>
          <cell r="BM1767">
            <v>2.0190519329695342E-9</v>
          </cell>
          <cell r="BN1767">
            <v>3.1465624045937313E-9</v>
          </cell>
          <cell r="BO1767">
            <v>2.2978192842191194E-9</v>
          </cell>
          <cell r="BP1767">
            <v>6.3698989267663798E-10</v>
          </cell>
          <cell r="BQ1767">
            <v>1.276912224408602E-9</v>
          </cell>
          <cell r="BR1767">
            <v>3.9052444045799851E-9</v>
          </cell>
          <cell r="BS1767">
            <v>2.3609795569013768E-9</v>
          </cell>
          <cell r="BT1767">
            <v>1.3702838251996962E-9</v>
          </cell>
          <cell r="BU1767">
            <v>1.5553959834979256E-9</v>
          </cell>
          <cell r="BV1767">
            <v>1.2432482121571025E-9</v>
          </cell>
        </row>
        <row r="1768">
          <cell r="E1768">
            <v>2.4751345236724622E-6</v>
          </cell>
          <cell r="F1768">
            <v>0</v>
          </cell>
          <cell r="G1768">
            <v>2.2061894839946575E-6</v>
          </cell>
          <cell r="H1768">
            <v>1.7173795806593729E-6</v>
          </cell>
          <cell r="I1768">
            <v>2.4792678443319674E-6</v>
          </cell>
          <cell r="J1768">
            <v>1.0959158157766247E-6</v>
          </cell>
          <cell r="K1768">
            <v>1.6409908413116829E-6</v>
          </cell>
          <cell r="L1768">
            <v>3.0042064984948701E-6</v>
          </cell>
          <cell r="M1768">
            <v>3.628356785008559E-6</v>
          </cell>
          <cell r="N1768">
            <v>3.1586845828942395E-6</v>
          </cell>
          <cell r="O1768">
            <v>3.1264394079612419E-6</v>
          </cell>
          <cell r="P1768">
            <v>3.2112507833588497E-6</v>
          </cell>
          <cell r="Q1768">
            <v>3.2449067085384527E-6</v>
          </cell>
          <cell r="R1768">
            <v>3.3154009455403244E-6</v>
          </cell>
          <cell r="S1768">
            <v>3.286229396861465E-6</v>
          </cell>
          <cell r="T1768">
            <v>3.3074891910219411E-6</v>
          </cell>
          <cell r="U1768">
            <v>5.7647230285619563E-7</v>
          </cell>
          <cell r="V1768">
            <v>1.372949119243342E-6</v>
          </cell>
          <cell r="W1768">
            <v>0</v>
          </cell>
          <cell r="X1768">
            <v>1.2989265312011987E-6</v>
          </cell>
          <cell r="Y1768">
            <v>8.0182069293060554E-7</v>
          </cell>
          <cell r="Z1768">
            <v>1.2786231519324411E-6</v>
          </cell>
          <cell r="AA1768">
            <v>6.3723698988226236E-7</v>
          </cell>
          <cell r="AB1768">
            <v>3.9585867632320049E-6</v>
          </cell>
          <cell r="AC1768">
            <v>2.493692929071036E-6</v>
          </cell>
          <cell r="AD1768">
            <v>1.3691762863525405E-6</v>
          </cell>
          <cell r="AE1768">
            <v>1.2510321242252257E-6</v>
          </cell>
          <cell r="AF1768">
            <v>4.1448057937516675E-7</v>
          </cell>
          <cell r="AG1768">
            <v>2.1469509186060725E-7</v>
          </cell>
          <cell r="AH1768">
            <v>7.0815921733388252E-7</v>
          </cell>
          <cell r="AI1768">
            <v>3.6578834888855523E-7</v>
          </cell>
          <cell r="AJ1768">
            <v>3.5211980897231314E-7</v>
          </cell>
          <cell r="AK1768">
            <v>5.9905544627885983E-7</v>
          </cell>
          <cell r="AL1768">
            <v>7.6099558100596317E-7</v>
          </cell>
          <cell r="AM1768">
            <v>0</v>
          </cell>
          <cell r="AN1768">
            <v>1.92608977108947E-9</v>
          </cell>
          <cell r="AO1768">
            <v>1.2348119714768155E-9</v>
          </cell>
          <cell r="AP1768">
            <v>3.6477292700313746E-9</v>
          </cell>
          <cell r="AQ1768">
            <v>4.6992998484833313E-9</v>
          </cell>
          <cell r="AR1768">
            <v>6.8904133832658643E-9</v>
          </cell>
          <cell r="AS1768">
            <v>5.5013617271713647E-9</v>
          </cell>
          <cell r="AT1768">
            <v>2.4489106207900239E-9</v>
          </cell>
          <cell r="AU1768">
            <v>3.1460902134568173E-9</v>
          </cell>
          <cell r="AV1768">
            <v>3.3736282854599639E-9</v>
          </cell>
          <cell r="AW1768">
            <v>3.8595153725627372E-9</v>
          </cell>
          <cell r="AX1768">
            <v>3.1247783499501867E-9</v>
          </cell>
          <cell r="AY1768">
            <v>3.5640038739109374E-9</v>
          </cell>
          <cell r="AZ1768">
            <v>3.8121851801662801E-9</v>
          </cell>
          <cell r="BA1768">
            <v>4.362125471500908E-9</v>
          </cell>
          <cell r="BB1768">
            <v>3.0266304847763067E-9</v>
          </cell>
          <cell r="BC1768">
            <v>3.6294598403104811E-9</v>
          </cell>
          <cell r="BD1768">
            <v>1.6879578280567111E-9</v>
          </cell>
          <cell r="BE1768">
            <v>2.7149859548174928E-9</v>
          </cell>
          <cell r="BF1768">
            <v>1.0795847147588582E-9</v>
          </cell>
          <cell r="BG1768">
            <v>3.615593024058061E-9</v>
          </cell>
          <cell r="BH1768">
            <v>1.3178682833964657E-9</v>
          </cell>
          <cell r="BI1768">
            <v>2.5876537541199453E-9</v>
          </cell>
          <cell r="BJ1768">
            <v>2.1158339428072309E-9</v>
          </cell>
          <cell r="BK1768">
            <v>2.5534524968835137E-8</v>
          </cell>
          <cell r="BL1768">
            <v>2.1908695225365771E-8</v>
          </cell>
          <cell r="BM1768">
            <v>1.7196184313705278E-9</v>
          </cell>
          <cell r="BN1768">
            <v>2.6718813283894909E-9</v>
          </cell>
          <cell r="BO1768">
            <v>1.9377967435982762E-9</v>
          </cell>
          <cell r="BP1768">
            <v>5.383972688438216E-10</v>
          </cell>
          <cell r="BQ1768">
            <v>1.0825728954336481E-9</v>
          </cell>
          <cell r="BR1768">
            <v>3.3086255403204762E-9</v>
          </cell>
          <cell r="BS1768">
            <v>1.9932446008000088E-9</v>
          </cell>
          <cell r="BT1768">
            <v>1.1582069867332027E-9</v>
          </cell>
          <cell r="BU1768">
            <v>1.3173989367186263E-9</v>
          </cell>
          <cell r="BV1768">
            <v>1.0478359258947986E-9</v>
          </cell>
        </row>
        <row r="1769">
          <cell r="E1769">
            <v>8.7908620412851259E-7</v>
          </cell>
          <cell r="F1769">
            <v>0</v>
          </cell>
          <cell r="G1769">
            <v>7.8006835695716866E-7</v>
          </cell>
          <cell r="H1769">
            <v>5.9050805395769684E-7</v>
          </cell>
          <cell r="I1769">
            <v>9.0020846523837898E-7</v>
          </cell>
          <cell r="J1769">
            <v>3.8847115226997961E-7</v>
          </cell>
          <cell r="K1769">
            <v>5.7650661961870895E-7</v>
          </cell>
          <cell r="L1769">
            <v>1.0732694806813139E-6</v>
          </cell>
          <cell r="M1769">
            <v>1.2957233453701291E-6</v>
          </cell>
          <cell r="N1769">
            <v>1.1265037180207956E-6</v>
          </cell>
          <cell r="O1769">
            <v>1.1148836362002268E-6</v>
          </cell>
          <cell r="P1769">
            <v>1.1591822655635268E-6</v>
          </cell>
          <cell r="Q1769">
            <v>1.1620390368593537E-6</v>
          </cell>
          <cell r="R1769">
            <v>1.1832689142206526E-6</v>
          </cell>
          <cell r="S1769">
            <v>1.1730800089760375E-6</v>
          </cell>
          <cell r="T1769">
            <v>1.177759700469322E-6</v>
          </cell>
          <cell r="U1769">
            <v>2.0522780908389791E-7</v>
          </cell>
          <cell r="V1769">
            <v>4.8798820524479222E-7</v>
          </cell>
          <cell r="W1769">
            <v>0</v>
          </cell>
          <cell r="X1769">
            <v>4.6241844134817929E-7</v>
          </cell>
          <cell r="Y1769">
            <v>2.8575368712037255E-7</v>
          </cell>
          <cell r="Z1769">
            <v>4.5505914972425667E-7</v>
          </cell>
          <cell r="AA1769">
            <v>2.2673568838944405E-7</v>
          </cell>
          <cell r="AB1769">
            <v>1.4544969625718574E-6</v>
          </cell>
          <cell r="AC1769">
            <v>9.0864740901387006E-7</v>
          </cell>
          <cell r="AD1769">
            <v>4.9728482792273154E-7</v>
          </cell>
          <cell r="AE1769">
            <v>4.4428778479699953E-7</v>
          </cell>
          <cell r="AF1769">
            <v>1.4423427968915024E-7</v>
          </cell>
          <cell r="AG1769">
            <v>7.3915550975975628E-8</v>
          </cell>
          <cell r="AH1769">
            <v>2.4871385606938954E-7</v>
          </cell>
          <cell r="AI1769">
            <v>1.2812815598061116E-7</v>
          </cell>
          <cell r="AJ1769">
            <v>1.2354598447916247E-7</v>
          </cell>
          <cell r="AK1769">
            <v>2.1062541511666782E-7</v>
          </cell>
          <cell r="AL1769">
            <v>2.670298390625073E-7</v>
          </cell>
          <cell r="AM1769">
            <v>0</v>
          </cell>
          <cell r="AN1769">
            <v>6.9200530337140239E-10</v>
          </cell>
          <cell r="AO1769">
            <v>4.4376396732180727E-10</v>
          </cell>
          <cell r="AP1769">
            <v>1.3053694639268343E-9</v>
          </cell>
          <cell r="AQ1769">
            <v>1.6806813650097485E-9</v>
          </cell>
          <cell r="AR1769">
            <v>2.4731522866004882E-9</v>
          </cell>
          <cell r="AS1769">
            <v>1.9707234913455946E-9</v>
          </cell>
          <cell r="AT1769">
            <v>8.778743252332267E-10</v>
          </cell>
          <cell r="AU1769">
            <v>1.1313522020596523E-9</v>
          </cell>
          <cell r="AV1769">
            <v>1.2123101343466795E-9</v>
          </cell>
          <cell r="AW1769">
            <v>1.3857406125712548E-9</v>
          </cell>
          <cell r="AX1769">
            <v>1.1266665290768231E-9</v>
          </cell>
          <cell r="AY1769">
            <v>1.2863194178508062E-9</v>
          </cell>
          <cell r="AZ1769">
            <v>1.3727111625894843E-9</v>
          </cell>
          <cell r="BA1769">
            <v>1.5672047532061915E-9</v>
          </cell>
          <cell r="BB1769">
            <v>1.0891179623152765E-9</v>
          </cell>
          <cell r="BC1769">
            <v>1.3038481093343031E-9</v>
          </cell>
          <cell r="BD1769">
            <v>6.0797700645629303E-10</v>
          </cell>
          <cell r="BE1769">
            <v>9.7615879547340785E-10</v>
          </cell>
          <cell r="BF1769">
            <v>3.8817190199323189E-10</v>
          </cell>
          <cell r="BG1769">
            <v>1.3019711558875316E-9</v>
          </cell>
          <cell r="BH1769">
            <v>4.7399969705289075E-10</v>
          </cell>
          <cell r="BI1769">
            <v>9.2431410069550716E-10</v>
          </cell>
          <cell r="BJ1769">
            <v>7.5854600127648206E-10</v>
          </cell>
          <cell r="BK1769">
            <v>9.2648070394096673E-9</v>
          </cell>
          <cell r="BL1769">
            <v>7.8816595345781643E-9</v>
          </cell>
          <cell r="BM1769">
            <v>6.202280045750601E-10</v>
          </cell>
          <cell r="BN1769">
            <v>9.6028769254196846E-10</v>
          </cell>
          <cell r="BO1769">
            <v>6.9336538821566171E-10</v>
          </cell>
          <cell r="BP1769">
            <v>1.9315309956395937E-10</v>
          </cell>
          <cell r="BQ1769">
            <v>3.8913426594985952E-10</v>
          </cell>
          <cell r="BR1769">
            <v>1.1859399839723817E-9</v>
          </cell>
          <cell r="BS1769">
            <v>7.1357706132752445E-10</v>
          </cell>
          <cell r="BT1769">
            <v>4.1592719557612178E-10</v>
          </cell>
          <cell r="BU1769">
            <v>4.7338544203055584E-10</v>
          </cell>
          <cell r="BV1769">
            <v>3.7505529782082695E-10</v>
          </cell>
        </row>
        <row r="1770">
          <cell r="E1770">
            <v>3.8431967158519672E-5</v>
          </cell>
          <cell r="F1770">
            <v>0</v>
          </cell>
          <cell r="G1770">
            <v>3.4392890205223594E-5</v>
          </cell>
          <cell r="H1770">
            <v>2.7157762368737615E-5</v>
          </cell>
          <cell r="I1770">
            <v>3.8615853799229161E-5</v>
          </cell>
          <cell r="J1770">
            <v>1.7192323728318872E-5</v>
          </cell>
          <cell r="K1770">
            <v>2.5982845012339015E-5</v>
          </cell>
          <cell r="L1770">
            <v>4.6415293958901866E-5</v>
          </cell>
          <cell r="M1770">
            <v>5.6211269986751164E-5</v>
          </cell>
          <cell r="N1770">
            <v>4.9606037467425097E-5</v>
          </cell>
          <cell r="O1770">
            <v>4.8850082027494479E-5</v>
          </cell>
          <cell r="P1770">
            <v>5.0545862373077338E-5</v>
          </cell>
          <cell r="Q1770">
            <v>5.0960750525426712E-5</v>
          </cell>
          <cell r="R1770">
            <v>5.2008705393311444E-5</v>
          </cell>
          <cell r="S1770">
            <v>5.1461324819237751E-5</v>
          </cell>
          <cell r="T1770">
            <v>5.1694323196658052E-5</v>
          </cell>
          <cell r="U1770">
            <v>8.8738876973457212E-6</v>
          </cell>
          <cell r="V1770">
            <v>2.1290117615512776E-5</v>
          </cell>
          <cell r="W1770">
            <v>0</v>
          </cell>
          <cell r="X1770">
            <v>2.0266853924547049E-5</v>
          </cell>
          <cell r="Y1770">
            <v>1.2430610243531747E-5</v>
          </cell>
          <cell r="Z1770">
            <v>1.9709018824536135E-5</v>
          </cell>
          <cell r="AA1770">
            <v>9.8476269399866443E-6</v>
          </cell>
          <cell r="AB1770">
            <v>5.9667818037522984E-5</v>
          </cell>
          <cell r="AC1770">
            <v>3.7838965298043104E-5</v>
          </cell>
          <cell r="AD1770">
            <v>2.0866073883472101E-5</v>
          </cell>
          <cell r="AE1770">
            <v>1.9428553595791805E-5</v>
          </cell>
          <cell r="AF1770">
            <v>6.4990392301462573E-6</v>
          </cell>
          <cell r="AG1770">
            <v>3.4111606679409581E-6</v>
          </cell>
          <cell r="AH1770">
            <v>1.1261311258706852E-5</v>
          </cell>
          <cell r="AI1770">
            <v>5.8609671709013189E-6</v>
          </cell>
          <cell r="AJ1770">
            <v>5.5896895349855749E-6</v>
          </cell>
          <cell r="AK1770">
            <v>9.4854376199411053E-6</v>
          </cell>
          <cell r="AL1770">
            <v>1.2075224165705724E-5</v>
          </cell>
          <cell r="AM1770">
            <v>0</v>
          </cell>
          <cell r="AN1770">
            <v>2.9716087346017562E-8</v>
          </cell>
          <cell r="AO1770">
            <v>1.9084752373546088E-8</v>
          </cell>
          <cell r="AP1770">
            <v>5.6447392293132449E-8</v>
          </cell>
          <cell r="AQ1770">
            <v>7.2718818767941159E-8</v>
          </cell>
          <cell r="AR1770">
            <v>1.0666117923957131E-7</v>
          </cell>
          <cell r="AS1770">
            <v>8.5265959222164712E-8</v>
          </cell>
          <cell r="AT1770">
            <v>3.7921045734320599E-8</v>
          </cell>
          <cell r="AU1770">
            <v>4.8570522157160616E-8</v>
          </cell>
          <cell r="AV1770">
            <v>5.2045792998766414E-8</v>
          </cell>
          <cell r="AW1770">
            <v>5.9628264887924284E-8</v>
          </cell>
          <cell r="AX1770">
            <v>4.8109810431205135E-8</v>
          </cell>
          <cell r="AY1770">
            <v>5.5166934818623276E-8</v>
          </cell>
          <cell r="AZ1770">
            <v>5.9151487413518968E-8</v>
          </cell>
          <cell r="BA1770">
            <v>6.7541272411346149E-8</v>
          </cell>
          <cell r="BB1770">
            <v>4.6849382771299296E-8</v>
          </cell>
          <cell r="BC1770">
            <v>5.6213224895661268E-8</v>
          </cell>
          <cell r="BD1770">
            <v>2.6005391291558798E-8</v>
          </cell>
          <cell r="BE1770">
            <v>4.2019942672905271E-8</v>
          </cell>
          <cell r="BF1770">
            <v>1.6686880833258888E-8</v>
          </cell>
          <cell r="BG1770">
            <v>5.5688378717195009E-8</v>
          </cell>
          <cell r="BH1770">
            <v>2.032494687862959E-8</v>
          </cell>
          <cell r="BI1770">
            <v>4.0104533351682303E-8</v>
          </cell>
          <cell r="BJ1770">
            <v>3.2767476993908921E-8</v>
          </cell>
          <cell r="BK1770">
            <v>3.8997078902772449E-7</v>
          </cell>
          <cell r="BL1770">
            <v>3.3780971857172153E-7</v>
          </cell>
          <cell r="BM1770">
            <v>2.645748419613247E-8</v>
          </cell>
          <cell r="BN1770">
            <v>4.1250948043580024E-8</v>
          </cell>
          <cell r="BO1770">
            <v>3.0021183682329545E-8</v>
          </cell>
          <cell r="BP1770">
            <v>8.3284822439549517E-9</v>
          </cell>
          <cell r="BQ1770">
            <v>1.6715086370328345E-8</v>
          </cell>
          <cell r="BR1770">
            <v>5.1226076105195228E-8</v>
          </cell>
          <cell r="BS1770">
            <v>3.0878651316334836E-8</v>
          </cell>
          <cell r="BT1770">
            <v>1.789071863938877E-8</v>
          </cell>
          <cell r="BU1770">
            <v>2.0347198561116182E-8</v>
          </cell>
          <cell r="BV1770">
            <v>1.6234264721405057E-8</v>
          </cell>
        </row>
        <row r="1771">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row>
        <row r="1772">
          <cell r="E1772">
            <v>1.8714658204116391E-5</v>
          </cell>
          <cell r="F1772">
            <v>0</v>
          </cell>
          <cell r="G1772">
            <v>1.7060704258452085E-5</v>
          </cell>
          <cell r="H1772">
            <v>1.1210096594187731E-5</v>
          </cell>
          <cell r="I1772">
            <v>2.0165907585607177E-5</v>
          </cell>
          <cell r="J1772">
            <v>7.090021639504753E-6</v>
          </cell>
          <cell r="K1772">
            <v>1.2104903023259601E-5</v>
          </cell>
          <cell r="L1772">
            <v>1.7314959876201828E-5</v>
          </cell>
          <cell r="M1772">
            <v>3.1627316844325076E-5</v>
          </cell>
          <cell r="N1772">
            <v>2.6313084686267724E-5</v>
          </cell>
          <cell r="O1772">
            <v>1.9467614615391542E-5</v>
          </cell>
          <cell r="P1772">
            <v>1.9582017871047585E-5</v>
          </cell>
          <cell r="Q1772">
            <v>2.0641175300246257E-5</v>
          </cell>
          <cell r="R1772">
            <v>2.2475032257410899E-5</v>
          </cell>
          <cell r="S1772">
            <v>2.0917543818948145E-5</v>
          </cell>
          <cell r="T1772">
            <v>2.2391684689151695E-5</v>
          </cell>
          <cell r="U1772">
            <v>4.2279355211454519E-6</v>
          </cell>
          <cell r="V1772">
            <v>1.1255334737714335E-5</v>
          </cell>
          <cell r="W1772">
            <v>0</v>
          </cell>
          <cell r="X1772">
            <v>7.9436470026149956E-6</v>
          </cell>
          <cell r="Y1772">
            <v>4.7588099346479174E-6</v>
          </cell>
          <cell r="Z1772">
            <v>1.1020200333284685E-5</v>
          </cell>
          <cell r="AA1772">
            <v>4.2821830879548158E-6</v>
          </cell>
          <cell r="AB1772">
            <v>2.1974175533331079E-5</v>
          </cell>
          <cell r="AC1772">
            <v>1.5274358074099136E-5</v>
          </cell>
          <cell r="AD1772">
            <v>7.7665125992905015E-6</v>
          </cell>
          <cell r="AE1772">
            <v>7.2941175985115764E-6</v>
          </cell>
          <cell r="AF1772">
            <v>2.4832574250951532E-6</v>
          </cell>
          <cell r="AG1772">
            <v>1.336939946766072E-6</v>
          </cell>
          <cell r="AH1772">
            <v>4.4376515889884367E-6</v>
          </cell>
          <cell r="AI1772">
            <v>2.4352810742570804E-6</v>
          </cell>
          <cell r="AJ1772">
            <v>2.385851069726297E-6</v>
          </cell>
          <cell r="AK1772">
            <v>4.3247065037724295E-6</v>
          </cell>
          <cell r="AL1772">
            <v>5.2639834677356059E-6</v>
          </cell>
          <cell r="AM1772">
            <v>0</v>
          </cell>
          <cell r="AN1772">
            <v>2.7973721375543299E-5</v>
          </cell>
          <cell r="AO1772">
            <v>1.4131682238136565E-5</v>
          </cell>
          <cell r="AP1772">
            <v>5.9438193816724859E-5</v>
          </cell>
          <cell r="AQ1772">
            <v>6.5523531379419229E-5</v>
          </cell>
          <cell r="AR1772">
            <v>1.0876774113450026E-4</v>
          </cell>
          <cell r="AS1772">
            <v>6.8071150710823086E-5</v>
          </cell>
          <cell r="AT1772">
            <v>3.2615677819038892E-5</v>
          </cell>
          <cell r="AU1772">
            <v>3.5651439770160088E-5</v>
          </cell>
          <cell r="AV1772">
            <v>5.5646408453310097E-5</v>
          </cell>
          <cell r="AW1772">
            <v>6.3633522867335724E-5</v>
          </cell>
          <cell r="AX1772">
            <v>3.215416822600259E-5</v>
          </cell>
          <cell r="AY1772">
            <v>3.0741457211197534E-5</v>
          </cell>
          <cell r="AZ1772">
            <v>3.3350218945188766E-5</v>
          </cell>
          <cell r="BA1772">
            <v>4.6304608864470698E-5</v>
          </cell>
          <cell r="BB1772">
            <v>3.029415074286622E-5</v>
          </cell>
          <cell r="BC1772">
            <v>4.1679710376158313E-5</v>
          </cell>
          <cell r="BD1772">
            <v>1.8024588401921315E-5</v>
          </cell>
          <cell r="BE1772">
            <v>2.5996093724388486E-5</v>
          </cell>
          <cell r="BF1772">
            <v>1.1630369612910111E-5</v>
          </cell>
          <cell r="BG1772">
            <v>3.576045557872089E-5</v>
          </cell>
          <cell r="BH1772">
            <v>1.3643603969272362E-5</v>
          </cell>
          <cell r="BI1772">
            <v>4.2733986838013296E-5</v>
          </cell>
          <cell r="BJ1772">
            <v>2.1484970074242092E-5</v>
          </cell>
          <cell r="BK1772">
            <v>2.3316803131627188E-4</v>
          </cell>
          <cell r="BL1772">
            <v>2.0702852643762629E-4</v>
          </cell>
          <cell r="BM1772">
            <v>1.6997783208619931E-5</v>
          </cell>
          <cell r="BN1772">
            <v>2.6289462735482404E-5</v>
          </cell>
          <cell r="BO1772">
            <v>2.0486500885656865E-5</v>
          </cell>
          <cell r="BP1772">
            <v>5.6925111799071911E-6</v>
          </cell>
          <cell r="BQ1772">
            <v>1.1803153985230644E-5</v>
          </cell>
          <cell r="BR1772">
            <v>3.3029091496879177E-5</v>
          </cell>
          <cell r="BS1772">
            <v>2.3223789400163798E-5</v>
          </cell>
          <cell r="BT1772">
            <v>1.5768889831344814E-5</v>
          </cell>
          <cell r="BU1772">
            <v>1.5214247649451402E-5</v>
          </cell>
          <cell r="BV1772">
            <v>1.2755814385576361E-5</v>
          </cell>
        </row>
        <row r="1773">
          <cell r="E1773">
            <v>5.2404939267828882E-6</v>
          </cell>
          <cell r="F1773">
            <v>0</v>
          </cell>
          <cell r="G1773">
            <v>4.7926610119203902E-6</v>
          </cell>
          <cell r="H1773">
            <v>3.5153602979220819E-6</v>
          </cell>
          <cell r="I1773">
            <v>5.5112720312956017E-6</v>
          </cell>
          <cell r="J1773">
            <v>2.1749893317251058E-6</v>
          </cell>
          <cell r="K1773">
            <v>3.5098421242658978E-6</v>
          </cell>
          <cell r="L1773">
            <v>5.8032244527479512E-6</v>
          </cell>
          <cell r="M1773">
            <v>8.8131816945383941E-6</v>
          </cell>
          <cell r="N1773">
            <v>8.1524952416859928E-6</v>
          </cell>
          <cell r="O1773">
            <v>6.6928973225197785E-6</v>
          </cell>
          <cell r="P1773">
            <v>8.0013226176637157E-6</v>
          </cell>
          <cell r="Q1773">
            <v>8.4345108062941821E-6</v>
          </cell>
          <cell r="R1773">
            <v>8.4755061347866183E-6</v>
          </cell>
          <cell r="S1773">
            <v>8.2712202226672277E-6</v>
          </cell>
          <cell r="T1773">
            <v>7.2961634172789367E-6</v>
          </cell>
          <cell r="U1773">
            <v>1.1924893862234215E-6</v>
          </cell>
          <cell r="V1773">
            <v>3.1088195494453291E-6</v>
          </cell>
          <cell r="W1773">
            <v>0</v>
          </cell>
          <cell r="X1773">
            <v>2.5219421741094479E-6</v>
          </cell>
          <cell r="Y1773">
            <v>1.4894655090951934E-6</v>
          </cell>
          <cell r="Z1773">
            <v>2.9308236054137768E-6</v>
          </cell>
          <cell r="AA1773">
            <v>1.2625591591086235E-6</v>
          </cell>
          <cell r="AB1773">
            <v>6.875721448663076E-6</v>
          </cell>
          <cell r="AC1773">
            <v>4.5981578113914476E-6</v>
          </cell>
          <cell r="AD1773">
            <v>2.4383020985878868E-6</v>
          </cell>
          <cell r="AE1773">
            <v>2.3211932849676895E-6</v>
          </cell>
          <cell r="AF1773">
            <v>7.7979695768726348E-7</v>
          </cell>
          <cell r="AG1773">
            <v>4.1628258789386077E-7</v>
          </cell>
          <cell r="AH1773">
            <v>1.3795638707402199E-6</v>
          </cell>
          <cell r="AI1773">
            <v>7.4420000855929928E-7</v>
          </cell>
          <cell r="AJ1773">
            <v>7.1723071669874546E-7</v>
          </cell>
          <cell r="AK1773">
            <v>1.2566448063273845E-6</v>
          </cell>
          <cell r="AL1773">
            <v>1.5691274147505322E-6</v>
          </cell>
          <cell r="AM1773">
            <v>0</v>
          </cell>
          <cell r="AN1773">
            <v>7.9262627632611211E-6</v>
          </cell>
          <cell r="AO1773">
            <v>5.2468182946445802E-6</v>
          </cell>
          <cell r="AP1773">
            <v>1.4239528206174351E-5</v>
          </cell>
          <cell r="AQ1773">
            <v>1.9804930988129245E-5</v>
          </cell>
          <cell r="AR1773">
            <v>2.7042207816176996E-5</v>
          </cell>
          <cell r="AS1773">
            <v>2.1456286629146232E-5</v>
          </cell>
          <cell r="AT1773">
            <v>9.6467157964401027E-6</v>
          </cell>
          <cell r="AU1773">
            <v>1.300135917489231E-5</v>
          </cell>
          <cell r="AV1773">
            <v>1.5872274430340672E-5</v>
          </cell>
          <cell r="AW1773">
            <v>1.9226596453616659E-5</v>
          </cell>
          <cell r="AX1773">
            <v>1.286300889179715E-5</v>
          </cell>
          <cell r="AY1773">
            <v>1.8490000776492525E-5</v>
          </cell>
          <cell r="AZ1773">
            <v>2.0207947323624108E-5</v>
          </cell>
          <cell r="BA1773">
            <v>2.0595452226696986E-5</v>
          </cell>
          <cell r="BB1773">
            <v>1.435796313673831E-5</v>
          </cell>
          <cell r="BC1773">
            <v>1.6670405775899692E-5</v>
          </cell>
          <cell r="BD1773">
            <v>6.3506941055412762E-6</v>
          </cell>
          <cell r="BE1773">
            <v>1.2668423582790781E-5</v>
          </cell>
          <cell r="BF1773">
            <v>4.5628818253789647E-6</v>
          </cell>
          <cell r="BG1773">
            <v>1.1934469126532534E-5</v>
          </cell>
          <cell r="BH1773">
            <v>4.5879104763958592E-6</v>
          </cell>
          <cell r="BI1773">
            <v>1.0047262703069827E-5</v>
          </cell>
          <cell r="BJ1773">
            <v>7.937506877969929E-6</v>
          </cell>
          <cell r="BK1773">
            <v>7.2308643744461667E-5</v>
          </cell>
          <cell r="BL1773">
            <v>6.9357509704207952E-5</v>
          </cell>
          <cell r="BM1773">
            <v>6.0495386698735974E-6</v>
          </cell>
          <cell r="BN1773">
            <v>9.3685986715142002E-6</v>
          </cell>
          <cell r="BO1773">
            <v>7.0428768997823595E-6</v>
          </cell>
          <cell r="BP1773">
            <v>2.1213821548147017E-6</v>
          </cell>
          <cell r="BQ1773">
            <v>4.0399774867181824E-6</v>
          </cell>
          <cell r="BR1773">
            <v>1.1569242668281244E-5</v>
          </cell>
          <cell r="BS1773">
            <v>7.4617875829209149E-6</v>
          </cell>
          <cell r="BT1773">
            <v>4.9208502566473065E-6</v>
          </cell>
          <cell r="BU1773">
            <v>5.1734868605475381E-6</v>
          </cell>
          <cell r="BV1773">
            <v>4.0384060821934776E-6</v>
          </cell>
        </row>
        <row r="1774">
          <cell r="E1774">
            <v>5.5865465158286917E-5</v>
          </cell>
          <cell r="F1774">
            <v>0</v>
          </cell>
          <cell r="G1774">
            <v>5.1068228511655818E-5</v>
          </cell>
          <cell r="H1774">
            <v>3.3512217930079487E-5</v>
          </cell>
          <cell r="I1774">
            <v>6.0457942881237124E-5</v>
          </cell>
          <cell r="J1774">
            <v>2.1088973187165611E-5</v>
          </cell>
          <cell r="K1774">
            <v>3.624994750801508E-5</v>
          </cell>
          <cell r="L1774">
            <v>5.1233636096003285E-5</v>
          </cell>
          <cell r="M1774">
            <v>9.5288715713316154E-5</v>
          </cell>
          <cell r="N1774">
            <v>8.0207453494338164E-5</v>
          </cell>
          <cell r="O1774">
            <v>5.7879097715454895E-5</v>
          </cell>
          <cell r="P1774">
            <v>5.7576916739432486E-5</v>
          </cell>
          <cell r="Q1774">
            <v>6.0811255009602008E-5</v>
          </cell>
          <cell r="R1774">
            <v>6.6706388515262504E-5</v>
          </cell>
          <cell r="S1774">
            <v>6.174467069669806E-5</v>
          </cell>
          <cell r="T1774">
            <v>6.6832046943456134E-5</v>
          </cell>
          <cell r="U1774">
            <v>1.2588280797034411E-5</v>
          </cell>
          <cell r="V1774">
            <v>3.3626245235034156E-5</v>
          </cell>
          <cell r="W1774">
            <v>0</v>
          </cell>
          <cell r="X1774">
            <v>2.3557193414240866E-5</v>
          </cell>
          <cell r="Y1774">
            <v>1.4099908199191623E-5</v>
          </cell>
          <cell r="Z1774">
            <v>3.2968667504645247E-5</v>
          </cell>
          <cell r="AA1774">
            <v>1.2730152997991323E-5</v>
          </cell>
          <cell r="AB1774">
            <v>6.4824661264797437E-5</v>
          </cell>
          <cell r="AC1774">
            <v>4.5221529430312429E-5</v>
          </cell>
          <cell r="AD1774">
            <v>2.2950974790199798E-5</v>
          </cell>
          <cell r="AE1774">
            <v>2.1593262931722633E-5</v>
          </cell>
          <cell r="AF1774">
            <v>7.3695321167015868E-6</v>
          </cell>
          <cell r="AG1774">
            <v>3.9742488129551207E-6</v>
          </cell>
          <cell r="AH1774">
            <v>1.318201936934475E-5</v>
          </cell>
          <cell r="AI1774">
            <v>7.2471199428709542E-6</v>
          </cell>
          <cell r="AJ1774">
            <v>7.1064546925676569E-6</v>
          </cell>
          <cell r="AK1774">
            <v>1.2925829211382451E-5</v>
          </cell>
          <cell r="AL1774">
            <v>1.5698333484941767E-5</v>
          </cell>
          <cell r="AM1774">
            <v>0</v>
          </cell>
          <cell r="AN1774">
            <v>8.5584937485188911E-5</v>
          </cell>
          <cell r="AO1774">
            <v>4.2261265223704246E-5</v>
          </cell>
          <cell r="AP1774">
            <v>1.7833966325701139E-4</v>
          </cell>
          <cell r="AQ1774">
            <v>1.9805418950055495E-4</v>
          </cell>
          <cell r="AR1774">
            <v>3.314854129564715E-4</v>
          </cell>
          <cell r="AS1774">
            <v>2.0615293896425436E-4</v>
          </cell>
          <cell r="AT1774">
            <v>9.9576661775130243E-5</v>
          </cell>
          <cell r="AU1774">
            <v>1.0570488723624257E-4</v>
          </cell>
          <cell r="AV1774">
            <v>1.7544173019517733E-4</v>
          </cell>
          <cell r="AW1774">
            <v>1.9949475712483574E-4</v>
          </cell>
          <cell r="AX1774">
            <v>9.5594399663712694E-5</v>
          </cell>
          <cell r="AY1774">
            <v>8.8722672744395912E-5</v>
          </cell>
          <cell r="AZ1774">
            <v>9.5298388090281721E-5</v>
          </cell>
          <cell r="BA1774">
            <v>1.3653315400735086E-4</v>
          </cell>
          <cell r="BB1774">
            <v>8.8520912238785541E-5</v>
          </cell>
          <cell r="BC1774">
            <v>1.2411861200168362E-4</v>
          </cell>
          <cell r="BD1774">
            <v>5.3425298254261442E-5</v>
          </cell>
          <cell r="BE1774">
            <v>7.5579619032695251E-5</v>
          </cell>
          <cell r="BF1774">
            <v>3.445461714714941E-5</v>
          </cell>
          <cell r="BG1774">
            <v>1.051639709042008E-4</v>
          </cell>
          <cell r="BH1774">
            <v>4.0326459217175137E-5</v>
          </cell>
          <cell r="BI1774">
            <v>1.2757686455720367E-4</v>
          </cell>
          <cell r="BJ1774">
            <v>6.3073120565783442E-5</v>
          </cell>
          <cell r="BK1774">
            <v>6.861545336423519E-4</v>
          </cell>
          <cell r="BL1774">
            <v>6.0680095140297702E-4</v>
          </cell>
          <cell r="BM1774">
            <v>5.0157542840077733E-5</v>
          </cell>
          <cell r="BN1774">
            <v>7.7226328137169992E-5</v>
          </cell>
          <cell r="BO1774">
            <v>6.0260077434357797E-5</v>
          </cell>
          <cell r="BP1774">
            <v>1.6802236758113619E-5</v>
          </cell>
          <cell r="BQ1774">
            <v>3.5051711679138907E-5</v>
          </cell>
          <cell r="BR1774">
            <v>9.7067226002912562E-5</v>
          </cell>
          <cell r="BS1774">
            <v>6.8805528220462626E-5</v>
          </cell>
          <cell r="BT1774">
            <v>4.8391169505431953E-5</v>
          </cell>
          <cell r="BU1774">
            <v>4.546673067134928E-5</v>
          </cell>
          <cell r="BV1774">
            <v>3.7828022446109957E-5</v>
          </cell>
        </row>
        <row r="1775">
          <cell r="E1775">
            <v>3.8934449471599659E-6</v>
          </cell>
          <cell r="F1775">
            <v>0</v>
          </cell>
          <cell r="G1775">
            <v>3.5818234578859533E-6</v>
          </cell>
          <cell r="H1775">
            <v>3.4621928857786143E-6</v>
          </cell>
          <cell r="I1775">
            <v>4.5211983024453564E-6</v>
          </cell>
          <cell r="J1775">
            <v>1.5375135068820946E-6</v>
          </cell>
          <cell r="K1775">
            <v>2.5248797653887948E-6</v>
          </cell>
          <cell r="L1775">
            <v>3.8983150932685713E-6</v>
          </cell>
          <cell r="M1775">
            <v>6.0587388523929818E-6</v>
          </cell>
          <cell r="N1775">
            <v>4.6957081368316081E-6</v>
          </cell>
          <cell r="O1775">
            <v>4.2142707441212936E-6</v>
          </cell>
          <cell r="P1775">
            <v>4.4503662169608598E-6</v>
          </cell>
          <cell r="Q1775">
            <v>4.5901552998248706E-6</v>
          </cell>
          <cell r="R1775">
            <v>4.6997653407472706E-6</v>
          </cell>
          <cell r="S1775">
            <v>4.6824896211250627E-6</v>
          </cell>
          <cell r="T1775">
            <v>4.7941041491420111E-6</v>
          </cell>
          <cell r="U1775">
            <v>8.9284829234537906E-7</v>
          </cell>
          <cell r="V1775">
            <v>2.2994413723784544E-6</v>
          </cell>
          <cell r="W1775">
            <v>0</v>
          </cell>
          <cell r="X1775">
            <v>1.769836247128992E-6</v>
          </cell>
          <cell r="Y1775">
            <v>1.0660068960696893E-6</v>
          </cell>
          <cell r="Z1775">
            <v>2.2243367888638394E-6</v>
          </cell>
          <cell r="AA1775">
            <v>9.3024038244165172E-7</v>
          </cell>
          <cell r="AB1775">
            <v>4.8588983431301904E-6</v>
          </cell>
          <cell r="AC1775">
            <v>3.3164457504023278E-6</v>
          </cell>
          <cell r="AD1775">
            <v>1.7279667932477118E-6</v>
          </cell>
          <cell r="AE1775">
            <v>1.6445789750497053E-6</v>
          </cell>
          <cell r="AF1775">
            <v>5.6260955754075945E-7</v>
          </cell>
          <cell r="AG1775">
            <v>3.0249679327326985E-7</v>
          </cell>
          <cell r="AH1775">
            <v>9.9334853699910243E-7</v>
          </cell>
          <cell r="AI1775">
            <v>5.3918500333689526E-7</v>
          </cell>
          <cell r="AJ1775">
            <v>5.2184805361144107E-7</v>
          </cell>
          <cell r="AK1775">
            <v>9.1342766938137765E-7</v>
          </cell>
          <cell r="AL1775">
            <v>1.1425418023861425E-6</v>
          </cell>
          <cell r="AM1775">
            <v>0</v>
          </cell>
          <cell r="AN1775">
            <v>4.7469113799214305E-6</v>
          </cell>
          <cell r="AO1775">
            <v>2.9065639262085057E-6</v>
          </cell>
          <cell r="AP1775">
            <v>1.1321178195070111E-5</v>
          </cell>
          <cell r="AQ1775">
            <v>3.2994694353004567E-5</v>
          </cell>
          <cell r="AR1775">
            <v>2.9518791527079019E-5</v>
          </cell>
          <cell r="AS1775">
            <v>1.6161367586444197E-5</v>
          </cell>
          <cell r="AT1775">
            <v>6.1593126277646063E-6</v>
          </cell>
          <cell r="AU1775">
            <v>8.2925582398378306E-6</v>
          </cell>
          <cell r="AV1775">
            <v>6.9763957243846258E-6</v>
          </cell>
          <cell r="AW1775">
            <v>8.2821111656818518E-6</v>
          </cell>
          <cell r="AX1775">
            <v>6.217921981366785E-6</v>
          </cell>
          <cell r="AY1775">
            <v>7.0059266326145099E-6</v>
          </cell>
          <cell r="AZ1775">
            <v>8.2973912509067494E-6</v>
          </cell>
          <cell r="BA1775">
            <v>8.7417492036880834E-6</v>
          </cell>
          <cell r="BB1775">
            <v>7.3509273118122714E-6</v>
          </cell>
          <cell r="BC1775">
            <v>1.064288546034325E-5</v>
          </cell>
          <cell r="BD1775">
            <v>3.7414615469442543E-6</v>
          </cell>
          <cell r="BE1775">
            <v>6.0322665874311151E-6</v>
          </cell>
          <cell r="BF1775">
            <v>2.7144288376948996E-6</v>
          </cell>
          <cell r="BG1775">
            <v>8.5450403065281215E-6</v>
          </cell>
          <cell r="BH1775">
            <v>3.2384102244439681E-6</v>
          </cell>
          <cell r="BI1775">
            <v>8.8184167566925116E-6</v>
          </cell>
          <cell r="BJ1775">
            <v>5.6145350822534655E-6</v>
          </cell>
          <cell r="BK1775">
            <v>4.43630253603188E-5</v>
          </cell>
          <cell r="BL1775">
            <v>5.2089770116800614E-5</v>
          </cell>
          <cell r="BM1775">
            <v>3.7771424899040943E-6</v>
          </cell>
          <cell r="BN1775">
            <v>6.3488645637785205E-6</v>
          </cell>
          <cell r="BO1775">
            <v>5.3577529125771268E-6</v>
          </cell>
          <cell r="BP1775">
            <v>1.3537913761819093E-6</v>
          </cell>
          <cell r="BQ1775">
            <v>2.5874323133890573E-6</v>
          </cell>
          <cell r="BR1775">
            <v>8.9265828553514064E-6</v>
          </cell>
          <cell r="BS1775">
            <v>6.2316278962372058E-6</v>
          </cell>
          <cell r="BT1775">
            <v>2.7593136086922028E-6</v>
          </cell>
          <cell r="BU1775">
            <v>3.3474134414782097E-6</v>
          </cell>
          <cell r="BV1775">
            <v>3.2554500490576325E-6</v>
          </cell>
        </row>
        <row r="1776">
          <cell r="E1776">
            <v>5.4146731408068459E-7</v>
          </cell>
          <cell r="F1776">
            <v>0</v>
          </cell>
          <cell r="G1776">
            <v>5.0805712314896319E-7</v>
          </cell>
          <cell r="H1776">
            <v>4.787137720210917E-7</v>
          </cell>
          <cell r="I1776">
            <v>1.0294351676040482E-6</v>
          </cell>
          <cell r="J1776">
            <v>2.0729543548985431E-7</v>
          </cell>
          <cell r="K1776">
            <v>3.488957063606463E-7</v>
          </cell>
          <cell r="L1776">
            <v>4.9371176654231437E-7</v>
          </cell>
          <cell r="M1776">
            <v>8.503148695167445E-7</v>
          </cell>
          <cell r="N1776">
            <v>6.1286544847736311E-7</v>
          </cell>
          <cell r="O1776">
            <v>5.4189131653920984E-7</v>
          </cell>
          <cell r="P1776">
            <v>5.8109670907601597E-7</v>
          </cell>
          <cell r="Q1776">
            <v>5.981987851661006E-7</v>
          </cell>
          <cell r="R1776">
            <v>6.0444550351180101E-7</v>
          </cell>
          <cell r="S1776">
            <v>6.2771728991897746E-7</v>
          </cell>
          <cell r="T1776">
            <v>6.4541770055984223E-7</v>
          </cell>
          <cell r="U1776">
            <v>1.2333218495615505E-7</v>
          </cell>
          <cell r="V1776">
            <v>3.2821469620979305E-7</v>
          </cell>
          <cell r="W1776">
            <v>0</v>
          </cell>
          <cell r="X1776">
            <v>2.3176460219023719E-7</v>
          </cell>
          <cell r="Y1776">
            <v>1.3853732622674507E-7</v>
          </cell>
          <cell r="Z1776">
            <v>3.2092292755357014E-7</v>
          </cell>
          <cell r="AA1776">
            <v>1.2664148005394048E-7</v>
          </cell>
          <cell r="AB1776">
            <v>6.0587733811045876E-7</v>
          </cell>
          <cell r="AC1776">
            <v>4.3045385400757528E-7</v>
          </cell>
          <cell r="AD1776">
            <v>2.1992392150022905E-7</v>
          </cell>
          <cell r="AE1776">
            <v>2.1339289848842743E-7</v>
          </cell>
          <cell r="AF1776">
            <v>7.4719122927967185E-8</v>
          </cell>
          <cell r="AG1776">
            <v>4.111978072272706E-8</v>
          </cell>
          <cell r="AH1776">
            <v>1.3383622123840432E-7</v>
          </cell>
          <cell r="AI1776">
            <v>7.4131689639136044E-8</v>
          </cell>
          <cell r="AJ1776">
            <v>7.1926132243551216E-8</v>
          </cell>
          <cell r="AK1776">
            <v>1.2607128456909429E-7</v>
          </cell>
          <cell r="AL1776">
            <v>1.5597246320459049E-7</v>
          </cell>
          <cell r="AM1776">
            <v>0</v>
          </cell>
          <cell r="AN1776">
            <v>6.7379479200257103E-7</v>
          </cell>
          <cell r="AO1776">
            <v>3.840131212649851E-7</v>
          </cell>
          <cell r="AP1776">
            <v>1.7265459199825082E-6</v>
          </cell>
          <cell r="AQ1776">
            <v>4.0504357362655671E-6</v>
          </cell>
          <cell r="AR1776">
            <v>1.7574514254104911E-5</v>
          </cell>
          <cell r="AS1776">
            <v>3.2420413488167618E-6</v>
          </cell>
          <cell r="AT1776">
            <v>8.1964584326162489E-7</v>
          </cell>
          <cell r="AU1776">
            <v>1.2120488953929284E-6</v>
          </cell>
          <cell r="AV1776">
            <v>9.068990489049504E-7</v>
          </cell>
          <cell r="AW1776">
            <v>1.0832505871585312E-6</v>
          </cell>
          <cell r="AX1776">
            <v>8.2313658144613292E-7</v>
          </cell>
          <cell r="AY1776">
            <v>9.4663062265976199E-7</v>
          </cell>
          <cell r="AZ1776">
            <v>1.1558751148553895E-6</v>
          </cell>
          <cell r="BA1776">
            <v>1.1454598846261194E-6</v>
          </cell>
          <cell r="BB1776">
            <v>1.1693111000669285E-6</v>
          </cell>
          <cell r="BC1776">
            <v>1.826538524430265E-6</v>
          </cell>
          <cell r="BD1776">
            <v>4.9211671879770407E-7</v>
          </cell>
          <cell r="BE1776">
            <v>8.5742902408085816E-7</v>
          </cell>
          <cell r="BF1776">
            <v>3.6490194842091086E-7</v>
          </cell>
          <cell r="BG1776">
            <v>1.0388354536743836E-6</v>
          </cell>
          <cell r="BH1776">
            <v>4.0592756690021729E-7</v>
          </cell>
          <cell r="BI1776">
            <v>1.3414079531078109E-6</v>
          </cell>
          <cell r="BJ1776">
            <v>6.8891616617477876E-7</v>
          </cell>
          <cell r="BK1776">
            <v>5.519452539151996E-6</v>
          </cell>
          <cell r="BL1776">
            <v>5.9516096673226098E-6</v>
          </cell>
          <cell r="BM1776">
            <v>4.9159741907070347E-7</v>
          </cell>
          <cell r="BN1776">
            <v>7.8161535975917676E-7</v>
          </cell>
          <cell r="BO1776">
            <v>6.7361683355137807E-7</v>
          </cell>
          <cell r="BP1776">
            <v>1.7793777697726725E-7</v>
          </cell>
          <cell r="BQ1776">
            <v>3.3812873381748514E-7</v>
          </cell>
          <cell r="BR1776">
            <v>1.0620961267117128E-6</v>
          </cell>
          <cell r="BS1776">
            <v>8.9018119748951553E-7</v>
          </cell>
          <cell r="BT1776">
            <v>3.6599829124633678E-7</v>
          </cell>
          <cell r="BU1776">
            <v>4.4720729121037393E-7</v>
          </cell>
          <cell r="BV1776">
            <v>4.1373631553527365E-7</v>
          </cell>
        </row>
        <row r="1777">
          <cell r="E1777">
            <v>1.1539160834316436E-6</v>
          </cell>
          <cell r="F1777">
            <v>0</v>
          </cell>
          <cell r="G1777">
            <v>1.0511654925672958E-6</v>
          </cell>
          <cell r="H1777">
            <v>7.1626211922272482E-7</v>
          </cell>
          <cell r="I1777">
            <v>1.2145555511629774E-6</v>
          </cell>
          <cell r="J1777">
            <v>4.5619644770100637E-7</v>
          </cell>
          <cell r="K1777">
            <v>7.5970659807262271E-7</v>
          </cell>
          <cell r="L1777">
            <v>1.1692397812786884E-6</v>
          </cell>
          <cell r="M1777">
            <v>1.8740486864071571E-6</v>
          </cell>
          <cell r="N1777">
            <v>1.5579177174090819E-6</v>
          </cell>
          <cell r="O1777">
            <v>1.3291851612405597E-6</v>
          </cell>
          <cell r="P1777">
            <v>1.5153073837785608E-6</v>
          </cell>
          <cell r="Q1777">
            <v>1.5935234444252872E-6</v>
          </cell>
          <cell r="R1777">
            <v>1.6249531194616418E-6</v>
          </cell>
          <cell r="S1777">
            <v>1.5701742585154795E-6</v>
          </cell>
          <cell r="T1777">
            <v>1.4788265525497101E-6</v>
          </cell>
          <cell r="U1777">
            <v>2.6144488843941882E-7</v>
          </cell>
          <cell r="V1777">
            <v>6.8985225932647603E-7</v>
          </cell>
          <cell r="W1777">
            <v>0</v>
          </cell>
          <cell r="X1777">
            <v>5.2126712124147051E-7</v>
          </cell>
          <cell r="Y1777">
            <v>3.0987675592858475E-7</v>
          </cell>
          <cell r="Z1777">
            <v>6.5768258405534556E-7</v>
          </cell>
          <cell r="AA1777">
            <v>2.7054997104476373E-7</v>
          </cell>
          <cell r="AB1777">
            <v>1.4078620933483257E-6</v>
          </cell>
          <cell r="AC1777">
            <v>9.6443977822399057E-7</v>
          </cell>
          <cell r="AD1777">
            <v>5.0158714948150399E-7</v>
          </cell>
          <cell r="AE1777">
            <v>4.8141954694499583E-7</v>
          </cell>
          <cell r="AF1777">
            <v>1.637513096324271E-7</v>
          </cell>
          <cell r="AG1777">
            <v>8.8127436665594479E-8</v>
          </cell>
          <cell r="AH1777">
            <v>2.8998304594104713E-7</v>
          </cell>
          <cell r="AI1777">
            <v>1.5787089293832902E-7</v>
          </cell>
          <cell r="AJ1777">
            <v>1.5312795982331238E-7</v>
          </cell>
          <cell r="AK1777">
            <v>2.71679278488197E-7</v>
          </cell>
          <cell r="AL1777">
            <v>3.3595364972601422E-7</v>
          </cell>
          <cell r="AM1777">
            <v>0</v>
          </cell>
          <cell r="AN1777">
            <v>1.5561653848300487E-6</v>
          </cell>
          <cell r="AO1777">
            <v>9.9869216900821636E-7</v>
          </cell>
          <cell r="AP1777">
            <v>3.3751436839923485E-6</v>
          </cell>
          <cell r="AQ1777">
            <v>3.831730990497626E-6</v>
          </cell>
          <cell r="AR1777">
            <v>5.9730159434736762E-6</v>
          </cell>
          <cell r="AS1777">
            <v>4.3916106664073068E-6</v>
          </cell>
          <cell r="AT1777">
            <v>2.1233239700283959E-6</v>
          </cell>
          <cell r="AU1777">
            <v>2.4805625324199497E-6</v>
          </cell>
          <cell r="AV1777">
            <v>2.7569957273360039E-6</v>
          </cell>
          <cell r="AW1777">
            <v>3.2784545309877391E-6</v>
          </cell>
          <cell r="AX1777">
            <v>2.3505366106536085E-6</v>
          </cell>
          <cell r="AY1777">
            <v>3.1732109326502691E-6</v>
          </cell>
          <cell r="AZ1777">
            <v>3.5517305677049841E-6</v>
          </cell>
          <cell r="BA1777">
            <v>3.7870506567887993E-6</v>
          </cell>
          <cell r="BB1777">
            <v>2.6019743035495443E-6</v>
          </cell>
          <cell r="BC1777">
            <v>3.1577968188156311E-6</v>
          </cell>
          <cell r="BD1777">
            <v>1.2263681985108107E-6</v>
          </cell>
          <cell r="BE1777">
            <v>2.3229519634628052E-6</v>
          </cell>
          <cell r="BF1777">
            <v>8.6736423711604428E-7</v>
          </cell>
          <cell r="BG1777">
            <v>2.4352719871115825E-6</v>
          </cell>
          <cell r="BH1777">
            <v>9.3647980467915341E-7</v>
          </cell>
          <cell r="BI1777">
            <v>2.480999227648853E-6</v>
          </cell>
          <cell r="BJ1777">
            <v>1.6341282785076805E-6</v>
          </cell>
          <cell r="BK1777">
            <v>1.3469013532373983E-5</v>
          </cell>
          <cell r="BL1777">
            <v>1.4521155082883159E-5</v>
          </cell>
          <cell r="BM1777">
            <v>1.1728117102093388E-6</v>
          </cell>
          <cell r="BN1777">
            <v>1.9204502117405736E-6</v>
          </cell>
          <cell r="BO1777">
            <v>1.5330595613422239E-6</v>
          </cell>
          <cell r="BP1777">
            <v>4.2843352816170814E-7</v>
          </cell>
          <cell r="BQ1777">
            <v>8.2298557306112144E-7</v>
          </cell>
          <cell r="BR1777">
            <v>2.4738557074115501E-6</v>
          </cell>
          <cell r="BS1777">
            <v>1.6348046970037661E-6</v>
          </cell>
          <cell r="BT1777">
            <v>9.3355730542998407E-7</v>
          </cell>
          <cell r="BU1777">
            <v>1.025444893223689E-6</v>
          </cell>
          <cell r="BV1777">
            <v>8.8034525699161863E-7</v>
          </cell>
        </row>
        <row r="1778">
          <cell r="E1778">
            <v>2.7283235579144282E-5</v>
          </cell>
          <cell r="F1778">
            <v>0</v>
          </cell>
          <cell r="G1778">
            <v>2.4959967464632074E-5</v>
          </cell>
          <cell r="H1778">
            <v>1.4291764114506866E-5</v>
          </cell>
          <cell r="I1778">
            <v>2.8917708104716763E-5</v>
          </cell>
          <cell r="J1778">
            <v>9.5244054964434661E-6</v>
          </cell>
          <cell r="K1778">
            <v>1.7536369529657914E-5</v>
          </cell>
          <cell r="L1778">
            <v>2.1655770119653837E-5</v>
          </cell>
          <cell r="M1778">
            <v>4.3417366708425705E-5</v>
          </cell>
          <cell r="N1778">
            <v>2.949273060722321E-5</v>
          </cell>
          <cell r="O1778">
            <v>2.5022209255487956E-5</v>
          </cell>
          <cell r="P1778">
            <v>2.4979065818476252E-5</v>
          </cell>
          <cell r="Q1778">
            <v>2.6350345195503821E-5</v>
          </cell>
          <cell r="R1778">
            <v>2.8708358193092192E-5</v>
          </cell>
          <cell r="S1778">
            <v>2.6285907364085309E-5</v>
          </cell>
          <cell r="T1778">
            <v>2.9479022952250974E-5</v>
          </cell>
          <cell r="U1778">
            <v>6.0644499538958561E-6</v>
          </cell>
          <cell r="V1778">
            <v>1.6838389619430059E-5</v>
          </cell>
          <cell r="W1778">
            <v>0</v>
          </cell>
          <cell r="X1778">
            <v>1.0400100689985069E-5</v>
          </cell>
          <cell r="Y1778">
            <v>6.1967931445455479E-6</v>
          </cell>
          <cell r="Z1778">
            <v>1.6423643239175007E-5</v>
          </cell>
          <cell r="AA1778">
            <v>5.919182300813602E-6</v>
          </cell>
          <cell r="AB1778">
            <v>2.6364275106480548E-5</v>
          </cell>
          <cell r="AC1778">
            <v>1.9640808719236626E-5</v>
          </cell>
          <cell r="AD1778">
            <v>9.6065882839991503E-6</v>
          </cell>
          <cell r="AE1778">
            <v>9.5019576022748698E-6</v>
          </cell>
          <cell r="AF1778">
            <v>3.36300709748157E-6</v>
          </cell>
          <cell r="AG1778">
            <v>1.8639717968369853E-6</v>
          </cell>
          <cell r="AH1778">
            <v>6.0389200609393683E-6</v>
          </cell>
          <cell r="AI1778">
            <v>3.4022855182249739E-6</v>
          </cell>
          <cell r="AJ1778">
            <v>3.3548490024945403E-6</v>
          </cell>
          <cell r="AK1778">
            <v>6.1996101619709164E-6</v>
          </cell>
          <cell r="AL1778">
            <v>7.4493845220513164E-6</v>
          </cell>
          <cell r="AM1778">
            <v>0</v>
          </cell>
          <cell r="AN1778">
            <v>3.2362845990733975E-5</v>
          </cell>
          <cell r="AO1778">
            <v>1.7540657266909011E-5</v>
          </cell>
          <cell r="AP1778">
            <v>9.4660052038844024E-5</v>
          </cell>
          <cell r="AQ1778">
            <v>7.4496817439717789E-5</v>
          </cell>
          <cell r="AR1778">
            <v>1.399177570017261E-4</v>
          </cell>
          <cell r="AS1778">
            <v>7.8514634915917477E-5</v>
          </cell>
          <cell r="AT1778">
            <v>5.3352377940113619E-5</v>
          </cell>
          <cell r="AU1778">
            <v>4.4306777540098644E-5</v>
          </cell>
          <cell r="AV1778">
            <v>4.8797016091028365E-5</v>
          </cell>
          <cell r="AW1778">
            <v>5.6698425794143167E-5</v>
          </cell>
          <cell r="AX1778">
            <v>4.4339517077787709E-5</v>
          </cell>
          <cell r="AY1778">
            <v>4.0628135929062959E-5</v>
          </cell>
          <cell r="AZ1778">
            <v>4.6785748864902537E-5</v>
          </cell>
          <cell r="BA1778">
            <v>6.4543445979506372E-5</v>
          </cell>
          <cell r="BB1778">
            <v>3.9551100672582854E-5</v>
          </cell>
          <cell r="BC1778">
            <v>5.4363153177700153E-5</v>
          </cell>
          <cell r="BD1778">
            <v>2.1533709665710652E-5</v>
          </cell>
          <cell r="BE1778">
            <v>3.9401786281416913E-5</v>
          </cell>
          <cell r="BF1778">
            <v>1.4905261738175647E-5</v>
          </cell>
          <cell r="BG1778">
            <v>4.3839478885490844E-5</v>
          </cell>
          <cell r="BH1778">
            <v>1.7254506228994404E-5</v>
          </cell>
          <cell r="BI1778">
            <v>7.180938030928503E-5</v>
          </cell>
          <cell r="BJ1778">
            <v>2.8894451236224213E-5</v>
          </cell>
          <cell r="BK1778">
            <v>2.188351935361148E-4</v>
          </cell>
          <cell r="BL1778">
            <v>2.4988631507785329E-4</v>
          </cell>
          <cell r="BM1778">
            <v>2.0689102985123045E-5</v>
          </cell>
          <cell r="BN1778">
            <v>3.4163350879423618E-5</v>
          </cell>
          <cell r="BO1778">
            <v>3.0005103028780408E-5</v>
          </cell>
          <cell r="BP1778">
            <v>8.0397357316696088E-6</v>
          </cell>
          <cell r="BQ1778">
            <v>1.6151362960810914E-5</v>
          </cell>
          <cell r="BR1778">
            <v>4.5011305404496451E-5</v>
          </cell>
          <cell r="BS1778">
            <v>3.5137836261131387E-5</v>
          </cell>
          <cell r="BT1778">
            <v>1.7670663906162758E-5</v>
          </cell>
          <cell r="BU1778">
            <v>1.9694772927134109E-5</v>
          </cell>
          <cell r="BV1778">
            <v>1.8728536285969664E-5</v>
          </cell>
        </row>
        <row r="1779">
          <cell r="E1779">
            <v>5.2464390667295227E-6</v>
          </cell>
          <cell r="F1779">
            <v>0</v>
          </cell>
          <cell r="G1779">
            <v>4.7776475866720167E-6</v>
          </cell>
          <cell r="H1779">
            <v>3.5617940415038472E-6</v>
          </cell>
          <cell r="I1779">
            <v>5.4633831440007461E-6</v>
          </cell>
          <cell r="J1779">
            <v>2.2097664485202648E-6</v>
          </cell>
          <cell r="K1779">
            <v>3.5021731698226275E-6</v>
          </cell>
          <cell r="L1779">
            <v>5.9551725310396053E-6</v>
          </cell>
          <cell r="M1779">
            <v>8.7103028250792703E-6</v>
          </cell>
          <cell r="N1779">
            <v>8.1492739313450834E-6</v>
          </cell>
          <cell r="O1779">
            <v>6.7159096460947804E-6</v>
          </cell>
          <cell r="P1779">
            <v>7.5795264971856348E-6</v>
          </cell>
          <cell r="Q1779">
            <v>7.9112834089880206E-6</v>
          </cell>
          <cell r="R1779">
            <v>8.1256636871603282E-6</v>
          </cell>
          <cell r="S1779">
            <v>7.856132011018164E-6</v>
          </cell>
          <cell r="T1779">
            <v>7.2581147048361359E-6</v>
          </cell>
          <cell r="U1779">
            <v>1.1989491271929404E-6</v>
          </cell>
          <cell r="V1779">
            <v>3.0617751492217621E-6</v>
          </cell>
          <cell r="W1779">
            <v>0</v>
          </cell>
          <cell r="X1779">
            <v>2.583073621553687E-6</v>
          </cell>
          <cell r="Y1779">
            <v>1.5450021107190154E-6</v>
          </cell>
          <cell r="Z1779">
            <v>2.8849873151547361E-6</v>
          </cell>
          <cell r="AA1779">
            <v>1.2851277794021082E-6</v>
          </cell>
          <cell r="AB1779">
            <v>7.4370743095191865E-6</v>
          </cell>
          <cell r="AC1779">
            <v>4.8541171856052633E-6</v>
          </cell>
          <cell r="AD1779">
            <v>2.5957165542321557E-6</v>
          </cell>
          <cell r="AE1779">
            <v>2.3977960143992882E-6</v>
          </cell>
          <cell r="AF1779">
            <v>7.9230267499461222E-7</v>
          </cell>
          <cell r="AG1779">
            <v>4.1660938889047909E-7</v>
          </cell>
          <cell r="AH1779">
            <v>1.3982890418874917E-6</v>
          </cell>
          <cell r="AI1779">
            <v>7.4447873616743351E-7</v>
          </cell>
          <cell r="AJ1779">
            <v>7.1891300572069509E-7</v>
          </cell>
          <cell r="AK1779">
            <v>1.2571807065116758E-6</v>
          </cell>
          <cell r="AL1779">
            <v>1.5711852235465151E-6</v>
          </cell>
          <cell r="AM1779">
            <v>0</v>
          </cell>
          <cell r="AN1779">
            <v>7.8527999769027587E-6</v>
          </cell>
          <cell r="AO1779">
            <v>4.9672532760210049E-6</v>
          </cell>
          <cell r="AP1779">
            <v>1.3611646399027322E-5</v>
          </cell>
          <cell r="AQ1779">
            <v>1.9671750794103759E-5</v>
          </cell>
          <cell r="AR1779">
            <v>2.6379889434380096E-5</v>
          </cell>
          <cell r="AS1779">
            <v>2.0906405763551014E-5</v>
          </cell>
          <cell r="AT1779">
            <v>9.4754591238136677E-6</v>
          </cell>
          <cell r="AU1779">
            <v>1.2723177870507011E-5</v>
          </cell>
          <cell r="AV1779">
            <v>1.5745680137024773E-5</v>
          </cell>
          <cell r="AW1779">
            <v>1.867049150661401E-5</v>
          </cell>
          <cell r="AX1779">
            <v>1.2583494988317947E-5</v>
          </cell>
          <cell r="AY1779">
            <v>1.542065000600962E-5</v>
          </cell>
          <cell r="AZ1779">
            <v>1.6446559900518708E-5</v>
          </cell>
          <cell r="BA1779">
            <v>1.8099035701697841E-5</v>
          </cell>
          <cell r="BB1779">
            <v>1.2613235320121861E-5</v>
          </cell>
          <cell r="BC1779">
            <v>1.5076584552562846E-5</v>
          </cell>
          <cell r="BD1779">
            <v>6.3206194925488757E-6</v>
          </cell>
          <cell r="BE1779">
            <v>1.1362171939232092E-5</v>
          </cell>
          <cell r="BF1779">
            <v>4.2823002652026036E-6</v>
          </cell>
          <cell r="BG1779">
            <v>1.2659361340509635E-5</v>
          </cell>
          <cell r="BH1779">
            <v>4.7398330868313407E-6</v>
          </cell>
          <cell r="BI1779">
            <v>9.4736021597423118E-6</v>
          </cell>
          <cell r="BJ1779">
            <v>7.9392749718004592E-6</v>
          </cell>
          <cell r="BK1779">
            <v>8.3568227327680562E-5</v>
          </cell>
          <cell r="BL1779">
            <v>7.5566448769721689E-5</v>
          </cell>
          <cell r="BM1779">
            <v>6.2127994336196707E-6</v>
          </cell>
          <cell r="BN1779">
            <v>9.5157683724325014E-6</v>
          </cell>
          <cell r="BO1779">
            <v>6.949231185228672E-6</v>
          </cell>
          <cell r="BP1779">
            <v>2.046042279739731E-6</v>
          </cell>
          <cell r="BQ1779">
            <v>4.0013967402349872E-6</v>
          </cell>
          <cell r="BR1779">
            <v>1.1927723326258505E-5</v>
          </cell>
          <cell r="BS1779">
            <v>7.405726362318978E-6</v>
          </cell>
          <cell r="BT1779">
            <v>4.8342113261766183E-6</v>
          </cell>
          <cell r="BU1779">
            <v>5.0723460949554466E-6</v>
          </cell>
          <cell r="BV1779">
            <v>3.9008728028167384E-6</v>
          </cell>
        </row>
        <row r="1780">
          <cell r="E1780">
            <v>1.2077558899347462E-5</v>
          </cell>
          <cell r="F1780">
            <v>0</v>
          </cell>
          <cell r="G1780">
            <v>1.1445906406627006E-5</v>
          </cell>
          <cell r="H1780">
            <v>9.0696904092553457E-6</v>
          </cell>
          <cell r="I1780">
            <v>1.3507246387217858E-5</v>
          </cell>
          <cell r="J1780">
            <v>4.8058957443221663E-6</v>
          </cell>
          <cell r="K1780">
            <v>8.395881802484603E-6</v>
          </cell>
          <cell r="L1780">
            <v>1.2293070250722356E-5</v>
          </cell>
          <cell r="M1780">
            <v>2.3229572205791336E-5</v>
          </cell>
          <cell r="N1780">
            <v>2.5247731900710303E-5</v>
          </cell>
          <cell r="O1780">
            <v>1.5222179879222636E-5</v>
          </cell>
          <cell r="P1780">
            <v>1.6219383253712883E-5</v>
          </cell>
          <cell r="Q1780">
            <v>1.8427907349239164E-5</v>
          </cell>
          <cell r="R1780">
            <v>2.1143596849423529E-5</v>
          </cell>
          <cell r="S1780">
            <v>1.8889717177524732E-5</v>
          </cell>
          <cell r="T1780">
            <v>1.7356856945409742E-5</v>
          </cell>
          <cell r="U1780">
            <v>2.6709064291638569E-6</v>
          </cell>
          <cell r="V1780">
            <v>7.3044994067178273E-6</v>
          </cell>
          <cell r="W1780">
            <v>0</v>
          </cell>
          <cell r="X1780">
            <v>5.3989915958381141E-6</v>
          </cell>
          <cell r="Y1780">
            <v>3.0618831910807942E-6</v>
          </cell>
          <cell r="Z1780">
            <v>6.9943859015557484E-6</v>
          </cell>
          <cell r="AA1780">
            <v>2.7404649345492148E-6</v>
          </cell>
          <cell r="AB1780">
            <v>1.2363378433030526E-5</v>
          </cell>
          <cell r="AC1780">
            <v>8.970064919603014E-6</v>
          </cell>
          <cell r="AD1780">
            <v>4.6201098909698427E-6</v>
          </cell>
          <cell r="AE1780">
            <v>4.7787519056544789E-6</v>
          </cell>
          <cell r="AF1780">
            <v>1.6753150188461513E-6</v>
          </cell>
          <cell r="AG1780">
            <v>9.301250821213302E-7</v>
          </cell>
          <cell r="AH1780">
            <v>3.0199899017347219E-6</v>
          </cell>
          <cell r="AI1780">
            <v>1.6873274520691865E-6</v>
          </cell>
          <cell r="AJ1780">
            <v>1.6315046495598602E-6</v>
          </cell>
          <cell r="AK1780">
            <v>2.9509318352305928E-6</v>
          </cell>
          <cell r="AL1780">
            <v>3.6165597796193985E-6</v>
          </cell>
          <cell r="AM1780">
            <v>0</v>
          </cell>
          <cell r="AN1780">
            <v>2.4065871808208E-5</v>
          </cell>
          <cell r="AO1780">
            <v>1.3208639228818059E-5</v>
          </cell>
          <cell r="AP1780">
            <v>3.5538763801109882E-5</v>
          </cell>
          <cell r="AQ1780">
            <v>6.8740550590044148E-5</v>
          </cell>
          <cell r="AR1780">
            <v>7.8958479257926908E-5</v>
          </cell>
          <cell r="AS1780">
            <v>5.6099727506200735E-5</v>
          </cell>
          <cell r="AT1780">
            <v>2.7054435433261231E-5</v>
          </cell>
          <cell r="AU1780">
            <v>2.8079207822930194E-5</v>
          </cell>
          <cell r="AV1780">
            <v>6.4508968918667521E-5</v>
          </cell>
          <cell r="AW1780">
            <v>8.7209294529455198E-5</v>
          </cell>
          <cell r="AX1780">
            <v>3.2336218685487352E-5</v>
          </cell>
          <cell r="AY1780">
            <v>3.3248897800435176E-5</v>
          </cell>
          <cell r="AZ1780">
            <v>3.9152651908339689E-5</v>
          </cell>
          <cell r="BA1780">
            <v>6.2301069524101562E-5</v>
          </cell>
          <cell r="BB1780">
            <v>3.5529349204365746E-5</v>
          </cell>
          <cell r="BC1780">
            <v>4.3831012545548748E-5</v>
          </cell>
          <cell r="BD1780">
            <v>1.3923284285687461E-5</v>
          </cell>
          <cell r="BE1780">
            <v>2.9667852288682313E-5</v>
          </cell>
          <cell r="BF1780">
            <v>1.1374952048622975E-5</v>
          </cell>
          <cell r="BG1780">
            <v>2.317079520096938E-5</v>
          </cell>
          <cell r="BH1780">
            <v>9.4863228609732185E-6</v>
          </cell>
          <cell r="BI1780">
            <v>2.3143841597444931E-5</v>
          </cell>
          <cell r="BJ1780">
            <v>1.7620627635398566E-5</v>
          </cell>
          <cell r="BK1780">
            <v>1.0762322109802985E-4</v>
          </cell>
          <cell r="BL1780">
            <v>1.154926842443678E-4</v>
          </cell>
          <cell r="BM1780">
            <v>1.2552429202724869E-5</v>
          </cell>
          <cell r="BN1780">
            <v>1.8724548460003293E-5</v>
          </cell>
          <cell r="BO1780">
            <v>1.3149266646785034E-5</v>
          </cell>
          <cell r="BP1780">
            <v>4.6904159202453865E-6</v>
          </cell>
          <cell r="BQ1780">
            <v>9.2794232265883819E-6</v>
          </cell>
          <cell r="BR1780">
            <v>2.230178718580318E-5</v>
          </cell>
          <cell r="BS1780">
            <v>1.572425465900001E-5</v>
          </cell>
          <cell r="BT1780">
            <v>1.5840611122743065E-5</v>
          </cell>
          <cell r="BU1780">
            <v>1.3609086355910556E-5</v>
          </cell>
          <cell r="BV1780">
            <v>8.7748433853681667E-6</v>
          </cell>
        </row>
        <row r="1781">
          <cell r="E1781">
            <v>5.7085533330465664E-6</v>
          </cell>
          <cell r="F1781">
            <v>0</v>
          </cell>
          <cell r="G1781">
            <v>5.2320804579246822E-6</v>
          </cell>
          <cell r="H1781">
            <v>3.7877280531247283E-6</v>
          </cell>
          <cell r="I1781">
            <v>6.1209200238171755E-6</v>
          </cell>
          <cell r="J1781">
            <v>2.3090443900932784E-6</v>
          </cell>
          <cell r="K1781">
            <v>3.8206805025605252E-6</v>
          </cell>
          <cell r="L1781">
            <v>6.0629898913673464E-6</v>
          </cell>
          <cell r="M1781">
            <v>9.7697398551990791E-6</v>
          </cell>
          <cell r="N1781">
            <v>9.4997115353214768E-6</v>
          </cell>
          <cell r="O1781">
            <v>7.0011370809306355E-6</v>
          </cell>
          <cell r="P1781">
            <v>7.6220390208763154E-6</v>
          </cell>
          <cell r="Q1781">
            <v>8.6467628509344752E-6</v>
          </cell>
          <cell r="R1781">
            <v>9.8218802496464866E-6</v>
          </cell>
          <cell r="S1781">
            <v>8.8357393159499936E-6</v>
          </cell>
          <cell r="T1781">
            <v>7.8256219353498751E-6</v>
          </cell>
          <cell r="U1781">
            <v>1.2920988415015056E-6</v>
          </cell>
          <cell r="V1781">
            <v>3.3959819236960421E-6</v>
          </cell>
          <cell r="W1781">
            <v>0</v>
          </cell>
          <cell r="X1781">
            <v>2.658534954274827E-6</v>
          </cell>
          <cell r="Y1781">
            <v>1.5370417396252926E-6</v>
          </cell>
          <cell r="Z1781">
            <v>3.2234440991563529E-6</v>
          </cell>
          <cell r="AA1781">
            <v>1.3381358224872287E-6</v>
          </cell>
          <cell r="AB1781">
            <v>6.6504544316894946E-6</v>
          </cell>
          <cell r="AC1781">
            <v>4.6257484699883519E-6</v>
          </cell>
          <cell r="AD1781">
            <v>2.413318136058455E-6</v>
          </cell>
          <cell r="AE1781">
            <v>2.4186060961907998E-6</v>
          </cell>
          <cell r="AF1781">
            <v>8.2226393269658219E-7</v>
          </cell>
          <cell r="AG1781">
            <v>4.4712495405477521E-7</v>
          </cell>
          <cell r="AH1781">
            <v>1.4699088778379627E-6</v>
          </cell>
          <cell r="AI1781">
            <v>8.0395797703231343E-7</v>
          </cell>
          <cell r="AJ1781">
            <v>7.7517419227301109E-7</v>
          </cell>
          <cell r="AK1781">
            <v>1.3664113705664051E-6</v>
          </cell>
          <cell r="AL1781">
            <v>1.6994473942485711E-6</v>
          </cell>
          <cell r="AM1781">
            <v>0</v>
          </cell>
          <cell r="AN1781">
            <v>8.5307074340938046E-6</v>
          </cell>
          <cell r="AO1781">
            <v>5.58207472679108E-6</v>
          </cell>
          <cell r="AP1781">
            <v>1.6059207762969728E-5</v>
          </cell>
          <cell r="AQ1781">
            <v>2.1774229845165292E-5</v>
          </cell>
          <cell r="AR1781">
            <v>3.2714324587601472E-5</v>
          </cell>
          <cell r="AS1781">
            <v>2.1296903098638749E-5</v>
          </cell>
          <cell r="AT1781">
            <v>1.0806702363291845E-5</v>
          </cell>
          <cell r="AU1781">
            <v>1.2079004439111487E-5</v>
          </cell>
          <cell r="AV1781">
            <v>1.8329764802281337E-5</v>
          </cell>
          <cell r="AW1781">
            <v>2.8220274092945654E-5</v>
          </cell>
          <cell r="AX1781">
            <v>1.2847566231649431E-5</v>
          </cell>
          <cell r="AY1781">
            <v>1.452661404703901E-5</v>
          </cell>
          <cell r="AZ1781">
            <v>1.9236408804367287E-5</v>
          </cell>
          <cell r="BA1781">
            <v>3.056439355576659E-5</v>
          </cell>
          <cell r="BB1781">
            <v>1.6713444089415436E-5</v>
          </cell>
          <cell r="BC1781">
            <v>1.8168989727989973E-5</v>
          </cell>
          <cell r="BD1781">
            <v>6.5656360664596514E-6</v>
          </cell>
          <cell r="BE1781">
            <v>1.3184594792607846E-5</v>
          </cell>
          <cell r="BF1781">
            <v>5.1620250270895425E-6</v>
          </cell>
          <cell r="BG1781">
            <v>1.2445288677007295E-5</v>
          </cell>
          <cell r="BH1781">
            <v>4.7615879882876756E-6</v>
          </cell>
          <cell r="BI1781">
            <v>1.1173518013214171E-5</v>
          </cell>
          <cell r="BJ1781">
            <v>9.144951527423822E-6</v>
          </cell>
          <cell r="BK1781">
            <v>6.0021573171179681E-5</v>
          </cell>
          <cell r="BL1781">
            <v>6.7786870350910528E-5</v>
          </cell>
          <cell r="BM1781">
            <v>6.2098106381922952E-6</v>
          </cell>
          <cell r="BN1781">
            <v>1.0130113825702058E-5</v>
          </cell>
          <cell r="BO1781">
            <v>6.9691957648163123E-6</v>
          </cell>
          <cell r="BP1781">
            <v>2.2170641741176361E-6</v>
          </cell>
          <cell r="BQ1781">
            <v>4.4723274190210496E-6</v>
          </cell>
          <cell r="BR1781">
            <v>1.215669944042755E-5</v>
          </cell>
          <cell r="BS1781">
            <v>7.6995907572805511E-6</v>
          </cell>
          <cell r="BT1781">
            <v>5.6231369426650733E-6</v>
          </cell>
          <cell r="BU1781">
            <v>6.0105358345788789E-6</v>
          </cell>
          <cell r="BV1781">
            <v>4.2494176087285718E-6</v>
          </cell>
        </row>
        <row r="1782">
          <cell r="E1782">
            <v>2.3969847150550108E-6</v>
          </cell>
          <cell r="F1782">
            <v>0</v>
          </cell>
          <cell r="G1782">
            <v>2.2057527847918809E-6</v>
          </cell>
          <cell r="H1782">
            <v>1.571787606977435E-6</v>
          </cell>
          <cell r="I1782">
            <v>2.5391262108933271E-6</v>
          </cell>
          <cell r="J1782">
            <v>9.937940348496006E-7</v>
          </cell>
          <cell r="K1782">
            <v>1.6239569815457177E-6</v>
          </cell>
          <cell r="L1782">
            <v>2.6404034841005078E-6</v>
          </cell>
          <cell r="M1782">
            <v>4.1744722745403693E-6</v>
          </cell>
          <cell r="N1782">
            <v>3.8039915376351922E-6</v>
          </cell>
          <cell r="O1782">
            <v>3.4685408535866188E-6</v>
          </cell>
          <cell r="P1782">
            <v>4.2828134390982669E-6</v>
          </cell>
          <cell r="Q1782">
            <v>4.6180011357270093E-6</v>
          </cell>
          <cell r="R1782">
            <v>4.9198354437114728E-6</v>
          </cell>
          <cell r="S1782">
            <v>4.4455358390619538E-6</v>
          </cell>
          <cell r="T1782">
            <v>3.4939946785273634E-6</v>
          </cell>
          <cell r="U1782">
            <v>5.4335525729457642E-7</v>
          </cell>
          <cell r="V1782">
            <v>1.5329718537521892E-6</v>
          </cell>
          <cell r="W1782">
            <v>0</v>
          </cell>
          <cell r="X1782">
            <v>1.1418735741066714E-6</v>
          </cell>
          <cell r="Y1782">
            <v>6.4833950303902783E-7</v>
          </cell>
          <cell r="Z1782">
            <v>1.3833119604361304E-6</v>
          </cell>
          <cell r="AA1782">
            <v>5.6578126829016106E-7</v>
          </cell>
          <cell r="AB1782">
            <v>2.6595701897628015E-6</v>
          </cell>
          <cell r="AC1782">
            <v>1.8856839673164837E-6</v>
          </cell>
          <cell r="AD1782">
            <v>9.9094347851024489E-7</v>
          </cell>
          <cell r="AE1782">
            <v>1.0360425768741962E-6</v>
          </cell>
          <cell r="AF1782">
            <v>3.5740608535629065E-7</v>
          </cell>
          <cell r="AG1782">
            <v>1.9838320062497942E-7</v>
          </cell>
          <cell r="AH1782">
            <v>6.3920196694729443E-7</v>
          </cell>
          <cell r="AI1782">
            <v>3.5514403769478991E-7</v>
          </cell>
          <cell r="AJ1782">
            <v>3.3710773575072829E-7</v>
          </cell>
          <cell r="AK1782">
            <v>5.8221013792474742E-7</v>
          </cell>
          <cell r="AL1782">
            <v>7.3408060518473687E-7</v>
          </cell>
          <cell r="AM1782">
            <v>0</v>
          </cell>
          <cell r="AN1782">
            <v>3.7197884574978842E-6</v>
          </cell>
          <cell r="AO1782">
            <v>2.9961333266455107E-6</v>
          </cell>
          <cell r="AP1782">
            <v>6.9643392495776357E-6</v>
          </cell>
          <cell r="AQ1782">
            <v>8.6341868766592454E-6</v>
          </cell>
          <cell r="AR1782">
            <v>1.1810088288233272E-5</v>
          </cell>
          <cell r="AS1782">
            <v>1.0017987816347389E-5</v>
          </cell>
          <cell r="AT1782">
            <v>4.3849026417957823E-6</v>
          </cell>
          <cell r="AU1782">
            <v>6.5288461674207216E-6</v>
          </cell>
          <cell r="AV1782">
            <v>7.5171375309720906E-6</v>
          </cell>
          <cell r="AW1782">
            <v>8.9980532860094881E-6</v>
          </cell>
          <cell r="AX1782">
            <v>1.3015740065138161E-5</v>
          </cell>
          <cell r="AY1782">
            <v>1.1715594236468106E-5</v>
          </cell>
          <cell r="AZ1782">
            <v>1.2847070962079192E-5</v>
          </cell>
          <cell r="BA1782">
            <v>1.6753102684493995E-5</v>
          </cell>
          <cell r="BB1782">
            <v>8.9725764268387711E-6</v>
          </cell>
          <cell r="BC1782">
            <v>9.3603169702358677E-6</v>
          </cell>
          <cell r="BD1782">
            <v>3.3556823594806099E-6</v>
          </cell>
          <cell r="BE1782">
            <v>1.2599312110883885E-5</v>
          </cell>
          <cell r="BF1782">
            <v>2.5917366944723255E-6</v>
          </cell>
          <cell r="BG1782">
            <v>4.9159088673528704E-6</v>
          </cell>
          <cell r="BH1782">
            <v>2.0721585358289817E-6</v>
          </cell>
          <cell r="BI1782">
            <v>5.0443593450240995E-6</v>
          </cell>
          <cell r="BJ1782">
            <v>3.6893139265868302E-6</v>
          </cell>
          <cell r="BK1782">
            <v>2.3723732572507172E-5</v>
          </cell>
          <cell r="BL1782">
            <v>2.5570494307804467E-5</v>
          </cell>
          <cell r="BM1782">
            <v>2.8678645087236568E-6</v>
          </cell>
          <cell r="BN1782">
            <v>4.5196841036212137E-6</v>
          </cell>
          <cell r="BO1782">
            <v>3.2025739128145067E-6</v>
          </cell>
          <cell r="BP1782">
            <v>1.399986325449866E-6</v>
          </cell>
          <cell r="BQ1782">
            <v>2.0909860628705746E-6</v>
          </cell>
          <cell r="BR1782">
            <v>5.0458316152457684E-6</v>
          </cell>
          <cell r="BS1782">
            <v>3.5111571523415482E-6</v>
          </cell>
          <cell r="BT1782">
            <v>2.5389819718434251E-6</v>
          </cell>
          <cell r="BU1782">
            <v>2.733055673914916E-6</v>
          </cell>
          <cell r="BV1782">
            <v>1.9688856170336473E-6</v>
          </cell>
        </row>
        <row r="1783">
          <cell r="E1783">
            <v>1.132116223369975E-5</v>
          </cell>
          <cell r="F1783">
            <v>0</v>
          </cell>
          <cell r="G1783">
            <v>1.0440158917711356E-5</v>
          </cell>
          <cell r="H1783">
            <v>7.4339255646039481E-6</v>
          </cell>
          <cell r="I1783">
            <v>1.1869660686529177E-5</v>
          </cell>
          <cell r="J1783">
            <v>4.8656384696736082E-6</v>
          </cell>
          <cell r="K1783">
            <v>7.8082590469542217E-6</v>
          </cell>
          <cell r="L1783">
            <v>1.3660219275236629E-5</v>
          </cell>
          <cell r="M1783">
            <v>1.9597772729329209E-5</v>
          </cell>
          <cell r="N1783">
            <v>1.7849043997538151E-5</v>
          </cell>
          <cell r="O1783">
            <v>1.7041557709357237E-5</v>
          </cell>
          <cell r="P1783">
            <v>2.9684858912116604E-5</v>
          </cell>
          <cell r="Q1783">
            <v>3.1148009828302018E-5</v>
          </cell>
          <cell r="R1783">
            <v>2.5715647545144693E-5</v>
          </cell>
          <cell r="S1783">
            <v>2.84492825138325E-5</v>
          </cell>
          <cell r="T1783">
            <v>1.8595688798129428E-5</v>
          </cell>
          <cell r="U1783">
            <v>2.5780019082154609E-6</v>
          </cell>
          <cell r="V1783">
            <v>7.0502573627161615E-6</v>
          </cell>
          <cell r="W1783">
            <v>0</v>
          </cell>
          <cell r="X1783">
            <v>5.6690817099111001E-6</v>
          </cell>
          <cell r="Y1783">
            <v>3.1667839075774364E-6</v>
          </cell>
          <cell r="Z1783">
            <v>6.4839636381730036E-6</v>
          </cell>
          <cell r="AA1783">
            <v>2.7247304196836698E-6</v>
          </cell>
          <cell r="AB1783">
            <v>1.2731761643721905E-5</v>
          </cell>
          <cell r="AC1783">
            <v>8.9922138952002642E-6</v>
          </cell>
          <cell r="AD1783">
            <v>4.7908504536972063E-6</v>
          </cell>
          <cell r="AE1783">
            <v>5.0452436651293808E-6</v>
          </cell>
          <cell r="AF1783">
            <v>1.769410522753281E-6</v>
          </cell>
          <cell r="AG1783">
            <v>9.7910128388957006E-7</v>
          </cell>
          <cell r="AH1783">
            <v>3.1232650070367333E-6</v>
          </cell>
          <cell r="AI1783">
            <v>1.7334607678263203E-6</v>
          </cell>
          <cell r="AJ1783">
            <v>1.6358553825720117E-6</v>
          </cell>
          <cell r="AK1783">
            <v>2.783188068124462E-6</v>
          </cell>
          <cell r="AL1783">
            <v>3.5582523768483695E-6</v>
          </cell>
          <cell r="AM1783">
            <v>0</v>
          </cell>
          <cell r="AN1783">
            <v>1.7734572596036385E-5</v>
          </cell>
          <cell r="AO1783">
            <v>1.6953431198562643E-5</v>
          </cell>
          <cell r="AP1783">
            <v>3.1785245281324644E-5</v>
          </cell>
          <cell r="AQ1783">
            <v>3.7315545472446249E-5</v>
          </cell>
          <cell r="AR1783">
            <v>5.2471745083493031E-5</v>
          </cell>
          <cell r="AS1783">
            <v>5.2317966167464021E-5</v>
          </cell>
          <cell r="AT1783">
            <v>2.095914595451246E-5</v>
          </cell>
          <cell r="AU1783">
            <v>4.2067126298224844E-5</v>
          </cell>
          <cell r="AV1783">
            <v>3.0478464359372421E-5</v>
          </cell>
          <cell r="AW1783">
            <v>3.7113507735049746E-5</v>
          </cell>
          <cell r="AX1783">
            <v>3.140905121692901E-5</v>
          </cell>
          <cell r="AY1783">
            <v>1.0664519191244709E-4</v>
          </cell>
          <cell r="AZ1783">
            <v>1.1678210092678361E-4</v>
          </cell>
          <cell r="BA1783">
            <v>7.2256294521746381E-5</v>
          </cell>
          <cell r="BB1783">
            <v>6.245609046076575E-5</v>
          </cell>
          <cell r="BC1783">
            <v>6.3405327725109793E-5</v>
          </cell>
          <cell r="BD1783">
            <v>1.7686064750273871E-5</v>
          </cell>
          <cell r="BE1783">
            <v>4.6545094679376727E-5</v>
          </cell>
          <cell r="BF1783">
            <v>1.5386744837297618E-5</v>
          </cell>
          <cell r="BG1783">
            <v>2.3897526806142625E-5</v>
          </cell>
          <cell r="BH1783">
            <v>1.0228976650523163E-5</v>
          </cell>
          <cell r="BI1783">
            <v>2.3164816580299412E-5</v>
          </cell>
          <cell r="BJ1783">
            <v>2.0030359591951918E-5</v>
          </cell>
          <cell r="BK1783">
            <v>1.1243262785669845E-4</v>
          </cell>
          <cell r="BL1783">
            <v>1.223045221711353E-4</v>
          </cell>
          <cell r="BM1783">
            <v>1.5225787541501055E-5</v>
          </cell>
          <cell r="BN1783">
            <v>2.2614594309731433E-5</v>
          </cell>
          <cell r="BO1783">
            <v>1.8811883042253282E-5</v>
          </cell>
          <cell r="BP1783">
            <v>5.9958508074877915E-6</v>
          </cell>
          <cell r="BQ1783">
            <v>1.0357792250284372E-5</v>
          </cell>
          <cell r="BR1783">
            <v>2.5085188486065183E-5</v>
          </cell>
          <cell r="BS1783">
            <v>1.8202802432581729E-5</v>
          </cell>
          <cell r="BT1783">
            <v>1.1242578449010366E-5</v>
          </cell>
          <cell r="BU1783">
            <v>1.319773192046479E-5</v>
          </cell>
          <cell r="BV1783">
            <v>1.0939110727236016E-5</v>
          </cell>
        </row>
        <row r="1784">
          <cell r="E1784">
            <v>4.298160770530038E-6</v>
          </cell>
          <cell r="F1784">
            <v>0</v>
          </cell>
          <cell r="G1784">
            <v>3.9054445145750907E-6</v>
          </cell>
          <cell r="H1784">
            <v>2.8906104366024209E-6</v>
          </cell>
          <cell r="I1784">
            <v>4.4614765077079069E-6</v>
          </cell>
          <cell r="J1784">
            <v>1.832936084280138E-6</v>
          </cell>
          <cell r="K1784">
            <v>2.8849142109660273E-6</v>
          </cell>
          <cell r="L1784">
            <v>4.9865713250715665E-6</v>
          </cell>
          <cell r="M1784">
            <v>7.0372241451450357E-6</v>
          </cell>
          <cell r="N1784">
            <v>6.4245761591365069E-6</v>
          </cell>
          <cell r="O1784">
            <v>5.688847435136323E-6</v>
          </cell>
          <cell r="P1784">
            <v>6.8302289180974981E-6</v>
          </cell>
          <cell r="Q1784">
            <v>7.4639701027854623E-6</v>
          </cell>
          <cell r="R1784">
            <v>7.3904982128315175E-6</v>
          </cell>
          <cell r="S1784">
            <v>7.3077892477369172E-6</v>
          </cell>
          <cell r="T1784">
            <v>6.0709741415483785E-6</v>
          </cell>
          <cell r="U1784">
            <v>9.8484370946092878E-7</v>
          </cell>
          <cell r="V1784">
            <v>2.536932194720404E-6</v>
          </cell>
          <cell r="W1784">
            <v>0</v>
          </cell>
          <cell r="X1784">
            <v>2.1494930882785051E-6</v>
          </cell>
          <cell r="Y1784">
            <v>1.2668244408654703E-6</v>
          </cell>
          <cell r="Z1784">
            <v>2.3645471178649131E-6</v>
          </cell>
          <cell r="AA1784">
            <v>1.0556555202974965E-6</v>
          </cell>
          <cell r="AB1784">
            <v>5.8259192033813206E-6</v>
          </cell>
          <cell r="AC1784">
            <v>3.8583290766994485E-6</v>
          </cell>
          <cell r="AD1784">
            <v>2.07036935459123E-6</v>
          </cell>
          <cell r="AE1784">
            <v>1.9946977835459647E-6</v>
          </cell>
          <cell r="AF1784">
            <v>6.6732538697572512E-7</v>
          </cell>
          <cell r="AG1784">
            <v>3.5550743039910571E-7</v>
          </cell>
          <cell r="AH1784">
            <v>1.173553499812398E-6</v>
          </cell>
          <cell r="AI1784">
            <v>6.2857220517335861E-7</v>
          </cell>
          <cell r="AJ1784">
            <v>6.0251905849842833E-7</v>
          </cell>
          <cell r="AK1784">
            <v>1.0394032417890541E-6</v>
          </cell>
          <cell r="AL1784">
            <v>1.3111175197909716E-6</v>
          </cell>
          <cell r="AM1784">
            <v>0</v>
          </cell>
          <cell r="AN1784">
            <v>6.0897384904853719E-6</v>
          </cell>
          <cell r="AO1784">
            <v>4.5162804532924699E-6</v>
          </cell>
          <cell r="AP1784">
            <v>1.1101895500970666E-5</v>
          </cell>
          <cell r="AQ1784">
            <v>1.4864710479137359E-5</v>
          </cell>
          <cell r="AR1784">
            <v>2.0807467268228104E-5</v>
          </cell>
          <cell r="AS1784">
            <v>1.7487008904797995E-5</v>
          </cell>
          <cell r="AT1784">
            <v>7.6923270624245864E-6</v>
          </cell>
          <cell r="AU1784">
            <v>1.0988195419641795E-5</v>
          </cell>
          <cell r="AV1784">
            <v>1.1304880693877589E-5</v>
          </cell>
          <cell r="AW1784">
            <v>1.3537199230798328E-5</v>
          </cell>
          <cell r="AX1784">
            <v>1.0928063928652183E-5</v>
          </cell>
          <cell r="AY1784">
            <v>1.5563202460222686E-5</v>
          </cell>
          <cell r="AZ1784">
            <v>2.0934102127188701E-5</v>
          </cell>
          <cell r="BA1784">
            <v>1.9534108259429385E-5</v>
          </cell>
          <cell r="BB1784">
            <v>1.3458007319591275E-5</v>
          </cell>
          <cell r="BC1784">
            <v>1.3657719450636405E-5</v>
          </cell>
          <cell r="BD1784">
            <v>5.468814943676763E-6</v>
          </cell>
          <cell r="BE1784">
            <v>1.1520303237894968E-5</v>
          </cell>
          <cell r="BF1784">
            <v>4.078375402716114E-6</v>
          </cell>
          <cell r="BG1784">
            <v>1.0357915598227397E-5</v>
          </cell>
          <cell r="BH1784">
            <v>4.0004444857988768E-6</v>
          </cell>
          <cell r="BI1784">
            <v>8.0468197321803593E-6</v>
          </cell>
          <cell r="BJ1784">
            <v>7.3063155696866302E-6</v>
          </cell>
          <cell r="BK1784">
            <v>5.5778080336672746E-5</v>
          </cell>
          <cell r="BL1784">
            <v>6.3461243717431078E-5</v>
          </cell>
          <cell r="BM1784">
            <v>5.1467656614194611E-6</v>
          </cell>
          <cell r="BN1784">
            <v>8.5981968519746518E-6</v>
          </cell>
          <cell r="BO1784">
            <v>6.5038359544220156E-6</v>
          </cell>
          <cell r="BP1784">
            <v>1.8919281373512052E-6</v>
          </cell>
          <cell r="BQ1784">
            <v>3.5229456403249631E-6</v>
          </cell>
          <cell r="BR1784">
            <v>1.095562048584073E-5</v>
          </cell>
          <cell r="BS1784">
            <v>6.7074116342195586E-6</v>
          </cell>
          <cell r="BT1784">
            <v>3.9124329502375117E-6</v>
          </cell>
          <cell r="BU1784">
            <v>4.3486747090214893E-6</v>
          </cell>
          <cell r="BV1784">
            <v>3.5621598711221457E-6</v>
          </cell>
        </row>
        <row r="1785">
          <cell r="E1785">
            <v>9.0045686378468947E-6</v>
          </cell>
          <cell r="F1785">
            <v>0</v>
          </cell>
          <cell r="G1785">
            <v>8.1523744156652056E-6</v>
          </cell>
          <cell r="H1785">
            <v>6.2243183598590143E-6</v>
          </cell>
          <cell r="I1785">
            <v>9.3114776030851148E-6</v>
          </cell>
          <cell r="J1785">
            <v>3.9883325159987525E-6</v>
          </cell>
          <cell r="K1785">
            <v>6.1095024500872163E-6</v>
          </cell>
          <cell r="L1785">
            <v>1.0799894230364059E-5</v>
          </cell>
          <cell r="M1785">
            <v>1.4307867959334837E-5</v>
          </cell>
          <cell r="N1785">
            <v>1.3071772872388224E-5</v>
          </cell>
          <cell r="O1785">
            <v>1.1852532177853896E-5</v>
          </cell>
          <cell r="P1785">
            <v>1.3367416259471873E-5</v>
          </cell>
          <cell r="Q1785">
            <v>1.5387532562630321E-5</v>
          </cell>
          <cell r="R1785">
            <v>1.8167492286551917E-5</v>
          </cell>
          <cell r="S1785">
            <v>1.5169434982983005E-5</v>
          </cell>
          <cell r="T1785">
            <v>1.2708692070257287E-5</v>
          </cell>
          <cell r="U1785">
            <v>2.070548166512429E-6</v>
          </cell>
          <cell r="V1785">
            <v>5.2248801779262586E-6</v>
          </cell>
          <cell r="W1785">
            <v>0</v>
          </cell>
          <cell r="X1785">
            <v>4.7324891902292545E-6</v>
          </cell>
          <cell r="Y1785">
            <v>2.7737600523351472E-6</v>
          </cell>
          <cell r="Z1785">
            <v>4.8552906998096857E-6</v>
          </cell>
          <cell r="AA1785">
            <v>2.2593987381085E-6</v>
          </cell>
          <cell r="AB1785">
            <v>1.2575630019490795E-5</v>
          </cell>
          <cell r="AC1785">
            <v>8.2454905047240501E-6</v>
          </cell>
          <cell r="AD1785">
            <v>4.5017767089349495E-6</v>
          </cell>
          <cell r="AE1785">
            <v>4.4952305923361321E-6</v>
          </cell>
          <cell r="AF1785">
            <v>1.4767522210107332E-6</v>
          </cell>
          <cell r="AG1785">
            <v>7.8432466992737272E-7</v>
          </cell>
          <cell r="AH1785">
            <v>2.6074066713321703E-6</v>
          </cell>
          <cell r="AI1785">
            <v>1.3761541083571028E-6</v>
          </cell>
          <cell r="AJ1785">
            <v>1.3111203698676496E-6</v>
          </cell>
          <cell r="AK1785">
            <v>2.2194536523610178E-6</v>
          </cell>
          <cell r="AL1785">
            <v>2.8327253410232175E-6</v>
          </cell>
          <cell r="AM1785">
            <v>0</v>
          </cell>
          <cell r="AN1785">
            <v>1.1791248640658299E-5</v>
          </cell>
          <cell r="AO1785">
            <v>9.3368464370406871E-6</v>
          </cell>
          <cell r="AP1785">
            <v>2.1747641691052803E-5</v>
          </cell>
          <cell r="AQ1785">
            <v>2.9574565889963193E-5</v>
          </cell>
          <cell r="AR1785">
            <v>4.1838453798011878E-5</v>
          </cell>
          <cell r="AS1785">
            <v>3.5577915369401529E-5</v>
          </cell>
          <cell r="AT1785">
            <v>1.6187361434471114E-5</v>
          </cell>
          <cell r="AU1785">
            <v>2.0590781677200833E-5</v>
          </cell>
          <cell r="AV1785">
            <v>2.1164837311872556E-5</v>
          </cell>
          <cell r="AW1785">
            <v>2.5097870797831328E-5</v>
          </cell>
          <cell r="AX1785">
            <v>1.9238844421141427E-5</v>
          </cell>
          <cell r="AY1785">
            <v>2.5547242005657723E-5</v>
          </cell>
          <cell r="AZ1785">
            <v>3.6176434326690241E-5</v>
          </cell>
          <cell r="BA1785">
            <v>6.811193020055219E-5</v>
          </cell>
          <cell r="BB1785">
            <v>2.7318598773364328E-5</v>
          </cell>
          <cell r="BC1785">
            <v>2.6181968787591702E-5</v>
          </cell>
          <cell r="BD1785">
            <v>1.2232821922036271E-5</v>
          </cell>
          <cell r="BE1785">
            <v>2.1830679659075588E-5</v>
          </cell>
          <cell r="BF1785">
            <v>8.8608205190375121E-6</v>
          </cell>
          <cell r="BG1785">
            <v>2.2869987719210797E-5</v>
          </cell>
          <cell r="BH1785">
            <v>8.8053611300618332E-6</v>
          </cell>
          <cell r="BI1785">
            <v>1.6282122661022325E-5</v>
          </cell>
          <cell r="BJ1785">
            <v>1.5893915490403065E-5</v>
          </cell>
          <cell r="BK1785">
            <v>1.1571578363300038E-4</v>
          </cell>
          <cell r="BL1785">
            <v>1.4085802849230232E-4</v>
          </cell>
          <cell r="BM1785">
            <v>1.1082112890211874E-5</v>
          </cell>
          <cell r="BN1785">
            <v>2.1534242904605691E-5</v>
          </cell>
          <cell r="BO1785">
            <v>1.3864173698226277E-5</v>
          </cell>
          <cell r="BP1785">
            <v>3.9937514358453888E-6</v>
          </cell>
          <cell r="BQ1785">
            <v>8.3848563465907485E-6</v>
          </cell>
          <cell r="BR1785">
            <v>2.4596891632571117E-5</v>
          </cell>
          <cell r="BS1785">
            <v>1.414927413945686E-5</v>
          </cell>
          <cell r="BT1785">
            <v>8.3996518013255006E-6</v>
          </cell>
          <cell r="BU1785">
            <v>9.7719731778706188E-6</v>
          </cell>
          <cell r="BV1785">
            <v>7.4956722697905775E-6</v>
          </cell>
        </row>
        <row r="1786">
          <cell r="E1786">
            <v>5.3358763570518991E-6</v>
          </cell>
          <cell r="F1786">
            <v>0</v>
          </cell>
          <cell r="G1786">
            <v>4.7701240675376589E-6</v>
          </cell>
          <cell r="H1786">
            <v>3.5650710029139524E-6</v>
          </cell>
          <cell r="I1786">
            <v>5.4085307917687522E-6</v>
          </cell>
          <cell r="J1786">
            <v>2.3133372265366831E-6</v>
          </cell>
          <cell r="K1786">
            <v>3.5087686060636012E-6</v>
          </cell>
          <cell r="L1786">
            <v>6.4085712130413755E-6</v>
          </cell>
          <cell r="M1786">
            <v>8.2909825340794537E-6</v>
          </cell>
          <cell r="N1786">
            <v>7.4521902066438126E-6</v>
          </cell>
          <cell r="O1786">
            <v>6.8593473769352832E-6</v>
          </cell>
          <cell r="P1786">
            <v>7.5930173314407166E-6</v>
          </cell>
          <cell r="Q1786">
            <v>7.8803420026868254E-6</v>
          </cell>
          <cell r="R1786">
            <v>7.9630605696448179E-6</v>
          </cell>
          <cell r="S1786">
            <v>8.0370543018522767E-6</v>
          </cell>
          <cell r="T1786">
            <v>7.3152643644132369E-6</v>
          </cell>
          <cell r="U1786">
            <v>1.2382020462611842E-6</v>
          </cell>
          <cell r="V1786">
            <v>3.0284227384447433E-6</v>
          </cell>
          <cell r="W1786">
            <v>0</v>
          </cell>
          <cell r="X1786">
            <v>2.7505426955480648E-6</v>
          </cell>
          <cell r="Y1786">
            <v>1.6682142612664322E-6</v>
          </cell>
          <cell r="Z1786">
            <v>2.8352671902553351E-6</v>
          </cell>
          <cell r="AA1786">
            <v>1.349133389950559E-6</v>
          </cell>
          <cell r="AB1786">
            <v>8.3216446208687574E-6</v>
          </cell>
          <cell r="AC1786">
            <v>5.2881713775570007E-6</v>
          </cell>
          <cell r="AD1786">
            <v>2.8642058403856529E-6</v>
          </cell>
          <cell r="AE1786">
            <v>2.5951243628888001E-6</v>
          </cell>
          <cell r="AF1786">
            <v>8.4380191668051182E-7</v>
          </cell>
          <cell r="AG1786">
            <v>4.3622479419439491E-7</v>
          </cell>
          <cell r="AH1786">
            <v>1.4718334998441443E-6</v>
          </cell>
          <cell r="AI1786">
            <v>7.6909440538800325E-7</v>
          </cell>
          <cell r="AJ1786">
            <v>7.4132163589850642E-7</v>
          </cell>
          <cell r="AK1786">
            <v>1.2742017046852311E-6</v>
          </cell>
          <cell r="AL1786">
            <v>1.6095155185548377E-6</v>
          </cell>
          <cell r="AM1786">
            <v>0</v>
          </cell>
          <cell r="AN1786">
            <v>6.8110253576249105E-6</v>
          </cell>
          <cell r="AO1786">
            <v>4.7161831432287508E-6</v>
          </cell>
          <cell r="AP1786">
            <v>1.2620978691583882E-5</v>
          </cell>
          <cell r="AQ1786">
            <v>1.6731429602578527E-5</v>
          </cell>
          <cell r="AR1786">
            <v>2.4573327667486795E-5</v>
          </cell>
          <cell r="AS1786">
            <v>1.9856354509437472E-5</v>
          </cell>
          <cell r="AT1786">
            <v>8.7367389974107547E-6</v>
          </cell>
          <cell r="AU1786">
            <v>1.1770830738064213E-5</v>
          </cell>
          <cell r="AV1786">
            <v>1.1545424023257668E-5</v>
          </cell>
          <cell r="AW1786">
            <v>1.3363700438630891E-5</v>
          </cell>
          <cell r="AX1786">
            <v>1.0601676510335865E-5</v>
          </cell>
          <cell r="AY1786">
            <v>1.3576865772752123E-5</v>
          </cell>
          <cell r="AZ1786">
            <v>1.5626979244398649E-5</v>
          </cell>
          <cell r="BA1786">
            <v>1.5897301877253237E-5</v>
          </cell>
          <cell r="BB1786">
            <v>1.3347043522974751E-5</v>
          </cell>
          <cell r="BC1786">
            <v>1.3511217285255296E-5</v>
          </cell>
          <cell r="BD1786">
            <v>6.2098544507492737E-6</v>
          </cell>
          <cell r="BE1786">
            <v>1.0093812448861212E-5</v>
          </cell>
          <cell r="BF1786">
            <v>4.2597752969715201E-6</v>
          </cell>
          <cell r="BG1786">
            <v>1.4410555066405349E-5</v>
          </cell>
          <cell r="BH1786">
            <v>5.2572082019178583E-6</v>
          </cell>
          <cell r="BI1786">
            <v>9.1714114053847255E-6</v>
          </cell>
          <cell r="BJ1786">
            <v>9.5715683837353162E-6</v>
          </cell>
          <cell r="BK1786">
            <v>8.3897978973545214E-5</v>
          </cell>
          <cell r="BL1786">
            <v>9.6434264608646713E-5</v>
          </cell>
          <cell r="BM1786">
            <v>6.3786002053336768E-6</v>
          </cell>
          <cell r="BN1786">
            <v>1.082254029082504E-5</v>
          </cell>
          <cell r="BO1786">
            <v>8.2590138563183483E-6</v>
          </cell>
          <cell r="BP1786">
            <v>2.1076869066748332E-6</v>
          </cell>
          <cell r="BQ1786">
            <v>4.0821253800924168E-6</v>
          </cell>
          <cell r="BR1786">
            <v>1.5215075554245861E-5</v>
          </cell>
          <cell r="BS1786">
            <v>8.1781200920632286E-6</v>
          </cell>
          <cell r="BT1786">
            <v>4.2580407998919731E-6</v>
          </cell>
          <cell r="BU1786">
            <v>4.9167422898384689E-6</v>
          </cell>
          <cell r="BV1786">
            <v>4.3073932939283292E-6</v>
          </cell>
        </row>
        <row r="1787">
          <cell r="E1787">
            <v>1.7506677322356616E-6</v>
          </cell>
          <cell r="F1787">
            <v>0</v>
          </cell>
          <cell r="G1787">
            <v>1.603243842905057E-6</v>
          </cell>
          <cell r="H1787">
            <v>1.1548017173648179E-6</v>
          </cell>
          <cell r="I1787">
            <v>1.8129433394681979E-6</v>
          </cell>
          <cell r="J1787">
            <v>7.3532001742925783E-7</v>
          </cell>
          <cell r="K1787">
            <v>1.187781175615663E-6</v>
          </cell>
          <cell r="L1787">
            <v>2.0203007627716614E-6</v>
          </cell>
          <cell r="M1787">
            <v>2.8579249397790261E-6</v>
          </cell>
          <cell r="N1787">
            <v>2.5560490956922949E-6</v>
          </cell>
          <cell r="O1787">
            <v>2.3718906762632309E-6</v>
          </cell>
          <cell r="P1787">
            <v>3.3591157858619536E-6</v>
          </cell>
          <cell r="Q1787">
            <v>3.4594865679961914E-6</v>
          </cell>
          <cell r="R1787">
            <v>3.0678266285429851E-6</v>
          </cell>
          <cell r="S1787">
            <v>3.2700287716257823E-6</v>
          </cell>
          <cell r="T1787">
            <v>2.5829345748923485E-6</v>
          </cell>
          <cell r="U1787">
            <v>3.9788155737320933E-7</v>
          </cell>
          <cell r="V1787">
            <v>1.0439941053885541E-6</v>
          </cell>
          <cell r="W1787">
            <v>0</v>
          </cell>
          <cell r="X1787">
            <v>8.5714301711181417E-7</v>
          </cell>
          <cell r="Y1787">
            <v>5.0087273353781385E-7</v>
          </cell>
          <cell r="Z1787">
            <v>9.6634925531343418E-7</v>
          </cell>
          <cell r="AA1787">
            <v>4.23051399466976E-7</v>
          </cell>
          <cell r="AB1787">
            <v>2.2323206158569091E-6</v>
          </cell>
          <cell r="AC1787">
            <v>1.5052427851729587E-6</v>
          </cell>
          <cell r="AD1787">
            <v>8.0321402405795753E-7</v>
          </cell>
          <cell r="AE1787">
            <v>7.8335606204958229E-7</v>
          </cell>
          <cell r="AF1787">
            <v>2.6771702113159039E-7</v>
          </cell>
          <cell r="AG1787">
            <v>1.4419328488295829E-7</v>
          </cell>
          <cell r="AH1787">
            <v>4.698039267682433E-7</v>
          </cell>
          <cell r="AI1787">
            <v>2.5498504937517325E-7</v>
          </cell>
          <cell r="AJ1787">
            <v>2.4420778515942695E-7</v>
          </cell>
          <cell r="AK1787">
            <v>4.234504321585754E-7</v>
          </cell>
          <cell r="AL1787">
            <v>5.3334702288599312E-7</v>
          </cell>
          <cell r="AM1787">
            <v>0</v>
          </cell>
          <cell r="AN1787">
            <v>2.4345745788183438E-6</v>
          </cell>
          <cell r="AO1787">
            <v>1.9731459052089264E-6</v>
          </cell>
          <cell r="AP1787">
            <v>4.6141282864963028E-6</v>
          </cell>
          <cell r="AQ1787">
            <v>5.8344656860245835E-6</v>
          </cell>
          <cell r="AR1787">
            <v>8.345195039398842E-6</v>
          </cell>
          <cell r="AS1787">
            <v>7.5358275896914202E-6</v>
          </cell>
          <cell r="AT1787">
            <v>3.4165516818022613E-6</v>
          </cell>
          <cell r="AU1787">
            <v>4.9211626035213026E-6</v>
          </cell>
          <cell r="AV1787">
            <v>4.2231981020498654E-6</v>
          </cell>
          <cell r="AW1787">
            <v>5.1127785731102749E-6</v>
          </cell>
          <cell r="AX1787">
            <v>4.1658196604357203E-6</v>
          </cell>
          <cell r="AY1787">
            <v>9.7846930815957923E-6</v>
          </cell>
          <cell r="AZ1787">
            <v>1.0370220450602145E-5</v>
          </cell>
          <cell r="BA1787">
            <v>6.9436391622021125E-6</v>
          </cell>
          <cell r="BB1787">
            <v>6.1930320381005168E-6</v>
          </cell>
          <cell r="BC1787">
            <v>7.1504234783237902E-6</v>
          </cell>
          <cell r="BD1787">
            <v>2.2277121818812081E-6</v>
          </cell>
          <cell r="BE1787">
            <v>5.0881546511786949E-6</v>
          </cell>
          <cell r="BF1787">
            <v>1.7539442704805924E-6</v>
          </cell>
          <cell r="BG1787">
            <v>4.0605672327661856E-6</v>
          </cell>
          <cell r="BH1787">
            <v>1.5997378428327826E-6</v>
          </cell>
          <cell r="BI1787">
            <v>3.3724784446298377E-6</v>
          </cell>
          <cell r="BJ1787">
            <v>3.0229319789626382E-6</v>
          </cell>
          <cell r="BK1787">
            <v>2.0166046722412753E-5</v>
          </cell>
          <cell r="BL1787">
            <v>2.4207468737275191E-5</v>
          </cell>
          <cell r="BM1787">
            <v>2.0911859977377482E-6</v>
          </cell>
          <cell r="BN1787">
            <v>3.3113003972655715E-6</v>
          </cell>
          <cell r="BO1787">
            <v>2.782274434440368E-6</v>
          </cell>
          <cell r="BP1787">
            <v>7.9635836605132519E-7</v>
          </cell>
          <cell r="BQ1787">
            <v>1.4186441816916881E-6</v>
          </cell>
          <cell r="BR1787">
            <v>4.3282125949991695E-6</v>
          </cell>
          <cell r="BS1787">
            <v>2.7883475860599675E-6</v>
          </cell>
          <cell r="BT1787">
            <v>1.5384765045171742E-6</v>
          </cell>
          <cell r="BU1787">
            <v>1.7833866774078125E-6</v>
          </cell>
          <cell r="BV1787">
            <v>1.535016058041034E-6</v>
          </cell>
        </row>
        <row r="1788">
          <cell r="E1788">
            <v>7.2207109922886496E-6</v>
          </cell>
          <cell r="F1788">
            <v>0</v>
          </cell>
          <cell r="G1788">
            <v>6.5796140116643616E-6</v>
          </cell>
          <cell r="H1788">
            <v>4.6696079067313484E-6</v>
          </cell>
          <cell r="I1788">
            <v>7.6263948475313844E-6</v>
          </cell>
          <cell r="J1788">
            <v>2.9142038582642042E-6</v>
          </cell>
          <cell r="K1788">
            <v>4.7748541879906844E-6</v>
          </cell>
          <cell r="L1788">
            <v>7.5721647770337616E-6</v>
          </cell>
          <cell r="M1788">
            <v>1.1882862785061093E-5</v>
          </cell>
          <cell r="N1788">
            <v>1.0351379628207559E-5</v>
          </cell>
          <cell r="O1788">
            <v>8.5887558823773469E-6</v>
          </cell>
          <cell r="P1788">
            <v>9.7556252393220428E-6</v>
          </cell>
          <cell r="Q1788">
            <v>1.0303440953790098E-5</v>
          </cell>
          <cell r="R1788">
            <v>1.0596936355430216E-5</v>
          </cell>
          <cell r="S1788">
            <v>1.0195025767648453E-5</v>
          </cell>
          <cell r="T1788">
            <v>9.4973589866091929E-6</v>
          </cell>
          <cell r="U1788">
            <v>1.6414425163964594E-6</v>
          </cell>
          <cell r="V1788">
            <v>4.2906576732912509E-6</v>
          </cell>
          <cell r="W1788">
            <v>0</v>
          </cell>
          <cell r="X1788">
            <v>3.3480249247342193E-6</v>
          </cell>
          <cell r="Y1788">
            <v>1.9892928725356333E-6</v>
          </cell>
          <cell r="Z1788">
            <v>4.0839582395023321E-6</v>
          </cell>
          <cell r="AA1788">
            <v>1.7145581210764505E-6</v>
          </cell>
          <cell r="AB1788">
            <v>9.1190796801549033E-6</v>
          </cell>
          <cell r="AC1788">
            <v>6.1771015125788395E-6</v>
          </cell>
          <cell r="AD1788">
            <v>3.239115178691055E-6</v>
          </cell>
          <cell r="AE1788">
            <v>3.0958718437778082E-6</v>
          </cell>
          <cell r="AF1788">
            <v>1.0466609371408526E-6</v>
          </cell>
          <cell r="AG1788">
            <v>5.6088503148703369E-7</v>
          </cell>
          <cell r="AH1788">
            <v>1.8512389735011707E-6</v>
          </cell>
          <cell r="AI1788">
            <v>1.0026590070587002E-6</v>
          </cell>
          <cell r="AJ1788">
            <v>9.7023649711774222E-7</v>
          </cell>
          <cell r="AK1788">
            <v>1.7115390795286314E-6</v>
          </cell>
          <cell r="AL1788">
            <v>2.1250654555412383E-6</v>
          </cell>
          <cell r="AM1788">
            <v>0</v>
          </cell>
          <cell r="AN1788">
            <v>1.0206443611382862E-5</v>
          </cell>
          <cell r="AO1788">
            <v>6.5238106710861479E-6</v>
          </cell>
          <cell r="AP1788">
            <v>2.0487587978706975E-5</v>
          </cell>
          <cell r="AQ1788">
            <v>2.6051138962227747E-5</v>
          </cell>
          <cell r="AR1788">
            <v>3.8177024094624832E-5</v>
          </cell>
          <cell r="AS1788">
            <v>2.9138780305430169E-5</v>
          </cell>
          <cell r="AT1788">
            <v>1.3067876161633041E-5</v>
          </cell>
          <cell r="AU1788">
            <v>1.601470587899633E-5</v>
          </cell>
          <cell r="AV1788">
            <v>1.9217061712153531E-5</v>
          </cell>
          <cell r="AW1788">
            <v>2.3104835264973649E-5</v>
          </cell>
          <cell r="AX1788">
            <v>1.5288399822819394E-5</v>
          </cell>
          <cell r="AY1788">
            <v>2.0192263232850579E-5</v>
          </cell>
          <cell r="AZ1788">
            <v>2.2680646370263363E-5</v>
          </cell>
          <cell r="BA1788">
            <v>2.5053819727283376E-5</v>
          </cell>
          <cell r="BB1788">
            <v>1.6919898596404268E-5</v>
          </cell>
          <cell r="BC1788">
            <v>2.0374569130390275E-5</v>
          </cell>
          <cell r="BD1788">
            <v>8.0349654460785322E-6</v>
          </cell>
          <cell r="BE1788">
            <v>1.4937662153199975E-5</v>
          </cell>
          <cell r="BF1788">
            <v>5.6518716082238432E-6</v>
          </cell>
          <cell r="BG1788">
            <v>1.5821487655091306E-5</v>
          </cell>
          <cell r="BH1788">
            <v>6.066251713213777E-6</v>
          </cell>
          <cell r="BI1788">
            <v>1.4878385186201573E-5</v>
          </cell>
          <cell r="BJ1788">
            <v>1.0550096273938016E-5</v>
          </cell>
          <cell r="BK1788">
            <v>9.0156301005902355E-5</v>
          </cell>
          <cell r="BL1788">
            <v>9.3997377094769772E-5</v>
          </cell>
          <cell r="BM1788">
            <v>7.6766766251902918E-6</v>
          </cell>
          <cell r="BN1788">
            <v>1.2474901634312728E-5</v>
          </cell>
          <cell r="BO1788">
            <v>9.74721717770632E-6</v>
          </cell>
          <cell r="BP1788">
            <v>2.7516694964871771E-6</v>
          </cell>
          <cell r="BQ1788">
            <v>5.2930006601646914E-6</v>
          </cell>
          <cell r="BR1788">
            <v>1.5872290633276248E-5</v>
          </cell>
          <cell r="BS1788">
            <v>1.0266293194374584E-5</v>
          </cell>
          <cell r="BT1788">
            <v>6.2201399085973279E-6</v>
          </cell>
          <cell r="BU1788">
            <v>6.6809419533664602E-6</v>
          </cell>
          <cell r="BV1788">
            <v>5.547055936762727E-6</v>
          </cell>
        </row>
        <row r="1789">
          <cell r="E1789">
            <v>2.6130304267792655E-6</v>
          </cell>
          <cell r="F1789">
            <v>0</v>
          </cell>
          <cell r="G1789">
            <v>2.3657832914725012E-6</v>
          </cell>
          <cell r="H1789">
            <v>1.7137167139277067E-6</v>
          </cell>
          <cell r="I1789">
            <v>2.7228570654619678E-6</v>
          </cell>
          <cell r="J1789">
            <v>1.0810700940633956E-6</v>
          </cell>
          <cell r="K1789">
            <v>1.7255577045252819E-6</v>
          </cell>
          <cell r="L1789">
            <v>2.8602307457053516E-6</v>
          </cell>
          <cell r="M1789">
            <v>4.1798495086718951E-6</v>
          </cell>
          <cell r="N1789">
            <v>3.6370852711575942E-6</v>
          </cell>
          <cell r="O1789">
            <v>3.165257348424407E-6</v>
          </cell>
          <cell r="P1789">
            <v>3.4977178468495318E-6</v>
          </cell>
          <cell r="Q1789">
            <v>3.652492253650924E-6</v>
          </cell>
          <cell r="R1789">
            <v>3.7649259050888123E-6</v>
          </cell>
          <cell r="S1789">
            <v>3.6340443572569116E-6</v>
          </cell>
          <cell r="T1789">
            <v>3.4535858666625717E-6</v>
          </cell>
          <cell r="U1789">
            <v>5.9788612137495933E-7</v>
          </cell>
          <cell r="V1789">
            <v>1.5261417757089978E-6</v>
          </cell>
          <cell r="W1789">
            <v>0</v>
          </cell>
          <cell r="X1789">
            <v>1.255231206516502E-6</v>
          </cell>
          <cell r="Y1789">
            <v>7.5412010466372113E-7</v>
          </cell>
          <cell r="Z1789">
            <v>1.4442302692930779E-6</v>
          </cell>
          <cell r="AA1789">
            <v>6.344685854610395E-7</v>
          </cell>
          <cell r="AB1789">
            <v>3.5708468918270105E-6</v>
          </cell>
          <cell r="AC1789">
            <v>2.3582341630597299E-6</v>
          </cell>
          <cell r="AD1789">
            <v>1.2531719185715578E-6</v>
          </cell>
          <cell r="AE1789">
            <v>1.1744418548135268E-6</v>
          </cell>
          <cell r="AF1789">
            <v>3.9171776775057163E-7</v>
          </cell>
          <cell r="AG1789">
            <v>2.0721484455585156E-7</v>
          </cell>
          <cell r="AH1789">
            <v>6.8844500561314792E-7</v>
          </cell>
          <cell r="AI1789">
            <v>3.6775562079030906E-7</v>
          </cell>
          <cell r="AJ1789">
            <v>3.5545485249655464E-7</v>
          </cell>
          <cell r="AK1789">
            <v>6.2143767066129647E-7</v>
          </cell>
          <cell r="AL1789">
            <v>7.7593088046075665E-7</v>
          </cell>
          <cell r="AM1789">
            <v>0</v>
          </cell>
          <cell r="AN1789">
            <v>3.5257505057264715E-6</v>
          </cell>
          <cell r="AO1789">
            <v>2.3071800070117684E-6</v>
          </cell>
          <cell r="AP1789">
            <v>6.9635965153750542E-6</v>
          </cell>
          <cell r="AQ1789">
            <v>9.0215416184641765E-6</v>
          </cell>
          <cell r="AR1789">
            <v>1.3247975238354728E-5</v>
          </cell>
          <cell r="AS1789">
            <v>1.0968479712554386E-5</v>
          </cell>
          <cell r="AT1789">
            <v>4.6245224206825713E-6</v>
          </cell>
          <cell r="AU1789">
            <v>5.7225160792772096E-6</v>
          </cell>
          <cell r="AV1789">
            <v>6.2563819016882662E-6</v>
          </cell>
          <cell r="AW1789">
            <v>7.3365416240348819E-6</v>
          </cell>
          <cell r="AX1789">
            <v>5.3440576785729638E-6</v>
          </cell>
          <cell r="AY1789">
            <v>6.5876424750225957E-6</v>
          </cell>
          <cell r="AZ1789">
            <v>7.3679737908243075E-6</v>
          </cell>
          <cell r="BA1789">
            <v>8.2260588331449519E-6</v>
          </cell>
          <cell r="BB1789">
            <v>5.6684829720327485E-6</v>
          </cell>
          <cell r="BC1789">
            <v>6.9546012341908623E-6</v>
          </cell>
          <cell r="BD1789">
            <v>2.9495481421202637E-6</v>
          </cell>
          <cell r="BE1789">
            <v>5.1123737222026701E-6</v>
          </cell>
          <cell r="BF1789">
            <v>1.9859592938025829E-6</v>
          </cell>
          <cell r="BG1789">
            <v>6.1981998129184319E-6</v>
          </cell>
          <cell r="BH1789">
            <v>2.3296874162197602E-6</v>
          </cell>
          <cell r="BI1789">
            <v>5.0781477832366127E-6</v>
          </cell>
          <cell r="BJ1789">
            <v>4.0317178808920218E-6</v>
          </cell>
          <cell r="BK1789">
            <v>3.6147779505524573E-5</v>
          </cell>
          <cell r="BL1789">
            <v>3.8211984869409791E-5</v>
          </cell>
          <cell r="BM1789">
            <v>2.8822722162744835E-6</v>
          </cell>
          <cell r="BN1789">
            <v>4.8285110930105023E-6</v>
          </cell>
          <cell r="BO1789">
            <v>3.7794747802168984E-6</v>
          </cell>
          <cell r="BP1789">
            <v>1.0299938609412201E-6</v>
          </cell>
          <cell r="BQ1789">
            <v>1.9537673630290817E-6</v>
          </cell>
          <cell r="BR1789">
            <v>6.2644412268349406E-6</v>
          </cell>
          <cell r="BS1789">
            <v>3.8523672250815309E-6</v>
          </cell>
          <cell r="BT1789">
            <v>2.1539182426712911E-6</v>
          </cell>
          <cell r="BU1789">
            <v>2.4086898055727938E-6</v>
          </cell>
          <cell r="BV1789">
            <v>2.0745833527154652E-6</v>
          </cell>
        </row>
        <row r="1790">
          <cell r="E1790">
            <v>2.2176802527599189E-6</v>
          </cell>
          <cell r="F1790">
            <v>0</v>
          </cell>
          <cell r="G1790">
            <v>2.0122303786862299E-6</v>
          </cell>
          <cell r="H1790">
            <v>1.4410411662857843E-6</v>
          </cell>
          <cell r="I1790">
            <v>2.3255432169314017E-6</v>
          </cell>
          <cell r="J1790">
            <v>9.065362767768406E-7</v>
          </cell>
          <cell r="K1790">
            <v>1.46322593872928E-6</v>
          </cell>
          <cell r="L1790">
            <v>2.3769040049584345E-6</v>
          </cell>
          <cell r="M1790">
            <v>3.5851413018654851E-6</v>
          </cell>
          <cell r="N1790">
            <v>3.1121358496870544E-6</v>
          </cell>
          <cell r="O1790">
            <v>2.6462562599104759E-6</v>
          </cell>
          <cell r="P1790">
            <v>2.9217354854547853E-6</v>
          </cell>
          <cell r="Q1790">
            <v>3.0651872537702665E-6</v>
          </cell>
          <cell r="R1790">
            <v>3.1752048826523215E-6</v>
          </cell>
          <cell r="S1790">
            <v>3.0511034042072617E-6</v>
          </cell>
          <cell r="T1790">
            <v>2.9074651786277931E-6</v>
          </cell>
          <cell r="U1790">
            <v>5.060767983328846E-7</v>
          </cell>
          <cell r="V1790">
            <v>1.3026831772950837E-6</v>
          </cell>
          <cell r="W1790">
            <v>0</v>
          </cell>
          <cell r="X1790">
            <v>1.047901990860361E-6</v>
          </cell>
          <cell r="Y1790">
            <v>6.2779660381779952E-7</v>
          </cell>
          <cell r="Z1790">
            <v>1.2374329766053018E-6</v>
          </cell>
          <cell r="AA1790">
            <v>5.3339938296151054E-7</v>
          </cell>
          <cell r="AB1790">
            <v>2.9470665607080386E-6</v>
          </cell>
          <cell r="AC1790">
            <v>1.9635494597271535E-6</v>
          </cell>
          <cell r="AD1790">
            <v>1.0373987068968092E-6</v>
          </cell>
          <cell r="AE1790">
            <v>9.7651959667067585E-7</v>
          </cell>
          <cell r="AF1790">
            <v>3.2707305458397119E-7</v>
          </cell>
          <cell r="AG1790">
            <v>1.737008289396166E-7</v>
          </cell>
          <cell r="AH1790">
            <v>5.7636193420663886E-7</v>
          </cell>
          <cell r="AI1790">
            <v>3.0934927679095775E-7</v>
          </cell>
          <cell r="AJ1790">
            <v>2.9940726251401662E-7</v>
          </cell>
          <cell r="AK1790">
            <v>5.2597129954913029E-7</v>
          </cell>
          <cell r="AL1790">
            <v>6.546278974657827E-7</v>
          </cell>
          <cell r="AM1790">
            <v>0</v>
          </cell>
          <cell r="AN1790">
            <v>3.0349779631663458E-6</v>
          </cell>
          <cell r="AO1790">
            <v>1.9335869831422045E-6</v>
          </cell>
          <cell r="AP1790">
            <v>6.0759581938006098E-6</v>
          </cell>
          <cell r="AQ1790">
            <v>7.744423425154213E-6</v>
          </cell>
          <cell r="AR1790">
            <v>1.1540676388495026E-5</v>
          </cell>
          <cell r="AS1790">
            <v>9.072909403790515E-6</v>
          </cell>
          <cell r="AT1790">
            <v>3.9531497176904768E-6</v>
          </cell>
          <cell r="AU1790">
            <v>4.7927574178718731E-6</v>
          </cell>
          <cell r="AV1790">
            <v>5.5458437121027608E-6</v>
          </cell>
          <cell r="AW1790">
            <v>6.5332138492772781E-6</v>
          </cell>
          <cell r="AX1790">
            <v>4.4899298189507093E-6</v>
          </cell>
          <cell r="AY1790">
            <v>5.5553771662099826E-6</v>
          </cell>
          <cell r="AZ1790">
            <v>6.2385923839067393E-6</v>
          </cell>
          <cell r="BA1790">
            <v>7.0946035551549792E-6</v>
          </cell>
          <cell r="BB1790">
            <v>4.8196203188611867E-6</v>
          </cell>
          <cell r="BC1790">
            <v>5.8930310828074698E-6</v>
          </cell>
          <cell r="BD1790">
            <v>2.4504455123466019E-6</v>
          </cell>
          <cell r="BE1790">
            <v>4.2780643329039082E-6</v>
          </cell>
          <cell r="BF1790">
            <v>1.6753098561264917E-6</v>
          </cell>
          <cell r="BG1790">
            <v>5.0956803312162383E-6</v>
          </cell>
          <cell r="BH1790">
            <v>1.9239180316093239E-6</v>
          </cell>
          <cell r="BI1790">
            <v>4.422863017066036E-6</v>
          </cell>
          <cell r="BJ1790">
            <v>3.326700349717216E-6</v>
          </cell>
          <cell r="BK1790">
            <v>2.9621882181187038E-5</v>
          </cell>
          <cell r="BL1790">
            <v>3.1161520506404107E-5</v>
          </cell>
          <cell r="BM1790">
            <v>2.3894994765085873E-6</v>
          </cell>
          <cell r="BN1790">
            <v>3.9632057204537513E-6</v>
          </cell>
          <cell r="BO1790">
            <v>3.0967106942073028E-6</v>
          </cell>
          <cell r="BP1790">
            <v>8.4197747026206972E-7</v>
          </cell>
          <cell r="BQ1790">
            <v>1.6313357924704184E-6</v>
          </cell>
          <cell r="BR1790">
            <v>5.1344722180531356E-6</v>
          </cell>
          <cell r="BS1790">
            <v>3.2023011165271336E-6</v>
          </cell>
          <cell r="BT1790">
            <v>1.8500161780601797E-6</v>
          </cell>
          <cell r="BU1790">
            <v>2.0241274383619745E-6</v>
          </cell>
          <cell r="BV1790">
            <v>1.7054982418443708E-6</v>
          </cell>
        </row>
        <row r="1791">
          <cell r="E1791">
            <v>5.8428253348270636E-5</v>
          </cell>
          <cell r="F1791">
            <v>0</v>
          </cell>
          <cell r="G1791">
            <v>5.3007964582388927E-5</v>
          </cell>
          <cell r="H1791">
            <v>3.7694763702760247E-5</v>
          </cell>
          <cell r="I1791">
            <v>6.1312959691909111E-5</v>
          </cell>
          <cell r="J1791">
            <v>2.3903592851946457E-5</v>
          </cell>
          <cell r="K1791">
            <v>3.8482769299120428E-5</v>
          </cell>
          <cell r="L1791">
            <v>6.3297711271517677E-5</v>
          </cell>
          <cell r="M1791">
            <v>9.6982713178549908E-5</v>
          </cell>
          <cell r="N1791">
            <v>8.5489830396817451E-5</v>
          </cell>
          <cell r="O1791">
            <v>7.2215808771715546E-5</v>
          </cell>
          <cell r="P1791">
            <v>8.498840365107698E-5</v>
          </cell>
          <cell r="Q1791">
            <v>9.0210247730801183E-5</v>
          </cell>
          <cell r="R1791">
            <v>9.2223749133106027E-5</v>
          </cell>
          <cell r="S1791">
            <v>8.8735973968856558E-5</v>
          </cell>
          <cell r="T1791">
            <v>7.8786737678009132E-5</v>
          </cell>
          <cell r="U1791">
            <v>1.3360674781212037E-5</v>
          </cell>
          <cell r="V1791">
            <v>3.4904306804755121E-5</v>
          </cell>
          <cell r="W1791">
            <v>0</v>
          </cell>
          <cell r="X1791">
            <v>2.7651332390526758E-5</v>
          </cell>
          <cell r="Y1791">
            <v>1.6339991348249812E-5</v>
          </cell>
          <cell r="Z1791">
            <v>3.3077025196482855E-5</v>
          </cell>
          <cell r="AA1791">
            <v>1.4001995364452963E-5</v>
          </cell>
          <cell r="AB1791">
            <v>7.5404574140087833E-5</v>
          </cell>
          <cell r="AC1791">
            <v>5.079863562099665E-5</v>
          </cell>
          <cell r="AD1791">
            <v>2.6716424858205789E-5</v>
          </cell>
          <cell r="AE1791">
            <v>2.5502571069798394E-5</v>
          </cell>
          <cell r="AF1791">
            <v>8.5505968066681103E-6</v>
          </cell>
          <cell r="AG1791">
            <v>4.5716826451261904E-6</v>
          </cell>
          <cell r="AH1791">
            <v>1.5161028145468514E-5</v>
          </cell>
          <cell r="AI1791">
            <v>8.2036546416476897E-6</v>
          </cell>
          <cell r="AJ1791">
            <v>7.9110619182805759E-6</v>
          </cell>
          <cell r="AK1791">
            <v>1.3847362886125346E-5</v>
          </cell>
          <cell r="AL1791">
            <v>1.7285083114197377E-5</v>
          </cell>
          <cell r="AM1791">
            <v>0</v>
          </cell>
          <cell r="AN1791">
            <v>8.465221249064696E-5</v>
          </cell>
          <cell r="AO1791">
            <v>5.6355097902413246E-5</v>
          </cell>
          <cell r="AP1791">
            <v>1.6456617216431551E-4</v>
          </cell>
          <cell r="AQ1791">
            <v>2.0578339978315815E-4</v>
          </cell>
          <cell r="AR1791">
            <v>2.9692458210664398E-4</v>
          </cell>
          <cell r="AS1791">
            <v>2.3531390143774039E-4</v>
          </cell>
          <cell r="AT1791">
            <v>9.9266274898901732E-5</v>
          </cell>
          <cell r="AU1791">
            <v>1.4627462830365983E-4</v>
          </cell>
          <cell r="AV1791">
            <v>1.5746062243100225E-4</v>
          </cell>
          <cell r="AW1791">
            <v>1.9054743507149351E-4</v>
          </cell>
          <cell r="AX1791">
            <v>1.4111170531777136E-4</v>
          </cell>
          <cell r="AY1791">
            <v>1.8871807710551833E-4</v>
          </cell>
          <cell r="AZ1791">
            <v>2.1452818796440298E-4</v>
          </cell>
          <cell r="BA1791">
            <v>2.3597402939269408E-4</v>
          </cell>
          <cell r="BB1791">
            <v>1.5453167554808244E-4</v>
          </cell>
          <cell r="BC1791">
            <v>1.7746407765334399E-4</v>
          </cell>
          <cell r="BD1791">
            <v>6.9914093028213749E-5</v>
          </cell>
          <cell r="BE1791">
            <v>1.4187580738404297E-4</v>
          </cell>
          <cell r="BF1791">
            <v>4.9155447063381004E-5</v>
          </cell>
          <cell r="BG1791">
            <v>1.3046749641013302E-4</v>
          </cell>
          <cell r="BH1791">
            <v>5.0063143241453223E-5</v>
          </cell>
          <cell r="BI1791">
            <v>1.1833884150192338E-4</v>
          </cell>
          <cell r="BJ1791">
            <v>8.8347493417947884E-5</v>
          </cell>
          <cell r="BK1791">
            <v>7.5700625424945651E-4</v>
          </cell>
          <cell r="BL1791">
            <v>7.7788744065161318E-4</v>
          </cell>
          <cell r="BM1791">
            <v>6.432115897097764E-5</v>
          </cell>
          <cell r="BN1791">
            <v>1.03419545655124E-4</v>
          </cell>
          <cell r="BO1791">
            <v>7.576971908947129E-5</v>
          </cell>
          <cell r="BP1791">
            <v>2.3128689375501253E-5</v>
          </cell>
          <cell r="BQ1791">
            <v>4.3632449154254315E-5</v>
          </cell>
          <cell r="BR1791">
            <v>1.3032892285061592E-4</v>
          </cell>
          <cell r="BS1791">
            <v>8.3599167113768878E-5</v>
          </cell>
          <cell r="BT1791">
            <v>5.1422891949202231E-5</v>
          </cell>
          <cell r="BU1791">
            <v>5.5394904012463905E-5</v>
          </cell>
          <cell r="BV1791">
            <v>4.5244727614407706E-5</v>
          </cell>
        </row>
        <row r="1792">
          <cell r="E1792">
            <v>6.5905979497317765E-6</v>
          </cell>
          <cell r="F1792">
            <v>0</v>
          </cell>
          <cell r="G1792">
            <v>5.9528626152275391E-6</v>
          </cell>
          <cell r="H1792">
            <v>4.3084155814816956E-6</v>
          </cell>
          <cell r="I1792">
            <v>6.8918004492750452E-6</v>
          </cell>
          <cell r="J1792">
            <v>2.7180666613456957E-6</v>
          </cell>
          <cell r="K1792">
            <v>4.3292983825887019E-6</v>
          </cell>
          <cell r="L1792">
            <v>7.1999936284998179E-6</v>
          </cell>
          <cell r="M1792">
            <v>1.0529093457248178E-5</v>
          </cell>
          <cell r="N1792">
            <v>9.1626447891476115E-6</v>
          </cell>
          <cell r="O1792">
            <v>7.8723817804627398E-6</v>
          </cell>
          <cell r="P1792">
            <v>8.4997982772329238E-6</v>
          </cell>
          <cell r="Q1792">
            <v>8.8685290499541467E-6</v>
          </cell>
          <cell r="R1792">
            <v>9.2164501908003095E-6</v>
          </cell>
          <cell r="S1792">
            <v>8.8744529642313175E-6</v>
          </cell>
          <cell r="T1792">
            <v>8.6253836022642786E-6</v>
          </cell>
          <cell r="U1792">
            <v>1.5104088061519888E-6</v>
          </cell>
          <cell r="V1792">
            <v>3.8301731852321885E-6</v>
          </cell>
          <cell r="W1792">
            <v>0</v>
          </cell>
          <cell r="X1792">
            <v>3.1560507320307513E-6</v>
          </cell>
          <cell r="Y1792">
            <v>1.9023576662210239E-6</v>
          </cell>
          <cell r="Z1792">
            <v>3.6377171327413929E-6</v>
          </cell>
          <cell r="AA1792">
            <v>1.6004672900884744E-6</v>
          </cell>
          <cell r="AB1792">
            <v>9.0923238002726244E-6</v>
          </cell>
          <cell r="AC1792">
            <v>5.9887881152818302E-6</v>
          </cell>
          <cell r="AD1792">
            <v>3.1776387918698436E-6</v>
          </cell>
          <cell r="AE1792">
            <v>2.956978282405855E-6</v>
          </cell>
          <cell r="AF1792">
            <v>9.8260462401291129E-7</v>
          </cell>
          <cell r="AG1792">
            <v>5.1806958867626991E-7</v>
          </cell>
          <cell r="AH1792">
            <v>1.7265309206889303E-6</v>
          </cell>
          <cell r="AI1792">
            <v>9.204877916040465E-7</v>
          </cell>
          <cell r="AJ1792">
            <v>8.913871062766403E-7</v>
          </cell>
          <cell r="AK1792">
            <v>1.5610641846228943E-6</v>
          </cell>
          <cell r="AL1792">
            <v>1.9461703424328867E-6</v>
          </cell>
          <cell r="AM1792">
            <v>0</v>
          </cell>
          <cell r="AN1792">
            <v>8.7929409592921257E-6</v>
          </cell>
          <cell r="AO1792">
            <v>5.5903456498499183E-6</v>
          </cell>
          <cell r="AP1792">
            <v>1.7549487626898984E-5</v>
          </cell>
          <cell r="AQ1792">
            <v>2.2709291053749223E-5</v>
          </cell>
          <cell r="AR1792">
            <v>3.4634499534708385E-5</v>
          </cell>
          <cell r="AS1792">
            <v>2.6241758185659995E-5</v>
          </cell>
          <cell r="AT1792">
            <v>1.1442499883823971E-5</v>
          </cell>
          <cell r="AU1792">
            <v>1.3801685452021993E-5</v>
          </cell>
          <cell r="AV1792">
            <v>1.587278687016829E-5</v>
          </cell>
          <cell r="AW1792">
            <v>1.8540984359941647E-5</v>
          </cell>
          <cell r="AX1792">
            <v>1.2515518500364563E-5</v>
          </cell>
          <cell r="AY1792">
            <v>1.4916725732228859E-5</v>
          </cell>
          <cell r="AZ1792">
            <v>1.6746047296450978E-5</v>
          </cell>
          <cell r="BA1792">
            <v>1.9254361039572803E-5</v>
          </cell>
          <cell r="BB1792">
            <v>1.3330347719577918E-5</v>
          </cell>
          <cell r="BC1792">
            <v>1.654023016115371E-5</v>
          </cell>
          <cell r="BD1792">
            <v>7.1290071560229478E-6</v>
          </cell>
          <cell r="BE1792">
            <v>1.1758394068364339E-5</v>
          </cell>
          <cell r="BF1792">
            <v>4.8227377594640299E-6</v>
          </cell>
          <cell r="BG1792">
            <v>1.5768089874175907E-5</v>
          </cell>
          <cell r="BH1792">
            <v>5.8857249868946981E-6</v>
          </cell>
          <cell r="BI1792">
            <v>1.2840296538378734E-5</v>
          </cell>
          <cell r="BJ1792">
            <v>1.0420946035533681E-5</v>
          </cell>
          <cell r="BK1792">
            <v>8.8442709366315977E-5</v>
          </cell>
          <cell r="BL1792">
            <v>1.0078950875037627E-4</v>
          </cell>
          <cell r="BM1792">
            <v>7.0899478887683204E-6</v>
          </cell>
          <cell r="BN1792">
            <v>1.2107735752820776E-5</v>
          </cell>
          <cell r="BO1792">
            <v>9.4111404561897767E-6</v>
          </cell>
          <cell r="BP1792">
            <v>2.4669024061582839E-6</v>
          </cell>
          <cell r="BQ1792">
            <v>4.7890251028995566E-6</v>
          </cell>
          <cell r="BR1792">
            <v>1.6557739184994743E-5</v>
          </cell>
          <cell r="BS1792">
            <v>9.7159103960682408E-6</v>
          </cell>
          <cell r="BT1792">
            <v>5.381217445648889E-6</v>
          </cell>
          <cell r="BU1792">
            <v>5.8903042048449998E-6</v>
          </cell>
          <cell r="BV1792">
            <v>5.1477326505790075E-6</v>
          </cell>
        </row>
        <row r="1793">
          <cell r="E1793">
            <v>3.7344247243879793E-6</v>
          </cell>
          <cell r="F1793">
            <v>0</v>
          </cell>
          <cell r="G1793">
            <v>3.3697691474457112E-6</v>
          </cell>
          <cell r="H1793">
            <v>2.454237689117253E-6</v>
          </cell>
          <cell r="I1793">
            <v>3.8590965688070321E-6</v>
          </cell>
          <cell r="J1793">
            <v>1.5595763722587797E-6</v>
          </cell>
          <cell r="K1793">
            <v>2.4622252824752231E-6</v>
          </cell>
          <cell r="L1793">
            <v>4.1579830177037518E-6</v>
          </cell>
          <cell r="M1793">
            <v>5.8854317926825245E-6</v>
          </cell>
          <cell r="N1793">
            <v>5.1065450352531715E-6</v>
          </cell>
          <cell r="O1793">
            <v>4.5429684086170569E-6</v>
          </cell>
          <cell r="P1793">
            <v>4.9336273447305157E-6</v>
          </cell>
          <cell r="Q1793">
            <v>5.1256781906705797E-6</v>
          </cell>
          <cell r="R1793">
            <v>5.3039255745538045E-6</v>
          </cell>
          <cell r="S1793">
            <v>5.1173297039197753E-6</v>
          </cell>
          <cell r="T1793">
            <v>4.9305758420239262E-6</v>
          </cell>
          <cell r="U1793">
            <v>8.5695086765023329E-7</v>
          </cell>
          <cell r="V1793">
            <v>2.1618112870428431E-6</v>
          </cell>
          <cell r="W1793">
            <v>0</v>
          </cell>
          <cell r="X1793">
            <v>1.8198852714510135E-6</v>
          </cell>
          <cell r="Y1793">
            <v>1.0994267685166472E-6</v>
          </cell>
          <cell r="Z1793">
            <v>2.0409121890088264E-6</v>
          </cell>
          <cell r="AA1793">
            <v>9.1541041752854289E-7</v>
          </cell>
          <cell r="AB1793">
            <v>5.2893615910599986E-6</v>
          </cell>
          <cell r="AC1793">
            <v>3.4545726715074083E-6</v>
          </cell>
          <cell r="AD1793">
            <v>1.8452153240144523E-6</v>
          </cell>
          <cell r="AE1793">
            <v>1.7109570016798716E-6</v>
          </cell>
          <cell r="AF1793">
            <v>5.671565682872879E-7</v>
          </cell>
          <cell r="AG1793">
            <v>2.98083442529904E-7</v>
          </cell>
          <cell r="AH1793">
            <v>9.9397124286723638E-7</v>
          </cell>
          <cell r="AI1793">
            <v>5.2736928076197271E-7</v>
          </cell>
          <cell r="AJ1793">
            <v>5.0984079568201244E-7</v>
          </cell>
          <cell r="AK1793">
            <v>8.8846399315576489E-7</v>
          </cell>
          <cell r="AL1793">
            <v>1.1115236347726296E-6</v>
          </cell>
          <cell r="AM1793">
            <v>0</v>
          </cell>
          <cell r="AN1793">
            <v>4.8584267666093223E-6</v>
          </cell>
          <cell r="AO1793">
            <v>3.1937124425126032E-6</v>
          </cell>
          <cell r="AP1793">
            <v>9.6663187609636054E-6</v>
          </cell>
          <cell r="AQ1793">
            <v>1.2496262174556323E-5</v>
          </cell>
          <cell r="AR1793">
            <v>1.8373623791997902E-5</v>
          </cell>
          <cell r="AS1793">
            <v>1.5396330841080622E-5</v>
          </cell>
          <cell r="AT1793">
            <v>6.5424592563460045E-6</v>
          </cell>
          <cell r="AU1793">
            <v>7.9572006396033917E-6</v>
          </cell>
          <cell r="AV1793">
            <v>8.4112411385436317E-6</v>
          </cell>
          <cell r="AW1793">
            <v>9.7514852280459743E-6</v>
          </cell>
          <cell r="AX1793">
            <v>7.4018539260564998E-6</v>
          </cell>
          <cell r="AY1793">
            <v>8.7451195540300738E-6</v>
          </cell>
          <cell r="AZ1793">
            <v>9.7573117036381169E-6</v>
          </cell>
          <cell r="BA1793">
            <v>1.1101942595621745E-5</v>
          </cell>
          <cell r="BB1793">
            <v>7.683216734003402E-6</v>
          </cell>
          <cell r="BC1793">
            <v>9.4619718068224476E-6</v>
          </cell>
          <cell r="BD1793">
            <v>4.1718605709044158E-6</v>
          </cell>
          <cell r="BE1793">
            <v>6.9483496552517757E-6</v>
          </cell>
          <cell r="BF1793">
            <v>2.7735906446015204E-6</v>
          </cell>
          <cell r="BG1793">
            <v>9.1696531194564681E-6</v>
          </cell>
          <cell r="BH1793">
            <v>3.4083640699900509E-6</v>
          </cell>
          <cell r="BI1793">
            <v>7.0809771954206154E-6</v>
          </cell>
          <cell r="BJ1793">
            <v>5.909761343885228E-6</v>
          </cell>
          <cell r="BK1793">
            <v>5.3907302677647619E-5</v>
          </cell>
          <cell r="BL1793">
            <v>5.7683174029089719E-5</v>
          </cell>
          <cell r="BM1793">
            <v>4.1751977725430365E-6</v>
          </cell>
          <cell r="BN1793">
            <v>7.0553930806492217E-6</v>
          </cell>
          <cell r="BO1793">
            <v>5.5585968221418307E-6</v>
          </cell>
          <cell r="BP1793">
            <v>1.4521070689772904E-6</v>
          </cell>
          <cell r="BQ1793">
            <v>2.8016649200147011E-6</v>
          </cell>
          <cell r="BR1793">
            <v>9.3323714104937517E-6</v>
          </cell>
          <cell r="BS1793">
            <v>5.564617700028863E-6</v>
          </cell>
          <cell r="BT1793">
            <v>2.9896853306773624E-6</v>
          </cell>
          <cell r="BU1793">
            <v>3.406084337797369E-6</v>
          </cell>
          <cell r="BV1793">
            <v>2.9188492994567144E-6</v>
          </cell>
        </row>
        <row r="1794">
          <cell r="E1794">
            <v>7.2145617492049011E-6</v>
          </cell>
          <cell r="F1794">
            <v>0</v>
          </cell>
          <cell r="G1794">
            <v>6.5602251741270096E-6</v>
          </cell>
          <cell r="H1794">
            <v>4.632668429016182E-6</v>
          </cell>
          <cell r="I1794">
            <v>7.601905912061223E-6</v>
          </cell>
          <cell r="J1794">
            <v>2.9171382355308757E-6</v>
          </cell>
          <cell r="K1794">
            <v>4.7537887982926926E-6</v>
          </cell>
          <cell r="L1794">
            <v>7.5939223492357393E-6</v>
          </cell>
          <cell r="M1794">
            <v>1.1846563469625793E-5</v>
          </cell>
          <cell r="N1794">
            <v>1.0298435435757298E-5</v>
          </cell>
          <cell r="O1794">
            <v>8.557317036372247E-6</v>
          </cell>
          <cell r="P1794">
            <v>9.546755843368471E-6</v>
          </cell>
          <cell r="Q1794">
            <v>1.0050537585400349E-5</v>
          </cell>
          <cell r="R1794">
            <v>1.0421904131028091E-5</v>
          </cell>
          <cell r="S1794">
            <v>9.9806925173334827E-6</v>
          </cell>
          <cell r="T1794">
            <v>9.4364181767281856E-6</v>
          </cell>
          <cell r="U1794">
            <v>1.6427292097799987E-6</v>
          </cell>
          <cell r="V1794">
            <v>4.2744532634031232E-6</v>
          </cell>
          <cell r="W1794">
            <v>0</v>
          </cell>
          <cell r="X1794">
            <v>3.3594984074223781E-6</v>
          </cell>
          <cell r="Y1794">
            <v>2.0041188270522736E-6</v>
          </cell>
          <cell r="Z1794">
            <v>4.0733369932099196E-6</v>
          </cell>
          <cell r="AA1794">
            <v>1.7199059052227974E-6</v>
          </cell>
          <cell r="AB1794">
            <v>9.3507427247897435E-6</v>
          </cell>
          <cell r="AC1794">
            <v>6.2823624020381097E-6</v>
          </cell>
          <cell r="AD1794">
            <v>3.2987463128191708E-6</v>
          </cell>
          <cell r="AE1794">
            <v>3.1122580590862426E-6</v>
          </cell>
          <cell r="AF1794">
            <v>1.0447327030997035E-6</v>
          </cell>
          <cell r="AG1794">
            <v>5.5680181063694306E-7</v>
          </cell>
          <cell r="AH1794">
            <v>1.8490910379389985E-6</v>
          </cell>
          <cell r="AI1794">
            <v>9.9777089747205294E-7</v>
          </cell>
          <cell r="AJ1794">
            <v>9.6659640511541181E-7</v>
          </cell>
          <cell r="AK1794">
            <v>1.7056214496990207E-6</v>
          </cell>
          <cell r="AL1794">
            <v>2.1167545154783975E-6</v>
          </cell>
          <cell r="AM1794">
            <v>0</v>
          </cell>
          <cell r="AN1794">
            <v>1.0205840985267843E-5</v>
          </cell>
          <cell r="AO1794">
            <v>6.3609328466719278E-6</v>
          </cell>
          <cell r="AP1794">
            <v>2.0377823342161791E-5</v>
          </cell>
          <cell r="AQ1794">
            <v>2.5401498991378849E-5</v>
          </cell>
          <cell r="AR1794">
            <v>3.803234947623766E-5</v>
          </cell>
          <cell r="AS1794">
            <v>2.8380559743987007E-5</v>
          </cell>
          <cell r="AT1794">
            <v>1.2824462838906085E-5</v>
          </cell>
          <cell r="AU1794">
            <v>1.588746347421751E-5</v>
          </cell>
          <cell r="AV1794">
            <v>1.9137942273598493E-5</v>
          </cell>
          <cell r="AW1794">
            <v>2.2662994007421916E-5</v>
          </cell>
          <cell r="AX1794">
            <v>1.5293707033445745E-5</v>
          </cell>
          <cell r="AY1794">
            <v>1.8939199122705588E-5</v>
          </cell>
          <cell r="AZ1794">
            <v>2.111290901235482E-5</v>
          </cell>
          <cell r="BA1794">
            <v>2.4135169136300589E-5</v>
          </cell>
          <cell r="BB1794">
            <v>1.6157148802236495E-5</v>
          </cell>
          <cell r="BC1794">
            <v>1.9566333224914833E-5</v>
          </cell>
          <cell r="BD1794">
            <v>8.0130656318700654E-6</v>
          </cell>
          <cell r="BE1794">
            <v>1.4397431090642639E-5</v>
          </cell>
          <cell r="BF1794">
            <v>5.5004912513408594E-6</v>
          </cell>
          <cell r="BG1794">
            <v>1.5986288624202476E-5</v>
          </cell>
          <cell r="BH1794">
            <v>6.066205771610152E-6</v>
          </cell>
          <cell r="BI1794">
            <v>1.4694205065761262E-5</v>
          </cell>
          <cell r="BJ1794">
            <v>1.0306356652294262E-5</v>
          </cell>
          <cell r="BK1794">
            <v>9.6845576855630902E-5</v>
          </cell>
          <cell r="BL1794">
            <v>9.5284874045742105E-5</v>
          </cell>
          <cell r="BM1794">
            <v>7.7068778677081824E-6</v>
          </cell>
          <cell r="BN1794">
            <v>1.2357382256224043E-5</v>
          </cell>
          <cell r="BO1794">
            <v>9.423406313903634E-6</v>
          </cell>
          <cell r="BP1794">
            <v>2.6801487857107058E-6</v>
          </cell>
          <cell r="BQ1794">
            <v>5.2302041461762607E-6</v>
          </cell>
          <cell r="BR1794">
            <v>1.5626279236008833E-5</v>
          </cell>
          <cell r="BS1794">
            <v>1.0054191949832938E-5</v>
          </cell>
          <cell r="BT1794">
            <v>6.1461937027613428E-6</v>
          </cell>
          <cell r="BU1794">
            <v>6.5716331212601552E-6</v>
          </cell>
          <cell r="BV1794">
            <v>5.4062061163656961E-6</v>
          </cell>
        </row>
        <row r="1795">
          <cell r="E1795">
            <v>7.0096597326520299E-6</v>
          </cell>
          <cell r="F1795">
            <v>0</v>
          </cell>
          <cell r="G1795">
            <v>6.2512997844195979E-6</v>
          </cell>
          <cell r="H1795">
            <v>4.6981918661586621E-6</v>
          </cell>
          <cell r="I1795">
            <v>6.9243722228558594E-6</v>
          </cell>
          <cell r="J1795">
            <v>3.1312535445581422E-6</v>
          </cell>
          <cell r="K1795">
            <v>4.6174925151704759E-6</v>
          </cell>
          <cell r="L1795">
            <v>8.7808300245575276E-6</v>
          </cell>
          <cell r="M1795">
            <v>1.0662527325158197E-5</v>
          </cell>
          <cell r="N1795">
            <v>9.7079476467285213E-6</v>
          </cell>
          <cell r="O1795">
            <v>9.3526176525787167E-6</v>
          </cell>
          <cell r="P1795">
            <v>1.002926584046585E-5</v>
          </cell>
          <cell r="Q1795">
            <v>1.0059374844205281E-5</v>
          </cell>
          <cell r="R1795">
            <v>1.0308761988064287E-5</v>
          </cell>
          <cell r="S1795">
            <v>1.0081571535764684E-5</v>
          </cell>
          <cell r="T1795">
            <v>9.7260325490468959E-6</v>
          </cell>
          <cell r="U1795">
            <v>1.631646249725954E-6</v>
          </cell>
          <cell r="V1795">
            <v>3.9065223899383181E-6</v>
          </cell>
          <cell r="W1795">
            <v>0</v>
          </cell>
          <cell r="X1795">
            <v>3.7828092980702153E-6</v>
          </cell>
          <cell r="Y1795">
            <v>2.3330901494462071E-6</v>
          </cell>
          <cell r="Z1795">
            <v>3.6261136698899735E-6</v>
          </cell>
          <cell r="AA1795">
            <v>1.8259440589456038E-6</v>
          </cell>
          <cell r="AB1795">
            <v>1.2472283481153711E-5</v>
          </cell>
          <cell r="AC1795">
            <v>7.6411032162844542E-6</v>
          </cell>
          <cell r="AD1795">
            <v>4.1944907980573078E-6</v>
          </cell>
          <cell r="AE1795">
            <v>3.6010118710581224E-6</v>
          </cell>
          <cell r="AF1795">
            <v>1.1322281124015928E-6</v>
          </cell>
          <cell r="AG1795">
            <v>5.6844321699465225E-7</v>
          </cell>
          <cell r="AH1795">
            <v>1.9817824148308722E-6</v>
          </cell>
          <cell r="AI1795">
            <v>1.0116864874816413E-6</v>
          </cell>
          <cell r="AJ1795">
            <v>9.7778642120705674E-7</v>
          </cell>
          <cell r="AK1795">
            <v>1.6758191569643131E-6</v>
          </cell>
          <cell r="AL1795">
            <v>2.1208153199807408E-6</v>
          </cell>
          <cell r="AM1795">
            <v>0</v>
          </cell>
          <cell r="AN1795">
            <v>8.8863632067946752E-6</v>
          </cell>
          <cell r="AO1795">
            <v>5.7845315801899108E-6</v>
          </cell>
          <cell r="AP1795">
            <v>1.5260859908475466E-5</v>
          </cell>
          <cell r="AQ1795">
            <v>2.0145341703903634E-5</v>
          </cell>
          <cell r="AR1795">
            <v>2.8450615357067453E-5</v>
          </cell>
          <cell r="AS1795">
            <v>2.4652376658868138E-5</v>
          </cell>
          <cell r="AT1795">
            <v>1.1428197806434096E-5</v>
          </cell>
          <cell r="AU1795">
            <v>1.4964018834640268E-5</v>
          </cell>
          <cell r="AV1795">
            <v>1.4400657998777644E-5</v>
          </cell>
          <cell r="AW1795">
            <v>1.5512943653418328E-5</v>
          </cell>
          <cell r="AX1795">
            <v>1.6144202141087543E-5</v>
          </cell>
          <cell r="AY1795">
            <v>1.6538346454640374E-5</v>
          </cell>
          <cell r="AZ1795">
            <v>1.6102946057287302E-5</v>
          </cell>
          <cell r="BA1795">
            <v>1.8121998165137467E-5</v>
          </cell>
          <cell r="BB1795">
            <v>1.3557276793215537E-5</v>
          </cell>
          <cell r="BC1795">
            <v>1.59449888395361E-5</v>
          </cell>
          <cell r="BD1795">
            <v>8.8137569391780277E-6</v>
          </cell>
          <cell r="BE1795">
            <v>1.2161818612602383E-5</v>
          </cell>
          <cell r="BF1795">
            <v>5.1383073091701026E-6</v>
          </cell>
          <cell r="BG1795">
            <v>2.0203902930628581E-5</v>
          </cell>
          <cell r="BH1795">
            <v>7.0280929584073845E-6</v>
          </cell>
          <cell r="BI1795">
            <v>1.0327431597874106E-5</v>
          </cell>
          <cell r="BJ1795">
            <v>1.0223953483073917E-5</v>
          </cell>
          <cell r="BK1795">
            <v>1.7087163819573152E-4</v>
          </cell>
          <cell r="BL1795">
            <v>1.2233057466459608E-4</v>
          </cell>
          <cell r="BM1795">
            <v>9.6615791581680665E-6</v>
          </cell>
          <cell r="BN1795">
            <v>1.3971924018746067E-5</v>
          </cell>
          <cell r="BO1795">
            <v>9.2814628126475349E-6</v>
          </cell>
          <cell r="BP1795">
            <v>2.5777598310882877E-6</v>
          </cell>
          <cell r="BQ1795">
            <v>5.493786688975797E-6</v>
          </cell>
          <cell r="BR1795">
            <v>1.6491178140628359E-5</v>
          </cell>
          <cell r="BS1795">
            <v>9.2203951695222132E-6</v>
          </cell>
          <cell r="BT1795">
            <v>5.2821317340937334E-6</v>
          </cell>
          <cell r="BU1795">
            <v>6.4512436202496143E-6</v>
          </cell>
          <cell r="BV1795">
            <v>4.7217152515166016E-6</v>
          </cell>
        </row>
        <row r="1796">
          <cell r="E1796">
            <v>8.4464369003247649E-6</v>
          </cell>
          <cell r="F1796">
            <v>0</v>
          </cell>
          <cell r="G1796">
            <v>7.5169320476244097E-6</v>
          </cell>
          <cell r="H1796">
            <v>5.6876485445454006E-6</v>
          </cell>
          <cell r="I1796">
            <v>8.2938663673429365E-6</v>
          </cell>
          <cell r="J1796">
            <v>3.8017564537751339E-6</v>
          </cell>
          <cell r="K1796">
            <v>5.5623582338652051E-6</v>
          </cell>
          <cell r="L1796">
            <v>1.0709984282351403E-5</v>
          </cell>
          <cell r="M1796">
            <v>1.2701459507928006E-5</v>
          </cell>
          <cell r="N1796">
            <v>1.1567941798002725E-5</v>
          </cell>
          <cell r="O1796">
            <v>1.1316600394630454E-5</v>
          </cell>
          <cell r="P1796">
            <v>1.1972438597346726E-5</v>
          </cell>
          <cell r="Q1796">
            <v>1.1960311895483287E-5</v>
          </cell>
          <cell r="R1796">
            <v>1.2305569145732621E-5</v>
          </cell>
          <cell r="S1796">
            <v>1.2024002562843665E-5</v>
          </cell>
          <cell r="T1796">
            <v>1.1722014489417725E-5</v>
          </cell>
          <cell r="U1796">
            <v>1.9698431960525332E-6</v>
          </cell>
          <cell r="V1796">
            <v>4.6728297121521938E-6</v>
          </cell>
          <cell r="W1796">
            <v>0</v>
          </cell>
          <cell r="X1796">
            <v>4.607735703509279E-6</v>
          </cell>
          <cell r="Y1796">
            <v>2.8515110368554689E-6</v>
          </cell>
          <cell r="Z1796">
            <v>4.3278699399938983E-6</v>
          </cell>
          <cell r="AA1796">
            <v>2.2161704474649132E-6</v>
          </cell>
          <cell r="AB1796">
            <v>1.536655181456559E-5</v>
          </cell>
          <cell r="AC1796">
            <v>9.3596869094906491E-6</v>
          </cell>
          <cell r="AD1796">
            <v>5.1536823782057465E-6</v>
          </cell>
          <cell r="AE1796">
            <v>4.4008796445929298E-6</v>
          </cell>
          <cell r="AF1796">
            <v>1.3781701470836555E-6</v>
          </cell>
          <cell r="AG1796">
            <v>6.8883860600483332E-7</v>
          </cell>
          <cell r="AH1796">
            <v>2.4080042263109318E-6</v>
          </cell>
          <cell r="AI1796">
            <v>1.2233534247605518E-6</v>
          </cell>
          <cell r="AJ1796">
            <v>1.1823495391399327E-6</v>
          </cell>
          <cell r="AK1796">
            <v>2.0213974629086878E-6</v>
          </cell>
          <cell r="AL1796">
            <v>2.5621686576275344E-6</v>
          </cell>
          <cell r="AM1796">
            <v>0</v>
          </cell>
          <cell r="AN1796">
            <v>1.0476571589485737E-5</v>
          </cell>
          <cell r="AO1796">
            <v>6.8456930662431726E-6</v>
          </cell>
          <cell r="AP1796">
            <v>1.7856016766312317E-5</v>
          </cell>
          <cell r="AQ1796">
            <v>2.3811465552321682E-5</v>
          </cell>
          <cell r="AR1796">
            <v>3.3438122441811505E-5</v>
          </cell>
          <cell r="AS1796">
            <v>2.9588717326932187E-5</v>
          </cell>
          <cell r="AT1796">
            <v>1.3711116302679892E-5</v>
          </cell>
          <cell r="AU1796">
            <v>1.7828001478388686E-5</v>
          </cell>
          <cell r="AV1796">
            <v>1.6540636880276721E-5</v>
          </cell>
          <cell r="AW1796">
            <v>1.755205198692298E-5</v>
          </cell>
          <cell r="AX1796">
            <v>1.9119156858871125E-5</v>
          </cell>
          <cell r="AY1796">
            <v>1.871549912158782E-5</v>
          </cell>
          <cell r="AZ1796">
            <v>1.8025499828025111E-5</v>
          </cell>
          <cell r="BA1796">
            <v>2.0787105565580257E-5</v>
          </cell>
          <cell r="BB1796">
            <v>1.5639521619850727E-5</v>
          </cell>
          <cell r="BC1796">
            <v>1.8482188418481982E-5</v>
          </cell>
          <cell r="BD1796">
            <v>1.0634174715249711E-5</v>
          </cell>
          <cell r="BE1796">
            <v>1.4051088272889473E-5</v>
          </cell>
          <cell r="BF1796">
            <v>6.0898570486637257E-6</v>
          </cell>
          <cell r="BG1796">
            <v>2.4893423747544304E-5</v>
          </cell>
          <cell r="BH1796">
            <v>8.6098108010220032E-6</v>
          </cell>
          <cell r="BI1796">
            <v>1.2069895240933832E-5</v>
          </cell>
          <cell r="BJ1796">
            <v>1.2497402267580688E-5</v>
          </cell>
          <cell r="BK1796">
            <v>2.1122093724174464E-4</v>
          </cell>
          <cell r="BL1796">
            <v>1.5204764245148883E-4</v>
          </cell>
          <cell r="BM1796">
            <v>1.17772903958873E-5</v>
          </cell>
          <cell r="BN1796">
            <v>1.7140445348722959E-5</v>
          </cell>
          <cell r="BO1796">
            <v>1.1400520994802607E-5</v>
          </cell>
          <cell r="BP1796">
            <v>3.1046563591441793E-6</v>
          </cell>
          <cell r="BQ1796">
            <v>6.6558658340252912E-6</v>
          </cell>
          <cell r="BR1796">
            <v>2.0373986407764463E-5</v>
          </cell>
          <cell r="BS1796">
            <v>1.1209396161390085E-5</v>
          </cell>
          <cell r="BT1796">
            <v>6.2361618765552554E-6</v>
          </cell>
          <cell r="BU1796">
            <v>7.7461633102984509E-6</v>
          </cell>
          <cell r="BV1796">
            <v>5.6855103560424684E-6</v>
          </cell>
        </row>
        <row r="1797">
          <cell r="E1797">
            <v>5.1960252999161562E-6</v>
          </cell>
          <cell r="F1797">
            <v>0</v>
          </cell>
          <cell r="G1797">
            <v>4.6887982398829149E-6</v>
          </cell>
          <cell r="H1797">
            <v>3.3888367550114499E-6</v>
          </cell>
          <cell r="I1797">
            <v>5.3478403844386604E-6</v>
          </cell>
          <cell r="J1797">
            <v>2.1814451172359225E-6</v>
          </cell>
          <cell r="K1797">
            <v>3.4221894079594048E-6</v>
          </cell>
          <cell r="L1797">
            <v>5.8551046723200286E-6</v>
          </cell>
          <cell r="M1797">
            <v>8.292488396300781E-6</v>
          </cell>
          <cell r="N1797">
            <v>7.304601073082182E-6</v>
          </cell>
          <cell r="O1797">
            <v>6.4552362471080674E-6</v>
          </cell>
          <cell r="P1797">
            <v>7.1298489874019966E-6</v>
          </cell>
          <cell r="Q1797">
            <v>7.3892013512927658E-6</v>
          </cell>
          <cell r="R1797">
            <v>7.6231850578706343E-6</v>
          </cell>
          <cell r="S1797">
            <v>7.3545330793169867E-6</v>
          </cell>
          <cell r="T1797">
            <v>6.9545476259523966E-6</v>
          </cell>
          <cell r="U1797">
            <v>1.1933805374696784E-6</v>
          </cell>
          <cell r="V1797">
            <v>3.0162981801109096E-6</v>
          </cell>
          <cell r="W1797">
            <v>0</v>
          </cell>
          <cell r="X1797">
            <v>2.5590058925532503E-6</v>
          </cell>
          <cell r="Y1797">
            <v>1.5449488805291452E-6</v>
          </cell>
          <cell r="Z1797">
            <v>2.845652995307099E-6</v>
          </cell>
          <cell r="AA1797">
            <v>1.2799025434096751E-6</v>
          </cell>
          <cell r="AB1797">
            <v>7.592452500346421E-6</v>
          </cell>
          <cell r="AC1797">
            <v>4.9147015691619855E-6</v>
          </cell>
          <cell r="AD1797">
            <v>2.6287476626609189E-6</v>
          </cell>
          <cell r="AE1797">
            <v>2.3968732172014024E-6</v>
          </cell>
          <cell r="AF1797">
            <v>7.8539598291029801E-7</v>
          </cell>
          <cell r="AG1797">
            <v>4.099430118421112E-7</v>
          </cell>
          <cell r="AH1797">
            <v>1.3834602800712286E-6</v>
          </cell>
          <cell r="AI1797">
            <v>7.3184535945207147E-7</v>
          </cell>
          <cell r="AJ1797">
            <v>7.0778588148275378E-7</v>
          </cell>
          <cell r="AK1797">
            <v>1.2338719518506904E-6</v>
          </cell>
          <cell r="AL1797">
            <v>1.5437410871162417E-6</v>
          </cell>
          <cell r="AM1797">
            <v>0</v>
          </cell>
          <cell r="AN1797">
            <v>7.031543886703015E-6</v>
          </cell>
          <cell r="AO1797">
            <v>4.5247464086356396E-6</v>
          </cell>
          <cell r="AP1797">
            <v>1.3464116233522951E-5</v>
          </cell>
          <cell r="AQ1797">
            <v>1.7032067480542088E-5</v>
          </cell>
          <cell r="AR1797">
            <v>2.4955914246173681E-5</v>
          </cell>
          <cell r="AS1797">
            <v>1.9899682777647108E-5</v>
          </cell>
          <cell r="AT1797">
            <v>8.9137675290333286E-6</v>
          </cell>
          <cell r="AU1797">
            <v>1.1520593272446721E-5</v>
          </cell>
          <cell r="AV1797">
            <v>1.2451955796315964E-5</v>
          </cell>
          <cell r="AW1797">
            <v>1.4397578582978248E-5</v>
          </cell>
          <cell r="AX1797">
            <v>1.1454480091456003E-5</v>
          </cell>
          <cell r="AY1797">
            <v>1.3384711625673518E-5</v>
          </cell>
          <cell r="AZ1797">
            <v>1.4471895277650301E-5</v>
          </cell>
          <cell r="BA1797">
            <v>1.6436352203837536E-5</v>
          </cell>
          <cell r="BB1797">
            <v>1.1289908352614475E-5</v>
          </cell>
          <cell r="BC1797">
            <v>1.345556042052142E-5</v>
          </cell>
          <cell r="BD1797">
            <v>6.0734498019681704E-6</v>
          </cell>
          <cell r="BE1797">
            <v>1.02008681460258E-5</v>
          </cell>
          <cell r="BF1797">
            <v>3.9521958036004381E-6</v>
          </cell>
          <cell r="BG1797">
            <v>1.2771242248316254E-5</v>
          </cell>
          <cell r="BH1797">
            <v>4.6922351855807578E-6</v>
          </cell>
          <cell r="BI1797">
            <v>9.580638025755763E-6</v>
          </cell>
          <cell r="BJ1797">
            <v>7.6523962989696051E-6</v>
          </cell>
          <cell r="BK1797">
            <v>8.754237124949028E-5</v>
          </cell>
          <cell r="BL1797">
            <v>7.7247023414237225E-5</v>
          </cell>
          <cell r="BM1797">
            <v>6.1004111276918882E-6</v>
          </cell>
          <cell r="BN1797">
            <v>9.5305514775291109E-6</v>
          </cell>
          <cell r="BO1797">
            <v>6.9386655362106686E-6</v>
          </cell>
          <cell r="BP1797">
            <v>1.9555852600764852E-6</v>
          </cell>
          <cell r="BQ1797">
            <v>3.8945663206008282E-6</v>
          </cell>
          <cell r="BR1797">
            <v>1.1866445337464232E-5</v>
          </cell>
          <cell r="BS1797">
            <v>7.2241547666897896E-6</v>
          </cell>
          <cell r="BT1797">
            <v>4.2354774450618628E-6</v>
          </cell>
          <cell r="BU1797">
            <v>4.7698157909555594E-6</v>
          </cell>
          <cell r="BV1797">
            <v>3.815536587920812E-6</v>
          </cell>
        </row>
        <row r="1798">
          <cell r="E1798">
            <v>1.9528713734844877E-5</v>
          </cell>
          <cell r="F1798">
            <v>0</v>
          </cell>
          <cell r="G1798">
            <v>1.7453825293040518E-5</v>
          </cell>
          <cell r="H1798">
            <v>1.3320770886889469E-5</v>
          </cell>
          <cell r="I1798">
            <v>1.9946966850218758E-5</v>
          </cell>
          <cell r="J1798">
            <v>8.536205379310268E-6</v>
          </cell>
          <cell r="K1798">
            <v>1.2904129144787384E-5</v>
          </cell>
          <cell r="L1798">
            <v>2.3242238498381396E-5</v>
          </cell>
          <cell r="M1798">
            <v>2.934544172025236E-5</v>
          </cell>
          <cell r="N1798">
            <v>2.5654739680747369E-5</v>
          </cell>
          <cell r="O1798">
            <v>2.4583427012421457E-5</v>
          </cell>
          <cell r="P1798">
            <v>2.5939368918025255E-5</v>
          </cell>
          <cell r="Q1798">
            <v>2.6368603810122465E-5</v>
          </cell>
          <cell r="R1798">
            <v>2.701985612921583E-5</v>
          </cell>
          <cell r="S1798">
            <v>2.6520273990850638E-5</v>
          </cell>
          <cell r="T1798">
            <v>2.6191999547871003E-5</v>
          </cell>
          <cell r="U1798">
            <v>4.5294917299595083E-6</v>
          </cell>
          <cell r="V1798">
            <v>1.0984600303267151E-5</v>
          </cell>
          <cell r="W1798">
            <v>0</v>
          </cell>
          <cell r="X1798">
            <v>1.0071720225504445E-5</v>
          </cell>
          <cell r="Y1798">
            <v>6.1708496102450293E-6</v>
          </cell>
          <cell r="Z1798">
            <v>1.02535351010107E-5</v>
          </cell>
          <cell r="AA1798">
            <v>4.9633271098881559E-6</v>
          </cell>
          <cell r="AB1798">
            <v>3.0470457340852138E-5</v>
          </cell>
          <cell r="AC1798">
            <v>1.9337740341959549E-5</v>
          </cell>
          <cell r="AD1798">
            <v>1.0536218296449648E-5</v>
          </cell>
          <cell r="AE1798">
            <v>9.6670446368628221E-6</v>
          </cell>
          <cell r="AF1798">
            <v>3.1644583899522676E-6</v>
          </cell>
          <cell r="AG1798">
            <v>1.640745362074137E-6</v>
          </cell>
          <cell r="AH1798">
            <v>5.4765200442400723E-6</v>
          </cell>
          <cell r="AI1798">
            <v>2.8531100371133539E-6</v>
          </cell>
          <cell r="AJ1798">
            <v>2.7454098488228931E-6</v>
          </cell>
          <cell r="AK1798">
            <v>4.6993197958970231E-6</v>
          </cell>
          <cell r="AL1798">
            <v>5.9457063095217177E-6</v>
          </cell>
          <cell r="AM1798">
            <v>0</v>
          </cell>
          <cell r="AN1798">
            <v>2.3196053718831879E-5</v>
          </cell>
          <cell r="AO1798">
            <v>1.6303831442964519E-5</v>
          </cell>
          <cell r="AP1798">
            <v>4.4758603249519599E-5</v>
          </cell>
          <cell r="AQ1798">
            <v>6.1952425752277907E-5</v>
          </cell>
          <cell r="AR1798">
            <v>9.4760177363436052E-5</v>
          </cell>
          <cell r="AS1798">
            <v>9.6866767856322394E-5</v>
          </cell>
          <cell r="AT1798">
            <v>3.3107588682981282E-5</v>
          </cell>
          <cell r="AU1798">
            <v>4.0039708206573396E-5</v>
          </cell>
          <cell r="AV1798">
            <v>3.6111742223547922E-5</v>
          </cell>
          <cell r="AW1798">
            <v>4.0051765317276051E-5</v>
          </cell>
          <cell r="AX1798">
            <v>3.5798950817245208E-5</v>
          </cell>
          <cell r="AY1798">
            <v>3.9608985689117504E-5</v>
          </cell>
          <cell r="AZ1798">
            <v>4.3172328547333788E-5</v>
          </cell>
          <cell r="BA1798">
            <v>4.6695634651341848E-5</v>
          </cell>
          <cell r="BB1798">
            <v>3.5759012226420947E-5</v>
          </cell>
          <cell r="BC1798">
            <v>4.6997699639069922E-5</v>
          </cell>
          <cell r="BD1798">
            <v>2.2191684690567116E-5</v>
          </cell>
          <cell r="BE1798">
            <v>3.3649295980535826E-5</v>
          </cell>
          <cell r="BF1798">
            <v>1.4084151851332313E-5</v>
          </cell>
          <cell r="BG1798">
            <v>5.3783957249798799E-5</v>
          </cell>
          <cell r="BH1798">
            <v>1.961695003308805E-5</v>
          </cell>
          <cell r="BI1798">
            <v>3.3583123609483916E-5</v>
          </cell>
          <cell r="BJ1798">
            <v>3.3957403551623901E-5</v>
          </cell>
          <cell r="BK1798">
            <v>3.1260375173405993E-4</v>
          </cell>
          <cell r="BL1798">
            <v>3.4747776889884109E-4</v>
          </cell>
          <cell r="BM1798">
            <v>2.3270845111025949E-5</v>
          </cell>
          <cell r="BN1798">
            <v>4.2579072858519301E-5</v>
          </cell>
          <cell r="BO1798">
            <v>3.4329089915493077E-5</v>
          </cell>
          <cell r="BP1798">
            <v>8.1818150602515893E-6</v>
          </cell>
          <cell r="BQ1798">
            <v>1.5508120069093622E-5</v>
          </cell>
          <cell r="BR1798">
            <v>5.5577814611555159E-5</v>
          </cell>
          <cell r="BS1798">
            <v>3.1360493048682446E-5</v>
          </cell>
          <cell r="BT1798">
            <v>1.477111354329604E-5</v>
          </cell>
          <cell r="BU1798">
            <v>1.828062485901262E-5</v>
          </cell>
          <cell r="BV1798">
            <v>1.6098206351750697E-5</v>
          </cell>
        </row>
        <row r="1799">
          <cell r="E1799">
            <v>2.1131340796074274E-5</v>
          </cell>
          <cell r="F1799">
            <v>0</v>
          </cell>
          <cell r="G1799">
            <v>1.9017191672876157E-5</v>
          </cell>
          <cell r="H1799">
            <v>1.4133943305205586E-5</v>
          </cell>
          <cell r="I1799">
            <v>2.1682996541605794E-5</v>
          </cell>
          <cell r="J1799">
            <v>8.9552853849645172E-6</v>
          </cell>
          <cell r="K1799">
            <v>1.396328341933491E-5</v>
          </cell>
          <cell r="L1799">
            <v>2.4059482566515005E-5</v>
          </cell>
          <cell r="M1799">
            <v>3.2810323303336122E-5</v>
          </cell>
          <cell r="N1799">
            <v>2.8597210412887317E-5</v>
          </cell>
          <cell r="O1799">
            <v>2.6055485946329512E-5</v>
          </cell>
          <cell r="P1799">
            <v>2.8005339318091681E-5</v>
          </cell>
          <cell r="Q1799">
            <v>2.8935134230238561E-5</v>
          </cell>
          <cell r="R1799">
            <v>2.9857901464811407E-5</v>
          </cell>
          <cell r="S1799">
            <v>2.8953642136907824E-5</v>
          </cell>
          <cell r="T1799">
            <v>2.8076204511508033E-5</v>
          </cell>
          <cell r="U1799">
            <v>4.8672903118230883E-6</v>
          </cell>
          <cell r="V1799">
            <v>1.21243363189303E-5</v>
          </cell>
          <cell r="W1799">
            <v>0</v>
          </cell>
          <cell r="X1799">
            <v>1.0481724104792725E-5</v>
          </cell>
          <cell r="Y1799">
            <v>6.358787805503449E-6</v>
          </cell>
          <cell r="Z1799">
            <v>1.1400324639419216E-5</v>
          </cell>
          <cell r="AA1799">
            <v>5.2380873758706037E-6</v>
          </cell>
          <cell r="AB1799">
            <v>3.0599519007482604E-5</v>
          </cell>
          <cell r="AC1799">
            <v>1.9848778272392689E-5</v>
          </cell>
          <cell r="AD1799">
            <v>1.0676299234050181E-5</v>
          </cell>
          <cell r="AE1799">
            <v>9.9006062102920815E-6</v>
          </cell>
          <cell r="AF1799">
            <v>3.2947725677204103E-6</v>
          </cell>
          <cell r="AG1799">
            <v>1.7293501583991998E-6</v>
          </cell>
          <cell r="AH1799">
            <v>5.7309989643244694E-6</v>
          </cell>
          <cell r="AI1799">
            <v>3.0241098997460306E-6</v>
          </cell>
          <cell r="AJ1799">
            <v>2.9190976321053209E-6</v>
          </cell>
          <cell r="AK1799">
            <v>5.0533821965672139E-6</v>
          </cell>
          <cell r="AL1799">
            <v>6.3491060125247497E-6</v>
          </cell>
          <cell r="AM1799">
            <v>0</v>
          </cell>
          <cell r="AN1799">
            <v>2.6806837062618669E-5</v>
          </cell>
          <cell r="AO1799">
            <v>1.8291709445919788E-5</v>
          </cell>
          <cell r="AP1799">
            <v>5.257324700551895E-5</v>
          </cell>
          <cell r="AQ1799">
            <v>7.0619749424131377E-5</v>
          </cell>
          <cell r="AR1799">
            <v>1.0106340596359207E-4</v>
          </cell>
          <cell r="AS1799">
            <v>9.0324732033655506E-5</v>
          </cell>
          <cell r="AT1799">
            <v>3.6863318237224254E-5</v>
          </cell>
          <cell r="AU1799">
            <v>4.4831224387609627E-5</v>
          </cell>
          <cell r="AV1799">
            <v>4.5009711105307738E-5</v>
          </cell>
          <cell r="AW1799">
            <v>5.1723672178159893E-5</v>
          </cell>
          <cell r="AX1799">
            <v>4.1309794625380836E-5</v>
          </cell>
          <cell r="AY1799">
            <v>4.7486942208435295E-5</v>
          </cell>
          <cell r="AZ1799">
            <v>5.2951907206381878E-5</v>
          </cell>
          <cell r="BA1799">
            <v>5.9322419014852538E-5</v>
          </cell>
          <cell r="BB1799">
            <v>4.2194256163033917E-5</v>
          </cell>
          <cell r="BC1799">
            <v>5.2560982718323185E-5</v>
          </cell>
          <cell r="BD1799">
            <v>2.3966415683972152E-5</v>
          </cell>
          <cell r="BE1799">
            <v>3.9022721115794709E-5</v>
          </cell>
          <cell r="BF1799">
            <v>1.5692774092948915E-5</v>
          </cell>
          <cell r="BG1799">
            <v>5.3939011787351416E-5</v>
          </cell>
          <cell r="BH1799">
            <v>2.00988382849634E-5</v>
          </cell>
          <cell r="BI1799">
            <v>3.9113888768891812E-5</v>
          </cell>
          <cell r="BJ1799">
            <v>3.5274002675445119E-5</v>
          </cell>
          <cell r="BK1799">
            <v>3.0377332081441352E-4</v>
          </cell>
          <cell r="BL1799">
            <v>3.4283956609821984E-4</v>
          </cell>
          <cell r="BM1799">
            <v>2.4073714880704741E-5</v>
          </cell>
          <cell r="BN1799">
            <v>4.1618321952008775E-5</v>
          </cell>
          <cell r="BO1799">
            <v>3.5639435167195974E-5</v>
          </cell>
          <cell r="BP1799">
            <v>8.7922330707654918E-6</v>
          </cell>
          <cell r="BQ1799">
            <v>1.6224548879637856E-5</v>
          </cell>
          <cell r="BR1799">
            <v>5.6185845616902528E-5</v>
          </cell>
          <cell r="BS1799">
            <v>3.3211679098205022E-5</v>
          </cell>
          <cell r="BT1799">
            <v>1.6749668178878389E-5</v>
          </cell>
          <cell r="BU1799">
            <v>1.9518459909214206E-5</v>
          </cell>
          <cell r="BV1799">
            <v>1.7399607090598645E-5</v>
          </cell>
        </row>
        <row r="1800">
          <cell r="E1800">
            <v>5.6374869726847588E-6</v>
          </cell>
          <cell r="F1800">
            <v>0</v>
          </cell>
          <cell r="G1800">
            <v>5.0945389233420471E-6</v>
          </cell>
          <cell r="H1800">
            <v>3.7003850746090057E-6</v>
          </cell>
          <cell r="I1800">
            <v>5.8576901794856056E-6</v>
          </cell>
          <cell r="J1800">
            <v>2.3384280410089755E-6</v>
          </cell>
          <cell r="K1800">
            <v>3.7164800503618565E-6</v>
          </cell>
          <cell r="L1800">
            <v>6.2019561546880458E-6</v>
          </cell>
          <cell r="M1800">
            <v>8.9332842127089746E-6</v>
          </cell>
          <cell r="N1800">
            <v>7.7089029661343453E-6</v>
          </cell>
          <cell r="O1800">
            <v>6.8196044753688991E-6</v>
          </cell>
          <cell r="P1800">
            <v>7.4789577585629383E-6</v>
          </cell>
          <cell r="Q1800">
            <v>7.7886556740416473E-6</v>
          </cell>
          <cell r="R1800">
            <v>8.0386015448422973E-6</v>
          </cell>
          <cell r="S1800">
            <v>7.7608324519169711E-6</v>
          </cell>
          <cell r="T1800">
            <v>7.4275133291498249E-6</v>
          </cell>
          <cell r="U1800">
            <v>1.2918362121714625E-6</v>
          </cell>
          <cell r="V1800">
            <v>3.2839085368292034E-6</v>
          </cell>
          <cell r="W1800">
            <v>0</v>
          </cell>
          <cell r="X1800">
            <v>2.7200617550147742E-6</v>
          </cell>
          <cell r="Y1800">
            <v>1.638196555600444E-6</v>
          </cell>
          <cell r="Z1800">
            <v>3.1028373509414847E-6</v>
          </cell>
          <cell r="AA1800">
            <v>1.3735910078631992E-6</v>
          </cell>
          <cell r="AB1800">
            <v>7.7985671336559206E-6</v>
          </cell>
          <cell r="AC1800">
            <v>5.1311551720372403E-6</v>
          </cell>
          <cell r="AD1800">
            <v>2.7311573621130102E-6</v>
          </cell>
          <cell r="AE1800">
            <v>2.5518232630893786E-6</v>
          </cell>
          <cell r="AF1800">
            <v>8.4927903800129167E-7</v>
          </cell>
          <cell r="AG1800">
            <v>4.482718394570895E-7</v>
          </cell>
          <cell r="AH1800">
            <v>1.4904977379981867E-6</v>
          </cell>
          <cell r="AI1800">
            <v>7.9444267373322059E-7</v>
          </cell>
          <cell r="AJ1800">
            <v>7.677795953855285E-7</v>
          </cell>
          <cell r="AK1800">
            <v>1.3399550209133075E-6</v>
          </cell>
          <cell r="AL1800">
            <v>1.6748367689588347E-6</v>
          </cell>
          <cell r="AM1800">
            <v>0</v>
          </cell>
          <cell r="AN1800">
            <v>7.3994790903345808E-6</v>
          </cell>
          <cell r="AO1800">
            <v>4.8710544478404569E-6</v>
          </cell>
          <cell r="AP1800">
            <v>1.4879225201334288E-5</v>
          </cell>
          <cell r="AQ1800">
            <v>1.9291878396005383E-5</v>
          </cell>
          <cell r="AR1800">
            <v>2.8293205528478177E-5</v>
          </cell>
          <cell r="AS1800">
            <v>2.5461556386595398E-5</v>
          </cell>
          <cell r="AT1800">
            <v>9.8930520511253219E-6</v>
          </cell>
          <cell r="AU1800">
            <v>1.2234239904073908E-5</v>
          </cell>
          <cell r="AV1800">
            <v>1.2832858141108962E-5</v>
          </cell>
          <cell r="AW1800">
            <v>1.4980088008786345E-5</v>
          </cell>
          <cell r="AX1800">
            <v>1.1344715076835954E-5</v>
          </cell>
          <cell r="AY1800">
            <v>1.3679677568078653E-5</v>
          </cell>
          <cell r="AZ1800">
            <v>1.5348358949429678E-5</v>
          </cell>
          <cell r="BA1800">
            <v>1.7258405574165279E-5</v>
          </cell>
          <cell r="BB1800">
            <v>1.1922800166737985E-5</v>
          </cell>
          <cell r="BC1800">
            <v>1.4904820671120499E-5</v>
          </cell>
          <cell r="BD1800">
            <v>6.2915977986088141E-6</v>
          </cell>
          <cell r="BE1800">
            <v>1.0964027779303418E-5</v>
          </cell>
          <cell r="BF1800">
            <v>4.2314875960301946E-6</v>
          </cell>
          <cell r="BG1800">
            <v>1.3553125889212954E-5</v>
          </cell>
          <cell r="BH1800">
            <v>5.073182587460301E-6</v>
          </cell>
          <cell r="BI1800">
            <v>1.0923228331333108E-5</v>
          </cell>
          <cell r="BJ1800">
            <v>8.8412100814090972E-6</v>
          </cell>
          <cell r="BK1800">
            <v>7.8220798417547672E-5</v>
          </cell>
          <cell r="BL1800">
            <v>8.4641329985613953E-5</v>
          </cell>
          <cell r="BM1800">
            <v>6.2278899783218683E-6</v>
          </cell>
          <cell r="BN1800">
            <v>1.0549121169106106E-5</v>
          </cell>
          <cell r="BO1800">
            <v>8.2852422851191012E-6</v>
          </cell>
          <cell r="BP1800">
            <v>2.2006451313031667E-6</v>
          </cell>
          <cell r="BQ1800">
            <v>4.2074736803742981E-6</v>
          </cell>
          <cell r="BR1800">
            <v>1.3860158726670189E-5</v>
          </cell>
          <cell r="BS1800">
            <v>8.4141298794920144E-6</v>
          </cell>
          <cell r="BT1800">
            <v>4.5408344749368143E-6</v>
          </cell>
          <cell r="BU1800">
            <v>5.148655664784015E-6</v>
          </cell>
          <cell r="BV1800">
            <v>4.4259425553878637E-6</v>
          </cell>
        </row>
        <row r="1801">
          <cell r="E1801">
            <v>6.4327293467597048E-5</v>
          </cell>
          <cell r="F1801">
            <v>0</v>
          </cell>
          <cell r="G1801">
            <v>5.7818819963978146E-5</v>
          </cell>
          <cell r="H1801">
            <v>4.3507561063526282E-5</v>
          </cell>
          <cell r="I1801">
            <v>6.5782026981103212E-5</v>
          </cell>
          <cell r="J1801">
            <v>2.7474128388172379E-5</v>
          </cell>
          <cell r="K1801">
            <v>4.2546002113364092E-5</v>
          </cell>
          <cell r="L1801">
            <v>7.4312578509246003E-5</v>
          </cell>
          <cell r="M1801">
            <v>9.8107544281632013E-5</v>
          </cell>
          <cell r="N1801">
            <v>8.5307062598769946E-5</v>
          </cell>
          <cell r="O1801">
            <v>7.932189155820989E-5</v>
          </cell>
          <cell r="P1801">
            <v>8.3471381215106439E-5</v>
          </cell>
          <cell r="Q1801">
            <v>8.5730425176152445E-5</v>
          </cell>
          <cell r="R1801">
            <v>8.879828535050783E-5</v>
          </cell>
          <cell r="S1801">
            <v>8.6195293890124839E-5</v>
          </cell>
          <cell r="T1801">
            <v>8.5357321807569785E-5</v>
          </cell>
          <cell r="U1801">
            <v>1.4823629978565564E-5</v>
          </cell>
          <cell r="V1801">
            <v>3.6512380819705135E-5</v>
          </cell>
          <cell r="W1801">
            <v>0</v>
          </cell>
          <cell r="X1801">
            <v>3.2316794412073498E-5</v>
          </cell>
          <cell r="Y1801">
            <v>1.9709313243577219E-5</v>
          </cell>
          <cell r="Z1801">
            <v>3.4209026899201383E-5</v>
          </cell>
          <cell r="AA1801">
            <v>1.60722740693906E-5</v>
          </cell>
          <cell r="AB1801">
            <v>9.6482770301514674E-5</v>
          </cell>
          <cell r="AC1801">
            <v>6.1898795164275458E-5</v>
          </cell>
          <cell r="AD1801">
            <v>3.3450554604735414E-5</v>
          </cell>
          <cell r="AE1801">
            <v>3.0718539727168658E-5</v>
          </cell>
          <cell r="AF1801">
            <v>1.0114426469409424E-5</v>
          </cell>
          <cell r="AG1801">
            <v>5.2685067191689187E-6</v>
          </cell>
          <cell r="AH1801">
            <v>1.7590482924858993E-5</v>
          </cell>
          <cell r="AI1801">
            <v>9.2249705072495736E-6</v>
          </cell>
          <cell r="AJ1801">
            <v>8.9075900815619157E-6</v>
          </cell>
          <cell r="AK1801">
            <v>1.5401116318660071E-5</v>
          </cell>
          <cell r="AL1801">
            <v>1.9366583656459118E-5</v>
          </cell>
          <cell r="AM1801">
            <v>0</v>
          </cell>
          <cell r="AN1801">
            <v>7.8148640659855243E-5</v>
          </cell>
          <cell r="AO1801">
            <v>5.3150930388303276E-5</v>
          </cell>
          <cell r="AP1801">
            <v>1.5441394534820071E-4</v>
          </cell>
          <cell r="AQ1801">
            <v>2.1497561867113188E-4</v>
          </cell>
          <cell r="AR1801">
            <v>3.0784573514381508E-4</v>
          </cell>
          <cell r="AS1801">
            <v>2.9504813849000599E-4</v>
          </cell>
          <cell r="AT1801">
            <v>1.1385993248938311E-4</v>
          </cell>
          <cell r="AU1801">
            <v>1.3121532632317232E-4</v>
          </cell>
          <cell r="AV1801">
            <v>1.2744745336241983E-4</v>
          </cell>
          <cell r="AW1801">
            <v>1.4423401148605511E-4</v>
          </cell>
          <cell r="AX1801">
            <v>1.1676898480483465E-4</v>
          </cell>
          <cell r="AY1801">
            <v>1.2967964908484788E-4</v>
          </cell>
          <cell r="AZ1801">
            <v>1.448251110056858E-4</v>
          </cell>
          <cell r="BA1801">
            <v>1.6475260528129036E-4</v>
          </cell>
          <cell r="BB1801">
            <v>1.1956028181002165E-4</v>
          </cell>
          <cell r="BC1801">
            <v>1.5480193363936982E-4</v>
          </cell>
          <cell r="BD1801">
            <v>7.0992475966527463E-5</v>
          </cell>
          <cell r="BE1801">
            <v>1.1009131789345119E-4</v>
          </cell>
          <cell r="BF1801">
            <v>4.6210022533160708E-5</v>
          </cell>
          <cell r="BG1801">
            <v>1.6957361290868874E-4</v>
          </cell>
          <cell r="BH1801">
            <v>6.2294352681420374E-5</v>
          </cell>
          <cell r="BI1801">
            <v>1.1499157490390204E-4</v>
          </cell>
          <cell r="BJ1801">
            <v>1.1026526376017035E-4</v>
          </cell>
          <cell r="BK1801">
            <v>9.5084393022194997E-4</v>
          </cell>
          <cell r="BL1801">
            <v>1.1103184320410231E-3</v>
          </cell>
          <cell r="BM1801">
            <v>7.3534823789028167E-5</v>
          </cell>
          <cell r="BN1801">
            <v>1.3042372078524123E-4</v>
          </cell>
          <cell r="BO1801">
            <v>1.0570731879436631E-4</v>
          </cell>
          <cell r="BP1801">
            <v>2.5826261234643377E-5</v>
          </cell>
          <cell r="BQ1801">
            <v>4.9402480286833178E-5</v>
          </cell>
          <cell r="BR1801">
            <v>1.7948270019384227E-4</v>
          </cell>
          <cell r="BS1801">
            <v>1.0168624423739287E-4</v>
          </cell>
          <cell r="BT1801">
            <v>4.9305729220321032E-5</v>
          </cell>
          <cell r="BU1801">
            <v>5.867696964587157E-5</v>
          </cell>
          <cell r="BV1801">
            <v>5.2220376241447948E-5</v>
          </cell>
        </row>
        <row r="1802">
          <cell r="E1802">
            <v>2.829420939972375E-6</v>
          </cell>
          <cell r="F1802">
            <v>0</v>
          </cell>
          <cell r="G1802">
            <v>2.557318193494723E-6</v>
          </cell>
          <cell r="H1802">
            <v>1.8564467397775631E-6</v>
          </cell>
          <cell r="I1802">
            <v>2.9224706243411244E-6</v>
          </cell>
          <cell r="J1802">
            <v>1.1777066561823355E-6</v>
          </cell>
          <cell r="K1802">
            <v>1.8684702616971287E-6</v>
          </cell>
          <cell r="L1802">
            <v>3.136032988423386E-6</v>
          </cell>
          <cell r="M1802">
            <v>4.4637972821490664E-6</v>
          </cell>
          <cell r="N1802">
            <v>3.8675576205699431E-6</v>
          </cell>
          <cell r="O1802">
            <v>3.4384490796530029E-6</v>
          </cell>
          <cell r="P1802">
            <v>3.7587324891289804E-6</v>
          </cell>
          <cell r="Q1802">
            <v>3.8995547280905639E-6</v>
          </cell>
          <cell r="R1802">
            <v>4.0125977062354526E-6</v>
          </cell>
          <cell r="S1802">
            <v>3.8854845621250433E-6</v>
          </cell>
          <cell r="T1802">
            <v>3.7365795878322159E-6</v>
          </cell>
          <cell r="U1802">
            <v>6.4810480779090543E-7</v>
          </cell>
          <cell r="V1802">
            <v>1.6397124178022484E-6</v>
          </cell>
          <cell r="W1802">
            <v>0</v>
          </cell>
          <cell r="X1802">
            <v>1.3735580910947929E-6</v>
          </cell>
          <cell r="Y1802">
            <v>8.2929700793690896E-7</v>
          </cell>
          <cell r="Z1802">
            <v>1.5477280211629451E-6</v>
          </cell>
          <cell r="AA1802">
            <v>6.9169055819951663E-7</v>
          </cell>
          <cell r="AB1802">
            <v>3.985617422397396E-6</v>
          </cell>
          <cell r="AC1802">
            <v>2.6065942010895468E-6</v>
          </cell>
          <cell r="AD1802">
            <v>1.391006062366889E-6</v>
          </cell>
          <cell r="AE1802">
            <v>1.2893716800162631E-6</v>
          </cell>
          <cell r="AF1802">
            <v>4.2778789852524295E-7</v>
          </cell>
          <cell r="AG1802">
            <v>2.2496777536929356E-7</v>
          </cell>
          <cell r="AH1802">
            <v>7.5033917495317608E-7</v>
          </cell>
          <cell r="AI1802">
            <v>3.9850762207218816E-7</v>
          </cell>
          <cell r="AJ1802">
            <v>3.8548204607166279E-7</v>
          </cell>
          <cell r="AK1802">
            <v>6.7308481962712885E-7</v>
          </cell>
          <cell r="AL1802">
            <v>8.4112661014510813E-7</v>
          </cell>
          <cell r="AM1802">
            <v>0</v>
          </cell>
          <cell r="AN1802">
            <v>3.6854634937608123E-6</v>
          </cell>
          <cell r="AO1802">
            <v>2.4191862011559374E-6</v>
          </cell>
          <cell r="AP1802">
            <v>7.3570292822400823E-6</v>
          </cell>
          <cell r="AQ1802">
            <v>9.5011901726137975E-6</v>
          </cell>
          <cell r="AR1802">
            <v>1.3838524971165663E-5</v>
          </cell>
          <cell r="AS1802">
            <v>1.1226938830709923E-5</v>
          </cell>
          <cell r="AT1802">
            <v>5.0408369333844387E-6</v>
          </cell>
          <cell r="AU1802">
            <v>6.0296770369848047E-6</v>
          </cell>
          <cell r="AV1802">
            <v>6.3951967136430992E-6</v>
          </cell>
          <cell r="AW1802">
            <v>7.4126060887920106E-6</v>
          </cell>
          <cell r="AX1802">
            <v>5.6140400401085502E-6</v>
          </cell>
          <cell r="AY1802">
            <v>6.8163376084314688E-6</v>
          </cell>
          <cell r="AZ1802">
            <v>7.5337210740807794E-6</v>
          </cell>
          <cell r="BA1802">
            <v>8.3379324847652832E-6</v>
          </cell>
          <cell r="BB1802">
            <v>5.8650985520713132E-6</v>
          </cell>
          <cell r="BC1802">
            <v>7.1894998019071528E-6</v>
          </cell>
          <cell r="BD1802">
            <v>3.1512390836938941E-6</v>
          </cell>
          <cell r="BE1802">
            <v>5.246609316975545E-6</v>
          </cell>
          <cell r="BF1802">
            <v>2.1024967637456567E-6</v>
          </cell>
          <cell r="BG1802">
            <v>6.8943092254985247E-6</v>
          </cell>
          <cell r="BH1802">
            <v>2.563129142749518E-6</v>
          </cell>
          <cell r="BI1802">
            <v>5.3745944199155498E-6</v>
          </cell>
          <cell r="BJ1802">
            <v>4.4220854723095247E-6</v>
          </cell>
          <cell r="BK1802">
            <v>4.0951507394266022E-5</v>
          </cell>
          <cell r="BL1802">
            <v>4.3123759793643475E-5</v>
          </cell>
          <cell r="BM1802">
            <v>3.1567716159572032E-6</v>
          </cell>
          <cell r="BN1802">
            <v>5.2802012130003387E-6</v>
          </cell>
          <cell r="BO1802">
            <v>4.1523264443286461E-6</v>
          </cell>
          <cell r="BP1802">
            <v>1.0901823950919545E-6</v>
          </cell>
          <cell r="BQ1802">
            <v>2.1164893188316491E-6</v>
          </cell>
          <cell r="BR1802">
            <v>6.9682651476415205E-6</v>
          </cell>
          <cell r="BS1802">
            <v>4.1831559243967085E-6</v>
          </cell>
          <cell r="BT1802">
            <v>2.2620472097082091E-6</v>
          </cell>
          <cell r="BU1802">
            <v>2.574160634557938E-6</v>
          </cell>
          <cell r="BV1802">
            <v>2.196395113188681E-6</v>
          </cell>
        </row>
        <row r="1803">
          <cell r="E1803">
            <v>1.8759368743593121E-6</v>
          </cell>
          <cell r="F1803">
            <v>0</v>
          </cell>
          <cell r="G1803">
            <v>1.6818915035550049E-6</v>
          </cell>
          <cell r="H1803">
            <v>1.2816364584735093E-6</v>
          </cell>
          <cell r="I1803">
            <v>1.9065833453573858E-6</v>
          </cell>
          <cell r="J1803">
            <v>8.0920140155609515E-7</v>
          </cell>
          <cell r="K1803">
            <v>1.2400992765272603E-6</v>
          </cell>
          <cell r="L1803">
            <v>2.2113367971779035E-6</v>
          </cell>
          <cell r="M1803">
            <v>2.8280563987905503E-6</v>
          </cell>
          <cell r="N1803">
            <v>2.4690127592306079E-6</v>
          </cell>
          <cell r="O1803">
            <v>2.3401338102357812E-6</v>
          </cell>
          <cell r="P1803">
            <v>2.4533144852043168E-6</v>
          </cell>
          <cell r="Q1803">
            <v>2.5070713179307424E-6</v>
          </cell>
          <cell r="R1803">
            <v>2.5813146632227744E-6</v>
          </cell>
          <cell r="S1803">
            <v>2.5233068887217526E-6</v>
          </cell>
          <cell r="T1803">
            <v>2.5040901072527293E-6</v>
          </cell>
          <cell r="U1803">
            <v>4.3350072475235493E-7</v>
          </cell>
          <cell r="V1803">
            <v>1.0556404782878023E-6</v>
          </cell>
          <cell r="W1803">
            <v>0</v>
          </cell>
          <cell r="X1803">
            <v>9.5650364051464382E-7</v>
          </cell>
          <cell r="Y1803">
            <v>5.8533474996646415E-7</v>
          </cell>
          <cell r="Z1803">
            <v>9.8614430241443305E-7</v>
          </cell>
          <cell r="AA1803">
            <v>4.729760008925024E-7</v>
          </cell>
          <cell r="AB1803">
            <v>2.89859381611489E-6</v>
          </cell>
          <cell r="AC1803">
            <v>1.8436306249302304E-6</v>
          </cell>
          <cell r="AD1803">
            <v>1.0006589000007791E-6</v>
          </cell>
          <cell r="AE1803">
            <v>9.1158291655461034E-7</v>
          </cell>
          <cell r="AF1803">
            <v>2.9866495623409098E-7</v>
          </cell>
          <cell r="AG1803">
            <v>1.5476422464934352E-7</v>
          </cell>
          <cell r="AH1803">
            <v>5.1826767151450392E-7</v>
          </cell>
          <cell r="AI1803">
            <v>2.7029358977198029E-7</v>
          </cell>
          <cell r="AJ1803">
            <v>2.6094992145500434E-7</v>
          </cell>
          <cell r="AK1803">
            <v>4.4964532588705037E-7</v>
          </cell>
          <cell r="AL1803">
            <v>5.6671788215256321E-7</v>
          </cell>
          <cell r="AM1803">
            <v>0</v>
          </cell>
          <cell r="AN1803">
            <v>2.2236910144783807E-6</v>
          </cell>
          <cell r="AO1803">
            <v>1.5384811937509324E-6</v>
          </cell>
          <cell r="AP1803">
            <v>4.3530028385540171E-6</v>
          </cell>
          <cell r="AQ1803">
            <v>6.2500009747017192E-6</v>
          </cell>
          <cell r="AR1803">
            <v>8.8062438043412973E-6</v>
          </cell>
          <cell r="AS1803">
            <v>7.915154799542711E-6</v>
          </cell>
          <cell r="AT1803">
            <v>3.2931597949497858E-6</v>
          </cell>
          <cell r="AU1803">
            <v>3.8129646556644355E-6</v>
          </cell>
          <cell r="AV1803">
            <v>3.533577180470618E-6</v>
          </cell>
          <cell r="AW1803">
            <v>3.9620729242786757E-6</v>
          </cell>
          <cell r="AX1803">
            <v>3.3453159169416178E-6</v>
          </cell>
          <cell r="AY1803">
            <v>3.7076035582698942E-6</v>
          </cell>
          <cell r="AZ1803">
            <v>4.1200087647987542E-6</v>
          </cell>
          <cell r="BA1803">
            <v>4.5270716275102407E-6</v>
          </cell>
          <cell r="BB1803">
            <v>3.4119378590345574E-6</v>
          </cell>
          <cell r="BC1803">
            <v>4.3475855183164946E-6</v>
          </cell>
          <cell r="BD1803">
            <v>2.0731157018252254E-6</v>
          </cell>
          <cell r="BE1803">
            <v>3.1058049310121839E-6</v>
          </cell>
          <cell r="BF1803">
            <v>1.3402223182109626E-6</v>
          </cell>
          <cell r="BG1803">
            <v>5.1030108003688298E-6</v>
          </cell>
          <cell r="BH1803">
            <v>1.8613803925127305E-6</v>
          </cell>
          <cell r="BI1803">
            <v>3.24926379220103E-6</v>
          </cell>
          <cell r="BJ1803">
            <v>3.328224292176078E-6</v>
          </cell>
          <cell r="BK1803">
            <v>2.8397296335922339E-5</v>
          </cell>
          <cell r="BL1803">
            <v>3.402834732628919E-5</v>
          </cell>
          <cell r="BM1803">
            <v>2.1711806255710378E-6</v>
          </cell>
          <cell r="BN1803">
            <v>3.8792474167419095E-6</v>
          </cell>
          <cell r="BO1803">
            <v>3.150871240096608E-6</v>
          </cell>
          <cell r="BP1803">
            <v>7.5617191298498521E-7</v>
          </cell>
          <cell r="BQ1803">
            <v>1.4472108743096074E-6</v>
          </cell>
          <cell r="BR1803">
            <v>5.4679134191668861E-6</v>
          </cell>
          <cell r="BS1803">
            <v>3.0120462914689242E-6</v>
          </cell>
          <cell r="BT1803">
            <v>1.4115989374491208E-6</v>
          </cell>
          <cell r="BU1803">
            <v>1.7047971934682896E-6</v>
          </cell>
          <cell r="BV1803">
            <v>1.537253035909438E-6</v>
          </cell>
        </row>
        <row r="1804">
          <cell r="E1804">
            <v>5.2700888481227488E-7</v>
          </cell>
          <cell r="F1804">
            <v>0</v>
          </cell>
          <cell r="G1804">
            <v>4.7433243052076545E-7</v>
          </cell>
          <cell r="H1804">
            <v>3.5054552938836557E-7</v>
          </cell>
          <cell r="I1804">
            <v>5.5281906747535378E-7</v>
          </cell>
          <cell r="J1804">
            <v>2.2287504647010815E-7</v>
          </cell>
          <cell r="K1804">
            <v>3.4766227875136109E-7</v>
          </cell>
          <cell r="L1804">
            <v>5.9930346080520019E-7</v>
          </cell>
          <cell r="M1804">
            <v>8.1557265646726021E-7</v>
          </cell>
          <cell r="N1804">
            <v>7.0770854993367765E-7</v>
          </cell>
          <cell r="O1804">
            <v>6.4527601142452E-7</v>
          </cell>
          <cell r="P1804">
            <v>6.9097620482871396E-7</v>
          </cell>
          <cell r="Q1804">
            <v>7.1232393312708262E-7</v>
          </cell>
          <cell r="R1804">
            <v>7.3357725892634598E-7</v>
          </cell>
          <cell r="S1804">
            <v>7.1398669438557117E-7</v>
          </cell>
          <cell r="T1804">
            <v>6.9789662321712255E-7</v>
          </cell>
          <cell r="U1804">
            <v>1.2128554757696127E-7</v>
          </cell>
          <cell r="V1804">
            <v>3.0175597183270863E-7</v>
          </cell>
          <cell r="W1804">
            <v>0</v>
          </cell>
          <cell r="X1804">
            <v>2.6109544013235351E-7</v>
          </cell>
          <cell r="Y1804">
            <v>1.5861354330876916E-7</v>
          </cell>
          <cell r="Z1804">
            <v>2.8379909594533862E-7</v>
          </cell>
          <cell r="AA1804">
            <v>1.3059870633816478E-7</v>
          </cell>
          <cell r="AB1804">
            <v>7.7109279571518425E-7</v>
          </cell>
          <cell r="AC1804">
            <v>4.9858081762624159E-7</v>
          </cell>
          <cell r="AD1804">
            <v>2.6799280554916986E-7</v>
          </cell>
          <cell r="AE1804">
            <v>2.4703582813259732E-7</v>
          </cell>
          <cell r="AF1804">
            <v>8.1565736465511784E-8</v>
          </cell>
          <cell r="AG1804">
            <v>4.2652917682644659E-8</v>
          </cell>
          <cell r="AH1804">
            <v>1.4231832073236281E-7</v>
          </cell>
          <cell r="AI1804">
            <v>7.5035737305807518E-8</v>
          </cell>
          <cell r="AJ1804">
            <v>7.2494750524245772E-8</v>
          </cell>
          <cell r="AK1804">
            <v>1.2573078709523736E-7</v>
          </cell>
          <cell r="AL1804">
            <v>1.577266092565004E-7</v>
          </cell>
          <cell r="AM1804">
            <v>0</v>
          </cell>
          <cell r="AN1804">
            <v>6.599984549015619E-7</v>
          </cell>
          <cell r="AO1804">
            <v>4.4184157797658483E-7</v>
          </cell>
          <cell r="AP1804">
            <v>1.3101778896643516E-6</v>
          </cell>
          <cell r="AQ1804">
            <v>1.7163372145435263E-6</v>
          </cell>
          <cell r="AR1804">
            <v>2.9518262735149251E-6</v>
          </cell>
          <cell r="AS1804">
            <v>2.3851068400091243E-6</v>
          </cell>
          <cell r="AT1804">
            <v>9.2148736553277832E-7</v>
          </cell>
          <cell r="AU1804">
            <v>1.0983696621215429E-6</v>
          </cell>
          <cell r="AV1804">
            <v>1.1041989507767101E-6</v>
          </cell>
          <cell r="AW1804">
            <v>1.2620161581911939E-6</v>
          </cell>
          <cell r="AX1804">
            <v>9.8223803491956226E-7</v>
          </cell>
          <cell r="AY1804">
            <v>1.1474109431357209E-6</v>
          </cell>
          <cell r="AZ1804">
            <v>1.2799017872664499E-6</v>
          </cell>
          <cell r="BA1804">
            <v>1.414167659555465E-6</v>
          </cell>
          <cell r="BB1804">
            <v>1.0291449941826529E-6</v>
          </cell>
          <cell r="BC1804">
            <v>1.3123520932848111E-6</v>
          </cell>
          <cell r="BD1804">
            <v>5.8172181566740893E-7</v>
          </cell>
          <cell r="BE1804">
            <v>9.3557141452619005E-7</v>
          </cell>
          <cell r="BF1804">
            <v>3.8354359101842636E-7</v>
          </cell>
          <cell r="BG1804">
            <v>1.3481430286602578E-6</v>
          </cell>
          <cell r="BH1804">
            <v>4.9794180985508439E-7</v>
          </cell>
          <cell r="BI1804">
            <v>9.6955104490080141E-7</v>
          </cell>
          <cell r="BJ1804">
            <v>8.8093579742140064E-7</v>
          </cell>
          <cell r="BK1804">
            <v>7.6080422219579879E-6</v>
          </cell>
          <cell r="BL1804">
            <v>8.7498422431896919E-6</v>
          </cell>
          <cell r="BM1804">
            <v>5.9409902974121622E-7</v>
          </cell>
          <cell r="BN1804">
            <v>1.0374014876382139E-6</v>
          </cell>
          <cell r="BO1804">
            <v>8.3094687631473972E-7</v>
          </cell>
          <cell r="BP1804">
            <v>2.0829616097288179E-7</v>
          </cell>
          <cell r="BQ1804">
            <v>3.9854662152946606E-7</v>
          </cell>
          <cell r="BR1804">
            <v>1.4186283511390844E-6</v>
          </cell>
          <cell r="BS1804">
            <v>8.1642263643018419E-7</v>
          </cell>
          <cell r="BT1804">
            <v>4.1096512708840407E-7</v>
          </cell>
          <cell r="BU1804">
            <v>4.784829666908173E-7</v>
          </cell>
          <cell r="BV1804">
            <v>4.2159759125983113E-7</v>
          </cell>
        </row>
        <row r="1805">
          <cell r="E1805">
            <v>1.4387693678296771E-5</v>
          </cell>
          <cell r="F1805">
            <v>0</v>
          </cell>
          <cell r="G1805">
            <v>1.2947020180132635E-5</v>
          </cell>
          <cell r="H1805">
            <v>9.8912084190262872E-6</v>
          </cell>
          <cell r="I1805">
            <v>1.4828139536369088E-5</v>
          </cell>
          <cell r="J1805">
            <v>6.1389541872418694E-6</v>
          </cell>
          <cell r="K1805">
            <v>9.532387731546576E-6</v>
          </cell>
          <cell r="L1805">
            <v>1.6590734222980905E-5</v>
          </cell>
          <cell r="M1805">
            <v>2.1742951659460511E-5</v>
          </cell>
          <cell r="N1805">
            <v>1.8731768340656992E-5</v>
          </cell>
          <cell r="O1805">
            <v>1.7663463519705945E-5</v>
          </cell>
          <cell r="P1805">
            <v>1.8584078212286464E-5</v>
          </cell>
          <cell r="Q1805">
            <v>1.9018110389400193E-5</v>
          </cell>
          <cell r="R1805">
            <v>1.9532526348569505E-5</v>
          </cell>
          <cell r="S1805">
            <v>1.911624998478543E-5</v>
          </cell>
          <cell r="T1805">
            <v>1.9037528875042303E-5</v>
          </cell>
          <cell r="U1805">
            <v>3.3130755470041352E-6</v>
          </cell>
          <cell r="V1805">
            <v>8.1482792742196242E-6</v>
          </cell>
          <cell r="W1805">
            <v>0</v>
          </cell>
          <cell r="X1805">
            <v>7.2135331479141414E-6</v>
          </cell>
          <cell r="Y1805">
            <v>4.4030208528919603E-6</v>
          </cell>
          <cell r="Z1805">
            <v>7.6263401789737542E-6</v>
          </cell>
          <cell r="AA1805">
            <v>3.5924253399984611E-6</v>
          </cell>
          <cell r="AB1805">
            <v>2.1412387475934711E-5</v>
          </cell>
          <cell r="AC1805">
            <v>1.3763796506601637E-5</v>
          </cell>
          <cell r="AD1805">
            <v>7.4419627613039476E-6</v>
          </cell>
          <cell r="AE1805">
            <v>6.8645828626389891E-6</v>
          </cell>
          <cell r="AF1805">
            <v>2.2701177220122403E-6</v>
          </cell>
          <cell r="AG1805">
            <v>1.1850322396813752E-6</v>
          </cell>
          <cell r="AH1805">
            <v>3.9403241353142443E-6</v>
          </cell>
          <cell r="AI1805">
            <v>2.0676943747746936E-6</v>
          </cell>
          <cell r="AJ1805">
            <v>1.9961601074340877E-6</v>
          </cell>
          <cell r="AK1805">
            <v>3.4498481052940753E-6</v>
          </cell>
          <cell r="AL1805">
            <v>4.3396523645998956E-6</v>
          </cell>
          <cell r="AM1805">
            <v>0</v>
          </cell>
          <cell r="AN1805">
            <v>1.7039642554166535E-5</v>
          </cell>
          <cell r="AO1805">
            <v>1.177617211511787E-5</v>
          </cell>
          <cell r="AP1805">
            <v>3.4306011456652311E-5</v>
          </cell>
          <cell r="AQ1805">
            <v>5.0488486340686468E-5</v>
          </cell>
          <cell r="AR1805">
            <v>7.2389250803446927E-5</v>
          </cell>
          <cell r="AS1805">
            <v>6.4851789633376812E-5</v>
          </cell>
          <cell r="AT1805">
            <v>2.5876605782600045E-5</v>
          </cell>
          <cell r="AU1805">
            <v>2.9067846680759901E-5</v>
          </cell>
          <cell r="AV1805">
            <v>2.7015280319512843E-5</v>
          </cell>
          <cell r="AW1805">
            <v>3.034819476479016E-5</v>
          </cell>
          <cell r="AX1805">
            <v>2.5092088214304689E-5</v>
          </cell>
          <cell r="AY1805">
            <v>2.866383094742436E-5</v>
          </cell>
          <cell r="AZ1805">
            <v>3.2013303942842439E-5</v>
          </cell>
          <cell r="BA1805">
            <v>3.4542984299485738E-5</v>
          </cell>
          <cell r="BB1805">
            <v>2.6259494981043292E-5</v>
          </cell>
          <cell r="BC1805">
            <v>3.4372616460073047E-5</v>
          </cell>
          <cell r="BD1805">
            <v>1.560967547380736E-5</v>
          </cell>
          <cell r="BE1805">
            <v>2.4041008815338717E-5</v>
          </cell>
          <cell r="BF1805">
            <v>1.0250769770597177E-5</v>
          </cell>
          <cell r="BG1805">
            <v>3.8061996135944998E-5</v>
          </cell>
          <cell r="BH1805">
            <v>1.4016911315264084E-5</v>
          </cell>
          <cell r="BI1805">
            <v>2.5839862326105173E-5</v>
          </cell>
          <cell r="BJ1805">
            <v>2.5191780576323562E-5</v>
          </cell>
          <cell r="BK1805">
            <v>2.01918485142463E-4</v>
          </cell>
          <cell r="BL1805">
            <v>2.5171939264958106E-4</v>
          </cell>
          <cell r="BM1805">
            <v>1.617085221150679E-5</v>
          </cell>
          <cell r="BN1805">
            <v>2.9397106671182524E-5</v>
          </cell>
          <cell r="BO1805">
            <v>2.4479148249347362E-5</v>
          </cell>
          <cell r="BP1805">
            <v>5.8439718661782256E-6</v>
          </cell>
          <cell r="BQ1805">
            <v>1.1084500062084148E-5</v>
          </cell>
          <cell r="BR1805">
            <v>4.1259532433465304E-5</v>
          </cell>
          <cell r="BS1805">
            <v>2.3349897818010342E-5</v>
          </cell>
          <cell r="BT1805">
            <v>1.0834997021064655E-5</v>
          </cell>
          <cell r="BU1805">
            <v>1.3125379639870561E-5</v>
          </cell>
          <cell r="BV1805">
            <v>1.1940044593065429E-5</v>
          </cell>
        </row>
        <row r="1806">
          <cell r="E1806">
            <v>3.6245253921036933E-7</v>
          </cell>
          <cell r="F1806">
            <v>0</v>
          </cell>
          <cell r="G1806">
            <v>3.2919718758663487E-7</v>
          </cell>
          <cell r="H1806">
            <v>2.348020463421765E-7</v>
          </cell>
          <cell r="I1806">
            <v>3.8007001489960287E-7</v>
          </cell>
          <cell r="J1806">
            <v>1.4814616971350377E-7</v>
          </cell>
          <cell r="K1806">
            <v>2.3948443562783434E-7</v>
          </cell>
          <cell r="L1806">
            <v>3.8945781499547389E-7</v>
          </cell>
          <cell r="M1806">
            <v>5.9090024505818658E-7</v>
          </cell>
          <cell r="N1806">
            <v>5.1434890980845542E-7</v>
          </cell>
          <cell r="O1806">
            <v>4.3842132668765049E-7</v>
          </cell>
          <cell r="P1806">
            <v>5.0309960723623871E-7</v>
          </cell>
          <cell r="Q1806">
            <v>5.297963325699379E-7</v>
          </cell>
          <cell r="R1806">
            <v>5.4051528095569997E-7</v>
          </cell>
          <cell r="S1806">
            <v>5.2286248199319755E-7</v>
          </cell>
          <cell r="T1806">
            <v>4.8132038102615413E-7</v>
          </cell>
          <cell r="U1806">
            <v>8.2690661114615453E-8</v>
          </cell>
          <cell r="V1806">
            <v>2.1433336817033388E-7</v>
          </cell>
          <cell r="W1806">
            <v>0</v>
          </cell>
          <cell r="X1806">
            <v>1.7118482858640357E-7</v>
          </cell>
          <cell r="Y1806">
            <v>1.0195109314905361E-7</v>
          </cell>
          <cell r="Z1806">
            <v>2.0333268341357366E-7</v>
          </cell>
          <cell r="AA1806">
            <v>8.696260596917161E-8</v>
          </cell>
          <cell r="AB1806">
            <v>4.7323160189472375E-7</v>
          </cell>
          <cell r="AC1806">
            <v>3.1720026561588667E-7</v>
          </cell>
          <cell r="AD1806">
            <v>1.6732429226085809E-7</v>
          </cell>
          <cell r="AE1806">
            <v>1.5884907308236029E-7</v>
          </cell>
          <cell r="AF1806">
            <v>5.3369052987516428E-8</v>
          </cell>
          <cell r="AG1806">
            <v>2.8455374949493953E-8</v>
          </cell>
          <cell r="AH1806">
            <v>9.4199218429730855E-8</v>
          </cell>
          <cell r="AI1806">
            <v>5.0752379787427241E-8</v>
          </cell>
          <cell r="AJ1806">
            <v>4.9043531077734316E-8</v>
          </cell>
          <cell r="AK1806">
            <v>8.6045182683623774E-8</v>
          </cell>
          <cell r="AL1806">
            <v>1.0721835880829984E-7</v>
          </cell>
          <cell r="AM1806">
            <v>0</v>
          </cell>
          <cell r="AN1806">
            <v>5.0429601768844407E-7</v>
          </cell>
          <cell r="AO1806">
            <v>3.30671277011325E-7</v>
          </cell>
          <cell r="AP1806">
            <v>1.0040700040545052E-6</v>
          </cell>
          <cell r="AQ1806">
            <v>1.2654247851447656E-6</v>
          </cell>
          <cell r="AR1806">
            <v>1.8613890731784266E-6</v>
          </cell>
          <cell r="AS1806">
            <v>1.4773113350294108E-6</v>
          </cell>
          <cell r="AT1806">
            <v>6.4310885085140803E-7</v>
          </cell>
          <cell r="AU1806">
            <v>8.2645045884648885E-7</v>
          </cell>
          <cell r="AV1806">
            <v>9.2238506371297206E-7</v>
          </cell>
          <cell r="AW1806">
            <v>1.0955750771588948E-6</v>
          </cell>
          <cell r="AX1806">
            <v>7.7113253909593558E-7</v>
          </cell>
          <cell r="AY1806">
            <v>1.0498809081764675E-6</v>
          </cell>
          <cell r="AZ1806">
            <v>1.1825768804829781E-6</v>
          </cell>
          <cell r="BA1806">
            <v>1.2727282229649105E-6</v>
          </cell>
          <cell r="BB1806">
            <v>8.6564086945890291E-7</v>
          </cell>
          <cell r="BC1806">
            <v>1.0286366736387106E-6</v>
          </cell>
          <cell r="BD1806">
            <v>4.1231925899402406E-7</v>
          </cell>
          <cell r="BE1806">
            <v>7.6373014267800886E-7</v>
          </cell>
          <cell r="BF1806">
            <v>2.8782653644638E-7</v>
          </cell>
          <cell r="BG1806">
            <v>8.2067976766181979E-7</v>
          </cell>
          <cell r="BH1806">
            <v>3.1268224305809376E-7</v>
          </cell>
          <cell r="BI1806">
            <v>7.2963990286488626E-7</v>
          </cell>
          <cell r="BJ1806">
            <v>5.4495797579397628E-7</v>
          </cell>
          <cell r="BK1806">
            <v>4.7313811975468305E-6</v>
          </cell>
          <cell r="BL1806">
            <v>4.9486589794460858E-6</v>
          </cell>
          <cell r="BM1806">
            <v>3.9438888186896262E-7</v>
          </cell>
          <cell r="BN1806">
            <v>6.4679983793449168E-7</v>
          </cell>
          <cell r="BO1806">
            <v>5.0126853672628594E-7</v>
          </cell>
          <cell r="BP1806">
            <v>1.4055971797943671E-7</v>
          </cell>
          <cell r="BQ1806">
            <v>2.6960431989740232E-7</v>
          </cell>
          <cell r="BR1806">
            <v>8.2573163670091974E-7</v>
          </cell>
          <cell r="BS1806">
            <v>5.2367018083158073E-7</v>
          </cell>
          <cell r="BT1806">
            <v>3.0762498359227304E-7</v>
          </cell>
          <cell r="BU1806">
            <v>3.3647537091510173E-7</v>
          </cell>
          <cell r="BV1806">
            <v>2.8140818449468419E-7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FOG_ISIC3.1"/>
      <sheetName val="ISIC3.1_CPC1.1"/>
      <sheetName val="COFOG_ISIC3.1_CPC1.1"/>
      <sheetName val="Sheet7"/>
      <sheetName val="COICOP_CPC1.0_CPC1.1"/>
      <sheetName val="Sheet6"/>
      <sheetName val="Sheet5"/>
      <sheetName val="Sheet4"/>
      <sheetName val="HS02_CPC1.1_SITC3_ISIC3.1 (2)"/>
      <sheetName val="HS02_CPC1.1_SITC3_ISIC3.1"/>
      <sheetName val="CPC1.1_CPC1.0"/>
      <sheetName val="CPC1.0_CPC1.1"/>
      <sheetName val="sheet"/>
      <sheetName val="ISIC3.0_ISIC3.1"/>
      <sheetName val="ICP_COICOP"/>
      <sheetName val="COICOP_CP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10"/>
      <sheetName val="2011"/>
      <sheetName val="2012"/>
      <sheetName val="2013"/>
      <sheetName val="2014"/>
      <sheetName val="2015"/>
      <sheetName val="2016"/>
      <sheetName val="2017"/>
      <sheetName val="sectors"/>
      <sheetName val="35-sector"/>
      <sheetName val="13-sector VAX_G_2010"/>
      <sheetName val="13-sector VAX_G_2011"/>
      <sheetName val="13-sector VAX_G_2012"/>
      <sheetName val="13-sector VAX_G_2013"/>
      <sheetName val="13-sector VAX_G_2014"/>
      <sheetName val="13-sector VAX_G_2015"/>
      <sheetName val="13-sector VAX_G_2016"/>
      <sheetName val="13-sector VAX_G_2017"/>
      <sheetName val="Countries_RCA_VAX_G"/>
      <sheetName val="RCA_VAX_G_All countries"/>
      <sheetName val="By country_RCA_VAX_G"/>
      <sheetName val="Colors"/>
      <sheetName val="HE select"/>
      <sheetName val="Fig. 1.2.3"/>
      <sheetName val="Fig. 1.2.3.a"/>
      <sheetName val="Fig. 1.2.3.b."/>
      <sheetName val="Fig. 1.2.4."/>
      <sheetName val="Fig. 1.2.4.a"/>
      <sheetName val="Fig. 1.2.4.b"/>
      <sheetName val="Fig. 1.3.1"/>
      <sheetName val="Fig 1.3.2"/>
      <sheetName val="Fig. 1.3.3"/>
      <sheetName val="Fig. 1.3.4"/>
      <sheetName val="Fig. 1.3.5"/>
      <sheetName val="Fig. 1.3.6"/>
      <sheetName val="Fig. 1.3.7"/>
      <sheetName val="Fig. 1.3.8"/>
      <sheetName val="Fig. 1.3.9"/>
      <sheetName val="Fig. 1.3.10"/>
      <sheetName val="Fig. 1.3.11"/>
      <sheetName val="Fig. 1.3.12"/>
      <sheetName val="Fig. 1.3.13"/>
      <sheetName val="Table 1.3.1"/>
      <sheetName val="Table 1.3.2"/>
      <sheetName val="Table 1.3.3"/>
      <sheetName val="Table 1.3.4"/>
      <sheetName val="Table 1.3.5"/>
      <sheetName val="Fig. 1.3.14"/>
      <sheetName val="Table 1.3.6"/>
      <sheetName val="Fig. 1.3.15"/>
      <sheetName val="Table 1.3.7"/>
      <sheetName val="countrycode"/>
      <sheetName val="Sheet1"/>
    </sheetNames>
    <sheetDataSet>
      <sheetData sheetId="0"/>
      <sheetData sheetId="1"/>
      <sheetData sheetId="2"/>
      <sheetData sheetId="3"/>
      <sheetData sheetId="4"/>
      <sheetData sheetId="5"/>
      <sheetData sheetId="6"/>
      <sheetData sheetId="7"/>
      <sheetData sheetId="8"/>
      <sheetData sheetId="9"/>
      <sheetData sheetId="10">
        <row r="1">
          <cell r="G1">
            <v>2000</v>
          </cell>
        </row>
      </sheetData>
      <sheetData sheetId="11">
        <row r="5">
          <cell r="C5">
            <v>138753.90168290483</v>
          </cell>
          <cell r="D5">
            <v>24571.371350864658</v>
          </cell>
          <cell r="E5">
            <v>53320.570698675918</v>
          </cell>
          <cell r="F5">
            <v>192.48291317546631</v>
          </cell>
          <cell r="G5">
            <v>738.7792328546974</v>
          </cell>
          <cell r="H5">
            <v>16586.569434831068</v>
          </cell>
          <cell r="I5">
            <v>7019.5813488637541</v>
          </cell>
          <cell r="J5">
            <v>13156.280715871459</v>
          </cell>
          <cell r="K5">
            <v>886.06425397718112</v>
          </cell>
          <cell r="L5">
            <v>1978.1332181290982</v>
          </cell>
          <cell r="M5">
            <v>9442.96407573742</v>
          </cell>
          <cell r="N5">
            <v>7122.5205400210079</v>
          </cell>
          <cell r="O5">
            <v>32.957186332360692</v>
          </cell>
          <cell r="P5">
            <v>273802.17665223888</v>
          </cell>
          <cell r="Q5">
            <v>273802.17665223882</v>
          </cell>
          <cell r="R5">
            <v>0</v>
          </cell>
          <cell r="T5">
            <v>123542.10127576065</v>
          </cell>
          <cell r="U5">
            <v>21239.686978708411</v>
          </cell>
          <cell r="V5">
            <v>40429.417327028095</v>
          </cell>
          <cell r="W5">
            <v>175.23492988361841</v>
          </cell>
          <cell r="X5">
            <v>632.13024529963809</v>
          </cell>
          <cell r="Y5">
            <v>15010.692132816086</v>
          </cell>
          <cell r="Z5">
            <v>6468.8560310946741</v>
          </cell>
          <cell r="AA5">
            <v>11561.695705459617</v>
          </cell>
          <cell r="AB5">
            <v>784.32609380429312</v>
          </cell>
          <cell r="AC5">
            <v>1906.3307535957088</v>
          </cell>
          <cell r="AD5">
            <v>8724.8844472797846</v>
          </cell>
          <cell r="AE5">
            <v>6649.3229615113232</v>
          </cell>
          <cell r="AF5">
            <v>31.017272764437575</v>
          </cell>
          <cell r="AG5">
            <v>237155.69615500636</v>
          </cell>
          <cell r="AH5">
            <v>237155.69615500671</v>
          </cell>
          <cell r="AI5">
            <v>-3.4924596548080444E-10</v>
          </cell>
        </row>
        <row r="6">
          <cell r="C6">
            <v>2904.9601605994148</v>
          </cell>
          <cell r="D6">
            <v>35918.854534946222</v>
          </cell>
          <cell r="E6">
            <v>95172.718258483248</v>
          </cell>
          <cell r="F6">
            <v>2447.8553310765215</v>
          </cell>
          <cell r="G6">
            <v>1241.2423665645842</v>
          </cell>
          <cell r="H6">
            <v>12574.577247879024</v>
          </cell>
          <cell r="I6">
            <v>2874.0799764779781</v>
          </cell>
          <cell r="J6">
            <v>10233.266289061547</v>
          </cell>
          <cell r="K6">
            <v>1484.3567697172596</v>
          </cell>
          <cell r="L6">
            <v>3811.8740779270238</v>
          </cell>
          <cell r="M6">
            <v>7794.2481485629851</v>
          </cell>
          <cell r="N6">
            <v>2995.8470965640354</v>
          </cell>
          <cell r="O6">
            <v>9.4891064647482764E-8</v>
          </cell>
          <cell r="P6">
            <v>179453.88025795476</v>
          </cell>
          <cell r="Q6">
            <v>179453.88025795491</v>
          </cell>
          <cell r="R6">
            <v>0</v>
          </cell>
          <cell r="T6">
            <v>2183.4807205665493</v>
          </cell>
          <cell r="U6">
            <v>23808.67096674905</v>
          </cell>
          <cell r="V6">
            <v>52971.674808435971</v>
          </cell>
          <cell r="W6">
            <v>1665.627675798582</v>
          </cell>
          <cell r="X6">
            <v>934.0212027255543</v>
          </cell>
          <cell r="Y6">
            <v>10583.927405057286</v>
          </cell>
          <cell r="Z6">
            <v>2547.3183186751216</v>
          </cell>
          <cell r="AA6">
            <v>8179.8443179693686</v>
          </cell>
          <cell r="AB6">
            <v>1220.3112130176883</v>
          </cell>
          <cell r="AC6">
            <v>3412.0559585605929</v>
          </cell>
          <cell r="AD6">
            <v>6688.7907327003759</v>
          </cell>
          <cell r="AE6">
            <v>2657.8445929070722</v>
          </cell>
          <cell r="AF6">
            <v>9.4792845738383595E-8</v>
          </cell>
          <cell r="AG6">
            <v>116853.567913258</v>
          </cell>
          <cell r="AH6">
            <v>116853.56791325797</v>
          </cell>
          <cell r="AI6">
            <v>0</v>
          </cell>
        </row>
        <row r="7">
          <cell r="C7">
            <v>4940.2621261073373</v>
          </cell>
          <cell r="D7">
            <v>49576.565218405536</v>
          </cell>
          <cell r="E7">
            <v>147032.11110864882</v>
          </cell>
          <cell r="F7">
            <v>6099.8794400233237</v>
          </cell>
          <cell r="G7">
            <v>5301.5517460227475</v>
          </cell>
          <cell r="H7">
            <v>30002.815059313434</v>
          </cell>
          <cell r="I7">
            <v>1811.7061066419842</v>
          </cell>
          <cell r="J7">
            <v>26328.538758681287</v>
          </cell>
          <cell r="K7">
            <v>4196.9696837847096</v>
          </cell>
          <cell r="L7">
            <v>8836.4928411937417</v>
          </cell>
          <cell r="M7">
            <v>29482.797823453111</v>
          </cell>
          <cell r="N7">
            <v>7244.4540846067503</v>
          </cell>
          <cell r="O7">
            <v>2.0650008953683647</v>
          </cell>
          <cell r="P7">
            <v>320856.20899777807</v>
          </cell>
          <cell r="Q7">
            <v>320856.20899777755</v>
          </cell>
          <cell r="R7">
            <v>5.2386894822120667E-10</v>
          </cell>
          <cell r="T7">
            <v>3150.9140758605649</v>
          </cell>
          <cell r="U7">
            <v>27361.316053025534</v>
          </cell>
          <cell r="V7">
            <v>63108.670739177978</v>
          </cell>
          <cell r="W7">
            <v>4192.6962462615502</v>
          </cell>
          <cell r="X7">
            <v>3399.0236408300011</v>
          </cell>
          <cell r="Y7">
            <v>23182.343365165503</v>
          </cell>
          <cell r="Z7">
            <v>1359.7238147551845</v>
          </cell>
          <cell r="AA7">
            <v>17268.845163630547</v>
          </cell>
          <cell r="AB7">
            <v>3392.0132732848324</v>
          </cell>
          <cell r="AC7">
            <v>7340.7355713421039</v>
          </cell>
          <cell r="AD7">
            <v>23419.702616177732</v>
          </cell>
          <cell r="AE7">
            <v>5901.4498090587822</v>
          </cell>
          <cell r="AF7">
            <v>2.0492112375399039</v>
          </cell>
          <cell r="AG7">
            <v>183079.48357980786</v>
          </cell>
          <cell r="AH7">
            <v>183079.48357980733</v>
          </cell>
          <cell r="AI7">
            <v>5.2386894822120667E-10</v>
          </cell>
        </row>
        <row r="8">
          <cell r="C8">
            <v>2379.8418759026963</v>
          </cell>
          <cell r="D8">
            <v>3140.5238266965466</v>
          </cell>
          <cell r="E8">
            <v>8666.902629598193</v>
          </cell>
          <cell r="F8">
            <v>567.49879534822912</v>
          </cell>
          <cell r="G8">
            <v>472.01397400627548</v>
          </cell>
          <cell r="H8">
            <v>2649.4799944825818</v>
          </cell>
          <cell r="I8">
            <v>50.120555529319915</v>
          </cell>
          <cell r="J8">
            <v>1428.0780744485226</v>
          </cell>
          <cell r="K8">
            <v>254.96753410756799</v>
          </cell>
          <cell r="L8">
            <v>200.81468540491682</v>
          </cell>
          <cell r="M8">
            <v>1530.1763577801407</v>
          </cell>
          <cell r="N8">
            <v>561.92003137697907</v>
          </cell>
          <cell r="O8">
            <v>0</v>
          </cell>
          <cell r="P8">
            <v>21902.338334681968</v>
          </cell>
          <cell r="Q8">
            <v>21902.338334681965</v>
          </cell>
          <cell r="R8">
            <v>0</v>
          </cell>
          <cell r="T8">
            <v>1828.1833904992241</v>
          </cell>
          <cell r="U8">
            <v>2137.5733853413849</v>
          </cell>
          <cell r="V8">
            <v>4163.22209793823</v>
          </cell>
          <cell r="W8">
            <v>344.05372688415747</v>
          </cell>
          <cell r="X8">
            <v>326.03569761581042</v>
          </cell>
          <cell r="Y8">
            <v>2186.7100385617823</v>
          </cell>
          <cell r="Z8">
            <v>42.596975172119485</v>
          </cell>
          <cell r="AA8">
            <v>1013.3586289317782</v>
          </cell>
          <cell r="AB8">
            <v>225.43476109364926</v>
          </cell>
          <cell r="AC8">
            <v>190.60117385655099</v>
          </cell>
          <cell r="AD8">
            <v>1294.3502459093297</v>
          </cell>
          <cell r="AE8">
            <v>474.52879370964536</v>
          </cell>
          <cell r="AF8">
            <v>0</v>
          </cell>
          <cell r="AG8">
            <v>14226.648915513661</v>
          </cell>
          <cell r="AH8">
            <v>14226.648915513675</v>
          </cell>
          <cell r="AI8">
            <v>-1.4551915228366852E-11</v>
          </cell>
        </row>
        <row r="9">
          <cell r="C9">
            <v>69641.658091969904</v>
          </cell>
          <cell r="D9">
            <v>62319.046758152908</v>
          </cell>
          <cell r="E9">
            <v>72488.12339592482</v>
          </cell>
          <cell r="F9">
            <v>353.13217053192534</v>
          </cell>
          <cell r="G9">
            <v>1214.8995129505572</v>
          </cell>
          <cell r="H9">
            <v>3836.4674456302491</v>
          </cell>
          <cell r="I9">
            <v>2683.6797889440968</v>
          </cell>
          <cell r="J9">
            <v>5843.4408862900345</v>
          </cell>
          <cell r="K9">
            <v>484.36394113015797</v>
          </cell>
          <cell r="L9">
            <v>3453.2677711869992</v>
          </cell>
          <cell r="M9">
            <v>12587.04310054326</v>
          </cell>
          <cell r="N9">
            <v>2284.4097881507278</v>
          </cell>
          <cell r="O9">
            <v>8.3352859297909823E-2</v>
          </cell>
          <cell r="P9">
            <v>237189.61600426497</v>
          </cell>
          <cell r="Q9">
            <v>237189.61600426439</v>
          </cell>
          <cell r="R9">
            <v>5.8207660913467407E-10</v>
          </cell>
          <cell r="T9">
            <v>63029.972082088774</v>
          </cell>
          <cell r="U9">
            <v>55860.656247151142</v>
          </cell>
          <cell r="V9">
            <v>60154.109741213615</v>
          </cell>
          <cell r="W9">
            <v>326.78711775506281</v>
          </cell>
          <cell r="X9">
            <v>1103.4839177239678</v>
          </cell>
          <cell r="Y9">
            <v>3673.4891634258593</v>
          </cell>
          <cell r="Z9">
            <v>2531.0685509855821</v>
          </cell>
          <cell r="AA9">
            <v>5225.3036315642403</v>
          </cell>
          <cell r="AB9">
            <v>458.57337241270557</v>
          </cell>
          <cell r="AC9">
            <v>3328.280755443428</v>
          </cell>
          <cell r="AD9">
            <v>12032.809543372819</v>
          </cell>
          <cell r="AE9">
            <v>2172.3217082199099</v>
          </cell>
          <cell r="AF9">
            <v>8.2960501791426527E-2</v>
          </cell>
          <cell r="AG9">
            <v>209896.93879185891</v>
          </cell>
          <cell r="AH9">
            <v>209896.93879185893</v>
          </cell>
          <cell r="AI9">
            <v>0</v>
          </cell>
        </row>
        <row r="10">
          <cell r="C10">
            <v>100644.29704519772</v>
          </cell>
          <cell r="D10">
            <v>66589.524495471123</v>
          </cell>
          <cell r="E10">
            <v>171213.01194030326</v>
          </cell>
          <cell r="F10">
            <v>2356.6247210879483</v>
          </cell>
          <cell r="G10">
            <v>1942.5164401725779</v>
          </cell>
          <cell r="H10">
            <v>32033.865025297891</v>
          </cell>
          <cell r="I10">
            <v>12161.530184537261</v>
          </cell>
          <cell r="J10">
            <v>25761.404155525219</v>
          </cell>
          <cell r="K10">
            <v>3852.2425998577846</v>
          </cell>
          <cell r="L10">
            <v>7949.7303547983092</v>
          </cell>
          <cell r="M10">
            <v>29869.171481226436</v>
          </cell>
          <cell r="N10">
            <v>14492.648752977962</v>
          </cell>
          <cell r="O10">
            <v>0</v>
          </cell>
          <cell r="P10">
            <v>468866.56719645351</v>
          </cell>
          <cell r="Q10">
            <v>468866.56719645334</v>
          </cell>
          <cell r="R10">
            <v>0</v>
          </cell>
          <cell r="T10">
            <v>87052.19724898311</v>
          </cell>
          <cell r="U10">
            <v>48656.784635511751</v>
          </cell>
          <cell r="V10">
            <v>107998.40869093021</v>
          </cell>
          <cell r="W10">
            <v>2146.5356774426837</v>
          </cell>
          <cell r="X10">
            <v>1483.9114829303053</v>
          </cell>
          <cell r="Y10">
            <v>27285.315131670508</v>
          </cell>
          <cell r="Z10">
            <v>10895.730653696522</v>
          </cell>
          <cell r="AA10">
            <v>20986.558183385336</v>
          </cell>
          <cell r="AB10">
            <v>3349.097687104314</v>
          </cell>
          <cell r="AC10">
            <v>7189.2592488936334</v>
          </cell>
          <cell r="AD10">
            <v>25709.663119718996</v>
          </cell>
          <cell r="AE10">
            <v>13018.443990464104</v>
          </cell>
          <cell r="AF10">
            <v>0</v>
          </cell>
          <cell r="AG10">
            <v>355771.90575073147</v>
          </cell>
          <cell r="AH10">
            <v>355771.90575073188</v>
          </cell>
          <cell r="AI10">
            <v>0</v>
          </cell>
        </row>
        <row r="11">
          <cell r="C11">
            <v>217.54520000404119</v>
          </cell>
          <cell r="D11">
            <v>27850.129476882699</v>
          </cell>
          <cell r="E11">
            <v>127842.09973934587</v>
          </cell>
          <cell r="F11">
            <v>6147.3946032220783</v>
          </cell>
          <cell r="G11">
            <v>255.81656262184316</v>
          </cell>
          <cell r="H11">
            <v>41997.81720862088</v>
          </cell>
          <cell r="I11">
            <v>4860.450601907326</v>
          </cell>
          <cell r="J11">
            <v>11627.960935971141</v>
          </cell>
          <cell r="K11">
            <v>1661.4890861887106</v>
          </cell>
          <cell r="L11">
            <v>40009.116930957767</v>
          </cell>
          <cell r="M11">
            <v>18710.020074989556</v>
          </cell>
          <cell r="N11">
            <v>5087.0489179909237</v>
          </cell>
          <cell r="O11">
            <v>5.6064605891303998</v>
          </cell>
          <cell r="P11">
            <v>286272.495799292</v>
          </cell>
          <cell r="Q11">
            <v>286272.49579929147</v>
          </cell>
          <cell r="R11">
            <v>5.2386894822120667E-10</v>
          </cell>
          <cell r="T11">
            <v>173.16043948368448</v>
          </cell>
          <cell r="U11">
            <v>20181.624630762846</v>
          </cell>
          <cell r="V11">
            <v>84535.566072586706</v>
          </cell>
          <cell r="W11">
            <v>4417.5070413654976</v>
          </cell>
          <cell r="X11">
            <v>203.71314238068209</v>
          </cell>
          <cell r="Y11">
            <v>36172.698223533524</v>
          </cell>
          <cell r="Z11">
            <v>4168.6931561889432</v>
          </cell>
          <cell r="AA11">
            <v>8959.6404794244499</v>
          </cell>
          <cell r="AB11">
            <v>1450.925105079345</v>
          </cell>
          <cell r="AC11">
            <v>35729.690329668774</v>
          </cell>
          <cell r="AD11">
            <v>15749.787138955768</v>
          </cell>
          <cell r="AE11">
            <v>4571.8476811979945</v>
          </cell>
          <cell r="AF11">
            <v>5.6042742910952983</v>
          </cell>
          <cell r="AG11">
            <v>216320.45771491932</v>
          </cell>
          <cell r="AH11">
            <v>216320.45771491923</v>
          </cell>
          <cell r="AI11">
            <v>0</v>
          </cell>
        </row>
        <row r="12">
          <cell r="C12">
            <v>22608.989156263589</v>
          </cell>
          <cell r="D12">
            <v>363392.69999368134</v>
          </cell>
          <cell r="E12">
            <v>1012324.7001818907</v>
          </cell>
          <cell r="F12">
            <v>2189.3542358036398</v>
          </cell>
          <cell r="G12">
            <v>8402.3749557457268</v>
          </cell>
          <cell r="H12">
            <v>119489.42711825746</v>
          </cell>
          <cell r="I12">
            <v>10111.698884016045</v>
          </cell>
          <cell r="J12">
            <v>75629.678240827387</v>
          </cell>
          <cell r="K12">
            <v>2251.2334502533408</v>
          </cell>
          <cell r="L12">
            <v>3562.6374083867031</v>
          </cell>
          <cell r="M12">
            <v>65653.495134661382</v>
          </cell>
          <cell r="N12">
            <v>12135.86528219516</v>
          </cell>
          <cell r="O12">
            <v>0</v>
          </cell>
          <cell r="P12">
            <v>1697752.1540419825</v>
          </cell>
          <cell r="Q12">
            <v>1697752.1540419841</v>
          </cell>
          <cell r="R12">
            <v>0</v>
          </cell>
          <cell r="T12">
            <v>19758.468320087079</v>
          </cell>
          <cell r="U12">
            <v>312785.09989351861</v>
          </cell>
          <cell r="V12">
            <v>739464.61236169515</v>
          </cell>
          <cell r="W12">
            <v>1713.6662470244435</v>
          </cell>
          <cell r="X12">
            <v>6873.1508871168435</v>
          </cell>
          <cell r="Y12">
            <v>107785.39130538862</v>
          </cell>
          <cell r="Z12">
            <v>9140.0712422842644</v>
          </cell>
          <cell r="AA12">
            <v>63351.71717920954</v>
          </cell>
          <cell r="AB12">
            <v>2018.8000857286354</v>
          </cell>
          <cell r="AC12">
            <v>3296.4346813198131</v>
          </cell>
          <cell r="AD12">
            <v>55056.578883283481</v>
          </cell>
          <cell r="AE12">
            <v>10737.461771682731</v>
          </cell>
          <cell r="AF12">
            <v>0</v>
          </cell>
          <cell r="AG12">
            <v>1331981.4528583393</v>
          </cell>
          <cell r="AH12">
            <v>1331981.4528583381</v>
          </cell>
          <cell r="AI12">
            <v>0</v>
          </cell>
        </row>
        <row r="13">
          <cell r="C13">
            <v>140.55507656667555</v>
          </cell>
          <cell r="D13">
            <v>182.55118273066179</v>
          </cell>
          <cell r="E13">
            <v>448.04765084314192</v>
          </cell>
          <cell r="F13">
            <v>1.9085086567285214</v>
          </cell>
          <cell r="G13">
            <v>67.245925674731964</v>
          </cell>
          <cell r="H13">
            <v>911.28617914182587</v>
          </cell>
          <cell r="I13">
            <v>11.318120939482046</v>
          </cell>
          <cell r="J13">
            <v>3505.5867117000216</v>
          </cell>
          <cell r="K13">
            <v>98.926902962313548</v>
          </cell>
          <cell r="L13">
            <v>1730.1704375596591</v>
          </cell>
          <cell r="M13">
            <v>938.10730220655364</v>
          </cell>
          <cell r="N13">
            <v>350.38252867702556</v>
          </cell>
          <cell r="O13">
            <v>5.5978105659320023E-5</v>
          </cell>
          <cell r="P13">
            <v>8386.0865836369267</v>
          </cell>
          <cell r="Q13">
            <v>8386.0865836369212</v>
          </cell>
          <cell r="R13">
            <v>0</v>
          </cell>
          <cell r="T13">
            <v>110.85860771508075</v>
          </cell>
          <cell r="U13">
            <v>122.3295001935881</v>
          </cell>
          <cell r="V13">
            <v>247.10575205218481</v>
          </cell>
          <cell r="W13">
            <v>1.2259277660440666</v>
          </cell>
          <cell r="X13">
            <v>52.013049766872129</v>
          </cell>
          <cell r="Y13">
            <v>814.68851060239774</v>
          </cell>
          <cell r="Z13">
            <v>9.187643441087463</v>
          </cell>
          <cell r="AA13">
            <v>2190.3787464152365</v>
          </cell>
          <cell r="AB13">
            <v>85.00487327291043</v>
          </cell>
          <cell r="AC13">
            <v>1412.6481024965417</v>
          </cell>
          <cell r="AD13">
            <v>817.84806661419907</v>
          </cell>
          <cell r="AE13">
            <v>305.72225668522924</v>
          </cell>
          <cell r="AF13">
            <v>5.5969111985440336E-5</v>
          </cell>
          <cell r="AG13">
            <v>6169.0110929904831</v>
          </cell>
          <cell r="AH13">
            <v>6169.0110929904904</v>
          </cell>
          <cell r="AI13">
            <v>-7.2759576141834259E-12</v>
          </cell>
        </row>
        <row r="14">
          <cell r="C14">
            <v>3646.562929212947</v>
          </cell>
          <cell r="D14">
            <v>20600.331797757786</v>
          </cell>
          <cell r="E14">
            <v>85783.645718785978</v>
          </cell>
          <cell r="F14">
            <v>1901.9842252547039</v>
          </cell>
          <cell r="G14">
            <v>1048.5194821125899</v>
          </cell>
          <cell r="H14">
            <v>1973.8669198194109</v>
          </cell>
          <cell r="I14">
            <v>284.93692142533882</v>
          </cell>
          <cell r="J14">
            <v>6318.9994828767431</v>
          </cell>
          <cell r="K14">
            <v>569.15419349707577</v>
          </cell>
          <cell r="L14">
            <v>600.6118599050036</v>
          </cell>
          <cell r="M14">
            <v>5515.0084694185525</v>
          </cell>
          <cell r="N14">
            <v>2464.2754329580916</v>
          </cell>
          <cell r="O14">
            <v>0</v>
          </cell>
          <cell r="P14">
            <v>130707.89743302423</v>
          </cell>
          <cell r="Q14">
            <v>130707.89743302429</v>
          </cell>
          <cell r="R14">
            <v>0</v>
          </cell>
          <cell r="T14">
            <v>2687.9247583909601</v>
          </cell>
          <cell r="U14">
            <v>12964.21218711974</v>
          </cell>
          <cell r="V14">
            <v>42797.071964039889</v>
          </cell>
          <cell r="W14">
            <v>1279.2118727697566</v>
          </cell>
          <cell r="X14">
            <v>792.94393779125346</v>
          </cell>
          <cell r="Y14">
            <v>1587.6795095775574</v>
          </cell>
          <cell r="Z14">
            <v>234.66386564155303</v>
          </cell>
          <cell r="AA14">
            <v>4921.054502249598</v>
          </cell>
          <cell r="AB14">
            <v>485.85923114873412</v>
          </cell>
          <cell r="AC14">
            <v>527.23402994913818</v>
          </cell>
          <cell r="AD14">
            <v>4471.9064973017257</v>
          </cell>
          <cell r="AE14">
            <v>2012.4700356829856</v>
          </cell>
          <cell r="AF14">
            <v>0</v>
          </cell>
          <cell r="AG14">
            <v>74762.232391662881</v>
          </cell>
          <cell r="AH14">
            <v>74762.23239166291</v>
          </cell>
          <cell r="AI14">
            <v>0</v>
          </cell>
        </row>
        <row r="15">
          <cell r="C15">
            <v>18645.22084951209</v>
          </cell>
          <cell r="D15">
            <v>201505.18178764544</v>
          </cell>
          <cell r="E15">
            <v>893276.76047009765</v>
          </cell>
          <cell r="F15">
            <v>7325.5676015017234</v>
          </cell>
          <cell r="G15">
            <v>2784.3251187008873</v>
          </cell>
          <cell r="H15">
            <v>74972.739829450773</v>
          </cell>
          <cell r="I15">
            <v>8000.354746485481</v>
          </cell>
          <cell r="J15">
            <v>47406.597742622587</v>
          </cell>
          <cell r="K15">
            <v>5547.9097921776911</v>
          </cell>
          <cell r="L15">
            <v>31034.423780405294</v>
          </cell>
          <cell r="M15">
            <v>73243.969594675553</v>
          </cell>
          <cell r="N15">
            <v>21565.448827587599</v>
          </cell>
          <cell r="O15">
            <v>1.7776000071335283E-4</v>
          </cell>
          <cell r="P15">
            <v>1385308.5003186227</v>
          </cell>
          <cell r="Q15">
            <v>1385308.5003186227</v>
          </cell>
          <cell r="R15">
            <v>0</v>
          </cell>
          <cell r="T15">
            <v>13672.278052010728</v>
          </cell>
          <cell r="U15">
            <v>142287.83039258426</v>
          </cell>
          <cell r="V15">
            <v>594665.7750296006</v>
          </cell>
          <cell r="W15">
            <v>5641.1875547259642</v>
          </cell>
          <cell r="X15">
            <v>2207.0733985193651</v>
          </cell>
          <cell r="Y15">
            <v>64529.301317044141</v>
          </cell>
          <cell r="Z15">
            <v>6917.7214299531443</v>
          </cell>
          <cell r="AA15">
            <v>35945.325176015918</v>
          </cell>
          <cell r="AB15">
            <v>4632.1795343749618</v>
          </cell>
          <cell r="AC15">
            <v>28170.56206133619</v>
          </cell>
          <cell r="AD15">
            <v>65243.681771267264</v>
          </cell>
          <cell r="AE15">
            <v>19439.784501172802</v>
          </cell>
          <cell r="AF15">
            <v>1.7418336751821506E-4</v>
          </cell>
          <cell r="AG15">
            <v>983352.70039278874</v>
          </cell>
          <cell r="AH15">
            <v>983352.70039278793</v>
          </cell>
          <cell r="AI15">
            <v>0</v>
          </cell>
        </row>
        <row r="16">
          <cell r="C16">
            <v>9420.688471215446</v>
          </cell>
          <cell r="D16">
            <v>24462.845155992902</v>
          </cell>
          <cell r="E16">
            <v>39597.573005506936</v>
          </cell>
          <cell r="F16">
            <v>2222.6431133414721</v>
          </cell>
          <cell r="G16">
            <v>2490.7474582033924</v>
          </cell>
          <cell r="H16">
            <v>16543.408380993424</v>
          </cell>
          <cell r="I16">
            <v>133.15048076609222</v>
          </cell>
          <cell r="J16">
            <v>37591.661836226609</v>
          </cell>
          <cell r="K16">
            <v>977.16727178445399</v>
          </cell>
          <cell r="L16">
            <v>1748.7382978963319</v>
          </cell>
          <cell r="M16">
            <v>9189.8297694980502</v>
          </cell>
          <cell r="N16">
            <v>2871.9195241348843</v>
          </cell>
          <cell r="O16">
            <v>6.3709683882306331E-5</v>
          </cell>
          <cell r="P16">
            <v>147250.37282926971</v>
          </cell>
          <cell r="Q16">
            <v>147250.37282926962</v>
          </cell>
          <cell r="R16">
            <v>0</v>
          </cell>
          <cell r="T16">
            <v>7669.3761924979935</v>
          </cell>
          <cell r="U16">
            <v>16126.761116318048</v>
          </cell>
          <cell r="V16">
            <v>26305.837420267384</v>
          </cell>
          <cell r="W16">
            <v>1809.1435771242061</v>
          </cell>
          <cell r="X16">
            <v>1701.7352447120634</v>
          </cell>
          <cell r="Y16">
            <v>13194.095860877345</v>
          </cell>
          <cell r="Z16">
            <v>108.02988778111515</v>
          </cell>
          <cell r="AA16">
            <v>15080.577479279382</v>
          </cell>
          <cell r="AB16">
            <v>782.56343918086986</v>
          </cell>
          <cell r="AC16">
            <v>1615.8604610306706</v>
          </cell>
          <cell r="AD16">
            <v>7625.6547036473994</v>
          </cell>
          <cell r="AE16">
            <v>2543.3182502857144</v>
          </cell>
          <cell r="AF16">
            <v>6.362600825375997E-5</v>
          </cell>
          <cell r="AG16">
            <v>94562.953696628174</v>
          </cell>
          <cell r="AH16">
            <v>94562.95369662845</v>
          </cell>
          <cell r="AI16">
            <v>-2.7648638933897018E-10</v>
          </cell>
        </row>
        <row r="17">
          <cell r="C17">
            <v>14217.449061424706</v>
          </cell>
          <cell r="D17">
            <v>58349.812347983156</v>
          </cell>
          <cell r="E17">
            <v>160981.17198361678</v>
          </cell>
          <cell r="F17">
            <v>871.14474078162925</v>
          </cell>
          <cell r="G17">
            <v>2442.3499450270042</v>
          </cell>
          <cell r="H17">
            <v>22248.511210117504</v>
          </cell>
          <cell r="I17">
            <v>7045.2988835989327</v>
          </cell>
          <cell r="J17">
            <v>19569.302132512552</v>
          </cell>
          <cell r="K17">
            <v>2997.8894777703376</v>
          </cell>
          <cell r="L17">
            <v>4997.269990577417</v>
          </cell>
          <cell r="M17">
            <v>23307.065060123507</v>
          </cell>
          <cell r="N17">
            <v>6766.2077447470801</v>
          </cell>
          <cell r="O17">
            <v>0</v>
          </cell>
          <cell r="P17">
            <v>323793.47257828061</v>
          </cell>
          <cell r="Q17">
            <v>323793.47257827991</v>
          </cell>
          <cell r="R17">
            <v>6.9849193096160889E-10</v>
          </cell>
          <cell r="T17">
            <v>12428.719781010612</v>
          </cell>
          <cell r="U17">
            <v>44562.313654110018</v>
          </cell>
          <cell r="V17">
            <v>96639.576030372671</v>
          </cell>
          <cell r="W17">
            <v>635.65305091216419</v>
          </cell>
          <cell r="X17">
            <v>2129.6086143200919</v>
          </cell>
          <cell r="Y17">
            <v>20268.335722921162</v>
          </cell>
          <cell r="Z17">
            <v>6460.810283517947</v>
          </cell>
          <cell r="AA17">
            <v>16178.93893578055</v>
          </cell>
          <cell r="AB17">
            <v>2629.4232990796527</v>
          </cell>
          <cell r="AC17">
            <v>4750.2665283037732</v>
          </cell>
          <cell r="AD17">
            <v>20968.015348765257</v>
          </cell>
          <cell r="AE17">
            <v>6110.3826583498012</v>
          </cell>
          <cell r="AF17">
            <v>0</v>
          </cell>
          <cell r="AG17">
            <v>233762.0439074437</v>
          </cell>
          <cell r="AH17">
            <v>233762.0439074437</v>
          </cell>
          <cell r="AI17">
            <v>0</v>
          </cell>
        </row>
        <row r="18">
          <cell r="C18">
            <v>482.99171056193563</v>
          </cell>
          <cell r="D18">
            <v>3330.6141525799289</v>
          </cell>
          <cell r="E18">
            <v>3993.4147104886806</v>
          </cell>
          <cell r="F18">
            <v>282.66874575537918</v>
          </cell>
          <cell r="G18">
            <v>232.24352277087459</v>
          </cell>
          <cell r="H18">
            <v>451.17842917414725</v>
          </cell>
          <cell r="I18">
            <v>14.067105259592504</v>
          </cell>
          <cell r="J18">
            <v>1706.5714562206972</v>
          </cell>
          <cell r="K18">
            <v>199.72649088217247</v>
          </cell>
          <cell r="L18">
            <v>148.83714519285672</v>
          </cell>
          <cell r="M18">
            <v>772.59290609997197</v>
          </cell>
          <cell r="N18">
            <v>286.39489411548357</v>
          </cell>
          <cell r="O18">
            <v>0</v>
          </cell>
          <cell r="P18">
            <v>11901.301269101719</v>
          </cell>
          <cell r="Q18">
            <v>11901.301269101727</v>
          </cell>
          <cell r="R18">
            <v>0</v>
          </cell>
          <cell r="T18">
            <v>342.70234739034441</v>
          </cell>
          <cell r="U18">
            <v>2012.101724797925</v>
          </cell>
          <cell r="V18">
            <v>1720.4981399987328</v>
          </cell>
          <cell r="W18">
            <v>209.40760989933204</v>
          </cell>
          <cell r="X18">
            <v>156.47403458256809</v>
          </cell>
          <cell r="Y18">
            <v>366.7902988964355</v>
          </cell>
          <cell r="Z18">
            <v>10.972333123350049</v>
          </cell>
          <cell r="AA18">
            <v>1158.6320723179613</v>
          </cell>
          <cell r="AB18">
            <v>155.94400224260554</v>
          </cell>
          <cell r="AC18">
            <v>131.16602142765396</v>
          </cell>
          <cell r="AD18">
            <v>638.80735812771059</v>
          </cell>
          <cell r="AE18">
            <v>222.68106733125092</v>
          </cell>
          <cell r="AF18">
            <v>0</v>
          </cell>
          <cell r="AG18">
            <v>7126.1770101358707</v>
          </cell>
          <cell r="AH18">
            <v>7126.1770101358625</v>
          </cell>
          <cell r="AI18">
            <v>8.1854523159563541E-12</v>
          </cell>
        </row>
        <row r="19">
          <cell r="C19">
            <v>1520.8746567032144</v>
          </cell>
          <cell r="D19">
            <v>20596.476410133502</v>
          </cell>
          <cell r="E19">
            <v>52201.932536940134</v>
          </cell>
          <cell r="F19">
            <v>718.47955868031852</v>
          </cell>
          <cell r="G19">
            <v>50.899445219076547</v>
          </cell>
          <cell r="H19">
            <v>1818.8648888118678</v>
          </cell>
          <cell r="I19">
            <v>211.97830890479051</v>
          </cell>
          <cell r="J19">
            <v>4552.1772815310969</v>
          </cell>
          <cell r="K19">
            <v>377.43129417709065</v>
          </cell>
          <cell r="L19">
            <v>945.90890997277495</v>
          </cell>
          <cell r="M19">
            <v>9249.842667222847</v>
          </cell>
          <cell r="N19">
            <v>1480.8110048141109</v>
          </cell>
          <cell r="O19">
            <v>5.5610179745622333E-6</v>
          </cell>
          <cell r="P19">
            <v>93725.676968671847</v>
          </cell>
          <cell r="Q19">
            <v>93725.676968672051</v>
          </cell>
          <cell r="R19">
            <v>-2.0372681319713593E-10</v>
          </cell>
          <cell r="T19">
            <v>1189.8864534261961</v>
          </cell>
          <cell r="U19">
            <v>15007.004759592903</v>
          </cell>
          <cell r="V19">
            <v>30945.966320374482</v>
          </cell>
          <cell r="W19">
            <v>532.23059137425105</v>
          </cell>
          <cell r="X19">
            <v>38.003609446677999</v>
          </cell>
          <cell r="Y19">
            <v>1508.8503697097738</v>
          </cell>
          <cell r="Z19">
            <v>177.66051552571025</v>
          </cell>
          <cell r="AA19">
            <v>3286.8082347698523</v>
          </cell>
          <cell r="AB19">
            <v>324.62917501004119</v>
          </cell>
          <cell r="AC19">
            <v>821.08603890203744</v>
          </cell>
          <cell r="AD19">
            <v>7830.8460731632667</v>
          </cell>
          <cell r="AE19">
            <v>1320.8074822270173</v>
          </cell>
          <cell r="AF19">
            <v>5.5529367311945806E-6</v>
          </cell>
          <cell r="AG19">
            <v>62983.779629075158</v>
          </cell>
          <cell r="AH19">
            <v>62983.779629075092</v>
          </cell>
          <cell r="AI19">
            <v>6.5483618527650833E-11</v>
          </cell>
        </row>
        <row r="20">
          <cell r="C20">
            <v>19792.82629694997</v>
          </cell>
          <cell r="D20">
            <v>91762.52024504701</v>
          </cell>
          <cell r="E20">
            <v>322769.92135559133</v>
          </cell>
          <cell r="F20">
            <v>2833.8474247928852</v>
          </cell>
          <cell r="G20">
            <v>2.6178277362084406</v>
          </cell>
          <cell r="H20">
            <v>70806.968044053545</v>
          </cell>
          <cell r="I20">
            <v>0</v>
          </cell>
          <cell r="J20">
            <v>49919.721081517491</v>
          </cell>
          <cell r="K20">
            <v>5847.6629739850741</v>
          </cell>
          <cell r="L20">
            <v>13433.312651695522</v>
          </cell>
          <cell r="M20">
            <v>57690.68291291879</v>
          </cell>
          <cell r="N20">
            <v>14442.331254791196</v>
          </cell>
          <cell r="O20">
            <v>0</v>
          </cell>
          <cell r="P20">
            <v>649302.412069079</v>
          </cell>
          <cell r="Q20">
            <v>649302.41206907923</v>
          </cell>
          <cell r="R20">
            <v>0</v>
          </cell>
          <cell r="T20">
            <v>15413.118128451382</v>
          </cell>
          <cell r="U20">
            <v>66720.890057724173</v>
          </cell>
          <cell r="V20">
            <v>202339.20899492822</v>
          </cell>
          <cell r="W20">
            <v>1923.3013255175974</v>
          </cell>
          <cell r="X20">
            <v>2.1070832957689642</v>
          </cell>
          <cell r="Y20">
            <v>61575.148748732943</v>
          </cell>
          <cell r="Z20">
            <v>0</v>
          </cell>
          <cell r="AA20">
            <v>40175.535638399051</v>
          </cell>
          <cell r="AB20">
            <v>5061.6424149532895</v>
          </cell>
          <cell r="AC20">
            <v>12374.061048316184</v>
          </cell>
          <cell r="AD20">
            <v>51168.126036962058</v>
          </cell>
          <cell r="AE20">
            <v>12536.470849644056</v>
          </cell>
          <cell r="AF20">
            <v>0</v>
          </cell>
          <cell r="AG20">
            <v>469289.61032692471</v>
          </cell>
          <cell r="AH20">
            <v>469289.61032692529</v>
          </cell>
          <cell r="AI20">
            <v>-5.8207660913467407E-10</v>
          </cell>
        </row>
        <row r="21">
          <cell r="C21">
            <v>37809.483237359367</v>
          </cell>
          <cell r="D21">
            <v>56963.308862046921</v>
          </cell>
          <cell r="E21">
            <v>232221.48379043196</v>
          </cell>
          <cell r="F21">
            <v>1027.9046320140121</v>
          </cell>
          <cell r="G21">
            <v>2184.2770885831451</v>
          </cell>
          <cell r="H21">
            <v>65731.922861876155</v>
          </cell>
          <cell r="I21">
            <v>11009.923169487907</v>
          </cell>
          <cell r="J21">
            <v>25165.205037055508</v>
          </cell>
          <cell r="K21">
            <v>8630.9185275887285</v>
          </cell>
          <cell r="L21">
            <v>86478.483878901679</v>
          </cell>
          <cell r="M21">
            <v>81448.881832171304</v>
          </cell>
          <cell r="N21">
            <v>29895.734730861615</v>
          </cell>
          <cell r="O21">
            <v>24.252738575648792</v>
          </cell>
          <cell r="P21">
            <v>638591.78038695396</v>
          </cell>
          <cell r="Q21">
            <v>638591.78038695571</v>
          </cell>
          <cell r="R21">
            <v>-1.7462298274040222E-9</v>
          </cell>
          <cell r="T21">
            <v>31102.289150054421</v>
          </cell>
          <cell r="U21">
            <v>43087.141796147538</v>
          </cell>
          <cell r="V21">
            <v>149820.53781327131</v>
          </cell>
          <cell r="W21">
            <v>654.92159418673953</v>
          </cell>
          <cell r="X21">
            <v>1839.1218898612572</v>
          </cell>
          <cell r="Y21">
            <v>56717.955139063823</v>
          </cell>
          <cell r="Z21">
            <v>9495.5192996227797</v>
          </cell>
          <cell r="AA21">
            <v>20321.550420120748</v>
          </cell>
          <cell r="AB21">
            <v>7181.9443051308826</v>
          </cell>
          <cell r="AC21">
            <v>77053.490678059956</v>
          </cell>
          <cell r="AD21">
            <v>71744.51467441766</v>
          </cell>
          <cell r="AE21">
            <v>26825.951763929515</v>
          </cell>
          <cell r="AF21">
            <v>24.046544623019233</v>
          </cell>
          <cell r="AG21">
            <v>495868.98506848968</v>
          </cell>
          <cell r="AH21">
            <v>495868.98506848916</v>
          </cell>
          <cell r="AI21">
            <v>5.2386894822120667E-10</v>
          </cell>
        </row>
        <row r="22">
          <cell r="C22">
            <v>2567.0081002933389</v>
          </cell>
          <cell r="D22">
            <v>1514.4919452344773</v>
          </cell>
          <cell r="E22">
            <v>12341.095306399382</v>
          </cell>
          <cell r="F22">
            <v>106.55321393247847</v>
          </cell>
          <cell r="G22">
            <v>683.51567901158239</v>
          </cell>
          <cell r="H22">
            <v>8534.3889049841309</v>
          </cell>
          <cell r="I22">
            <v>22.474509259859378</v>
          </cell>
          <cell r="J22">
            <v>21830.626312826029</v>
          </cell>
          <cell r="K22">
            <v>468.74892630058991</v>
          </cell>
          <cell r="L22">
            <v>1109.8053972789789</v>
          </cell>
          <cell r="M22">
            <v>1347.4518838047848</v>
          </cell>
          <cell r="N22">
            <v>686.63052547860445</v>
          </cell>
          <cell r="O22">
            <v>1.070589901988318E-4</v>
          </cell>
          <cell r="P22">
            <v>51212.79081186324</v>
          </cell>
          <cell r="Q22">
            <v>51212.790811863233</v>
          </cell>
          <cell r="R22">
            <v>0</v>
          </cell>
          <cell r="T22">
            <v>2165.1878026602672</v>
          </cell>
          <cell r="U22">
            <v>1228.5322324698718</v>
          </cell>
          <cell r="V22">
            <v>7425.728546117326</v>
          </cell>
          <cell r="W22">
            <v>87.30079063732677</v>
          </cell>
          <cell r="X22">
            <v>557.97829311122405</v>
          </cell>
          <cell r="Y22">
            <v>7494.9270930288003</v>
          </cell>
          <cell r="Z22">
            <v>19.669978822656404</v>
          </cell>
          <cell r="AA22">
            <v>16810.850347751137</v>
          </cell>
          <cell r="AB22">
            <v>437.37009381161073</v>
          </cell>
          <cell r="AC22">
            <v>1053.6365514286135</v>
          </cell>
          <cell r="AD22">
            <v>1216.6284991562507</v>
          </cell>
          <cell r="AE22">
            <v>633.39342100806607</v>
          </cell>
          <cell r="AF22">
            <v>1.0696863483419024E-4</v>
          </cell>
          <cell r="AG22">
            <v>39131.203756971787</v>
          </cell>
          <cell r="AH22">
            <v>39131.203756971794</v>
          </cell>
          <cell r="AI22">
            <v>0</v>
          </cell>
        </row>
        <row r="23">
          <cell r="C23">
            <v>2603.7174657108271</v>
          </cell>
          <cell r="D23">
            <v>3942.0721601449045</v>
          </cell>
          <cell r="E23">
            <v>6487.1933947300658</v>
          </cell>
          <cell r="F23">
            <v>546.95500492819281</v>
          </cell>
          <cell r="G23">
            <v>289.27016302857089</v>
          </cell>
          <cell r="H23">
            <v>1004.4767082292769</v>
          </cell>
          <cell r="I23">
            <v>18.747228885006106</v>
          </cell>
          <cell r="J23">
            <v>2343.8519607003618</v>
          </cell>
          <cell r="K23">
            <v>436.00142904206837</v>
          </cell>
          <cell r="L23">
            <v>117.58884916940866</v>
          </cell>
          <cell r="M23">
            <v>1709.0868946020955</v>
          </cell>
          <cell r="N23">
            <v>1006.9517414594493</v>
          </cell>
          <cell r="O23">
            <v>22.847708429814386</v>
          </cell>
          <cell r="P23">
            <v>20528.760709060043</v>
          </cell>
          <cell r="Q23">
            <v>20528.760709060025</v>
          </cell>
          <cell r="R23">
            <v>0</v>
          </cell>
          <cell r="T23">
            <v>1636.4550697362251</v>
          </cell>
          <cell r="U23">
            <v>2876.2941437462141</v>
          </cell>
          <cell r="V23">
            <v>4471.1170308226383</v>
          </cell>
          <cell r="W23">
            <v>371.35687940298732</v>
          </cell>
          <cell r="X23">
            <v>223.26027642099513</v>
          </cell>
          <cell r="Y23">
            <v>919.06398653796055</v>
          </cell>
          <cell r="Z23">
            <v>15.69994590289471</v>
          </cell>
          <cell r="AA23">
            <v>1884.8474404292435</v>
          </cell>
          <cell r="AB23">
            <v>400.26745844003847</v>
          </cell>
          <cell r="AC23">
            <v>104.58391429988693</v>
          </cell>
          <cell r="AD23">
            <v>1512.3272241999457</v>
          </cell>
          <cell r="AE23">
            <v>871.72597176903582</v>
          </cell>
          <cell r="AF23">
            <v>22.541757262776986</v>
          </cell>
          <cell r="AG23">
            <v>15309.541098970842</v>
          </cell>
          <cell r="AH23">
            <v>15309.541098970831</v>
          </cell>
          <cell r="AI23">
            <v>0</v>
          </cell>
        </row>
        <row r="24">
          <cell r="C24">
            <v>2942.3445336717673</v>
          </cell>
          <cell r="D24">
            <v>12147.36009180924</v>
          </cell>
          <cell r="E24">
            <v>63865.582069316719</v>
          </cell>
          <cell r="F24">
            <v>725.28495100145301</v>
          </cell>
          <cell r="G24">
            <v>454.38664407659758</v>
          </cell>
          <cell r="H24">
            <v>5727.3437726729553</v>
          </cell>
          <cell r="I24">
            <v>282.06817490192111</v>
          </cell>
          <cell r="J24">
            <v>4932.2252932124829</v>
          </cell>
          <cell r="K24">
            <v>510.95135386222159</v>
          </cell>
          <cell r="L24">
            <v>333.00875467183891</v>
          </cell>
          <cell r="M24">
            <v>5121.6300339958589</v>
          </cell>
          <cell r="N24">
            <v>1928.5085707255162</v>
          </cell>
          <cell r="O24">
            <v>0</v>
          </cell>
          <cell r="P24">
            <v>98970.694243918595</v>
          </cell>
          <cell r="Q24">
            <v>98970.694243918653</v>
          </cell>
          <cell r="R24">
            <v>0</v>
          </cell>
          <cell r="T24">
            <v>2112.5967625424432</v>
          </cell>
          <cell r="U24">
            <v>7015.3041252313669</v>
          </cell>
          <cell r="V24">
            <v>23702.822291617249</v>
          </cell>
          <cell r="W24">
            <v>489.92099048827339</v>
          </cell>
          <cell r="X24">
            <v>297.01537022327591</v>
          </cell>
          <cell r="Y24">
            <v>4335.9528526349141</v>
          </cell>
          <cell r="Z24">
            <v>215.24854503071151</v>
          </cell>
          <cell r="AA24">
            <v>3456.1044835399739</v>
          </cell>
          <cell r="AB24">
            <v>433.11041371548549</v>
          </cell>
          <cell r="AC24">
            <v>295.29671494433467</v>
          </cell>
          <cell r="AD24">
            <v>4222.9318657085169</v>
          </cell>
          <cell r="AE24">
            <v>1578.7961009036901</v>
          </cell>
          <cell r="AF24">
            <v>0</v>
          </cell>
          <cell r="AG24">
            <v>48155.100516580242</v>
          </cell>
          <cell r="AH24">
            <v>48155.100516580256</v>
          </cell>
          <cell r="AI24">
            <v>0</v>
          </cell>
        </row>
        <row r="25">
          <cell r="C25">
            <v>48635.329715252243</v>
          </cell>
          <cell r="D25">
            <v>61001.324642269858</v>
          </cell>
          <cell r="E25">
            <v>58387.664669847254</v>
          </cell>
          <cell r="F25">
            <v>65.189461686844325</v>
          </cell>
          <cell r="G25">
            <v>516.72166568347802</v>
          </cell>
          <cell r="H25">
            <v>52.004379157470943</v>
          </cell>
          <cell r="I25">
            <v>4384.8707416135958</v>
          </cell>
          <cell r="J25">
            <v>3117.0565890650764</v>
          </cell>
          <cell r="K25">
            <v>1398.1995728253901</v>
          </cell>
          <cell r="L25">
            <v>112.99639354314795</v>
          </cell>
          <cell r="M25">
            <v>3840.5709499659542</v>
          </cell>
          <cell r="N25">
            <v>2009.0672013722942</v>
          </cell>
          <cell r="O25">
            <v>0</v>
          </cell>
          <cell r="P25">
            <v>183520.99598228259</v>
          </cell>
          <cell r="Q25">
            <v>183520.99598228247</v>
          </cell>
          <cell r="R25">
            <v>0</v>
          </cell>
          <cell r="T25">
            <v>44845.702611267145</v>
          </cell>
          <cell r="U25">
            <v>51087.534361308084</v>
          </cell>
          <cell r="V25">
            <v>45235.838590890715</v>
          </cell>
          <cell r="W25">
            <v>55.648202059923889</v>
          </cell>
          <cell r="X25">
            <v>418.54621690578074</v>
          </cell>
          <cell r="Y25">
            <v>47.293610847039233</v>
          </cell>
          <cell r="Z25">
            <v>4040.8315330283558</v>
          </cell>
          <cell r="AA25">
            <v>2503.5809114513258</v>
          </cell>
          <cell r="AB25">
            <v>1303.3878598051087</v>
          </cell>
          <cell r="AC25">
            <v>107.01835203671747</v>
          </cell>
          <cell r="AD25">
            <v>3427.0183421232168</v>
          </cell>
          <cell r="AE25">
            <v>1813.1108461796778</v>
          </cell>
          <cell r="AF25">
            <v>0</v>
          </cell>
          <cell r="AG25">
            <v>154885.51143790313</v>
          </cell>
          <cell r="AH25">
            <v>154885.51143790336</v>
          </cell>
          <cell r="AI25">
            <v>-2.3283064365386963E-10</v>
          </cell>
        </row>
        <row r="26">
          <cell r="C26">
            <v>24905.399546887653</v>
          </cell>
          <cell r="D26">
            <v>49019.909622473991</v>
          </cell>
          <cell r="E26">
            <v>100793.87793719242</v>
          </cell>
          <cell r="F26">
            <v>2.9072930907735377</v>
          </cell>
          <cell r="G26">
            <v>1187.2966585594349</v>
          </cell>
          <cell r="H26">
            <v>20538.180916893507</v>
          </cell>
          <cell r="I26">
            <v>4.438299287746862E-11</v>
          </cell>
          <cell r="J26">
            <v>21611.174454241394</v>
          </cell>
          <cell r="K26">
            <v>2902.8703178765732</v>
          </cell>
          <cell r="L26">
            <v>1651.9403864359117</v>
          </cell>
          <cell r="M26">
            <v>81877.262675655016</v>
          </cell>
          <cell r="N26">
            <v>10837.06485795136</v>
          </cell>
          <cell r="O26">
            <v>0</v>
          </cell>
          <cell r="P26">
            <v>315327.88466725813</v>
          </cell>
          <cell r="Q26">
            <v>315327.88466725795</v>
          </cell>
          <cell r="R26">
            <v>0</v>
          </cell>
          <cell r="T26">
            <v>23495.712145023655</v>
          </cell>
          <cell r="U26">
            <v>39718.554225650543</v>
          </cell>
          <cell r="V26">
            <v>65354.753805337328</v>
          </cell>
          <cell r="W26">
            <v>2.4091894970262628</v>
          </cell>
          <cell r="X26">
            <v>982.11417341129379</v>
          </cell>
          <cell r="Y26">
            <v>19623.444977345629</v>
          </cell>
          <cell r="Z26">
            <v>4.0526763586702865E-11</v>
          </cell>
          <cell r="AA26">
            <v>17885.914517649631</v>
          </cell>
          <cell r="AB26">
            <v>2633.5743598064973</v>
          </cell>
          <cell r="AC26">
            <v>1580.345773901242</v>
          </cell>
          <cell r="AD26">
            <v>71664.19127908902</v>
          </cell>
          <cell r="AE26">
            <v>10193.259945348156</v>
          </cell>
          <cell r="AF26">
            <v>0</v>
          </cell>
          <cell r="AG26">
            <v>253134.27439206003</v>
          </cell>
          <cell r="AH26">
            <v>253134.27439205998</v>
          </cell>
          <cell r="AI26">
            <v>0</v>
          </cell>
        </row>
        <row r="27">
          <cell r="C27">
            <v>6932.4581847800264</v>
          </cell>
          <cell r="D27">
            <v>45853.835384170125</v>
          </cell>
          <cell r="E27">
            <v>76290.592774512697</v>
          </cell>
          <cell r="F27">
            <v>2.4117138009640362</v>
          </cell>
          <cell r="G27">
            <v>57.950140901736148</v>
          </cell>
          <cell r="H27">
            <v>14071.587570742928</v>
          </cell>
          <cell r="I27">
            <v>2348.5211384193203</v>
          </cell>
          <cell r="J27">
            <v>4756.8040333730378</v>
          </cell>
          <cell r="K27">
            <v>1863.2091609186978</v>
          </cell>
          <cell r="L27">
            <v>23294.137132156735</v>
          </cell>
          <cell r="M27">
            <v>41784.963544748127</v>
          </cell>
          <cell r="N27">
            <v>4792.280950645214</v>
          </cell>
          <cell r="O27">
            <v>0</v>
          </cell>
          <cell r="P27">
            <v>222048.75172916963</v>
          </cell>
          <cell r="Q27">
            <v>222048.75172916951</v>
          </cell>
          <cell r="R27">
            <v>0</v>
          </cell>
          <cell r="T27">
            <v>3695.9317654402839</v>
          </cell>
          <cell r="U27">
            <v>24089.173814528836</v>
          </cell>
          <cell r="V27">
            <v>32749.307705377483</v>
          </cell>
          <cell r="W27">
            <v>1.6687465611443821</v>
          </cell>
          <cell r="X27">
            <v>28.799287172935106</v>
          </cell>
          <cell r="Y27">
            <v>8719.2270670094895</v>
          </cell>
          <cell r="Z27">
            <v>1610.6809527173878</v>
          </cell>
          <cell r="AA27">
            <v>3346.0348528082218</v>
          </cell>
          <cell r="AB27">
            <v>1319.8175351141981</v>
          </cell>
          <cell r="AC27">
            <v>16355.070818405529</v>
          </cell>
          <cell r="AD27">
            <v>22355.955868399451</v>
          </cell>
          <cell r="AE27">
            <v>4149.9120121898086</v>
          </cell>
          <cell r="AF27">
            <v>0</v>
          </cell>
          <cell r="AG27">
            <v>118421.58042572477</v>
          </cell>
          <cell r="AH27">
            <v>118421.58042572494</v>
          </cell>
          <cell r="AI27">
            <v>-1.7462298274040222E-10</v>
          </cell>
        </row>
        <row r="28">
          <cell r="C28">
            <v>8221.3906307542711</v>
          </cell>
          <cell r="D28">
            <v>121907.16401389404</v>
          </cell>
          <cell r="E28">
            <v>283882.88666411035</v>
          </cell>
          <cell r="F28">
            <v>1077.7704081045497</v>
          </cell>
          <cell r="G28">
            <v>1212.0433871397918</v>
          </cell>
          <cell r="H28">
            <v>20867.93715693201</v>
          </cell>
          <cell r="I28">
            <v>114.55555737685785</v>
          </cell>
          <cell r="J28">
            <v>18708.936517829032</v>
          </cell>
          <cell r="K28">
            <v>7464.9967862769854</v>
          </cell>
          <cell r="L28">
            <v>5856.9491937996509</v>
          </cell>
          <cell r="M28">
            <v>23361.889181523533</v>
          </cell>
          <cell r="N28">
            <v>5594.8247132334645</v>
          </cell>
          <cell r="O28">
            <v>0</v>
          </cell>
          <cell r="P28">
            <v>498271.34421097452</v>
          </cell>
          <cell r="Q28">
            <v>498271.34421097476</v>
          </cell>
          <cell r="R28">
            <v>0</v>
          </cell>
          <cell r="T28">
            <v>6951.4884231491142</v>
          </cell>
          <cell r="U28">
            <v>94438.476191038295</v>
          </cell>
          <cell r="V28">
            <v>191032.01128024751</v>
          </cell>
          <cell r="W28">
            <v>805.49536472432419</v>
          </cell>
          <cell r="X28">
            <v>1007.6321339987952</v>
          </cell>
          <cell r="Y28">
            <v>18509.546215911727</v>
          </cell>
          <cell r="Z28">
            <v>102.86305304707936</v>
          </cell>
          <cell r="AA28">
            <v>15307.983783977008</v>
          </cell>
          <cell r="AB28">
            <v>6637.7094939696317</v>
          </cell>
          <cell r="AC28">
            <v>5410.7964258346829</v>
          </cell>
          <cell r="AD28">
            <v>20987.050168815658</v>
          </cell>
          <cell r="AE28">
            <v>4968.2093040070413</v>
          </cell>
          <cell r="AF28">
            <v>0</v>
          </cell>
          <cell r="AG28">
            <v>366159.26183872088</v>
          </cell>
          <cell r="AH28">
            <v>366159.26183872129</v>
          </cell>
          <cell r="AI28">
            <v>0</v>
          </cell>
        </row>
        <row r="29">
          <cell r="C29">
            <v>2588.3402147915431</v>
          </cell>
          <cell r="D29">
            <v>48550.808311626388</v>
          </cell>
          <cell r="E29">
            <v>591966.24969878327</v>
          </cell>
          <cell r="F29">
            <v>371.03743325587249</v>
          </cell>
          <cell r="G29">
            <v>5.1492253519420803</v>
          </cell>
          <cell r="H29">
            <v>100511.8435298477</v>
          </cell>
          <cell r="I29">
            <v>7946.8737041654267</v>
          </cell>
          <cell r="J29">
            <v>59493.179356176406</v>
          </cell>
          <cell r="K29">
            <v>1209.6904252263719</v>
          </cell>
          <cell r="L29">
            <v>4564.6762822981445</v>
          </cell>
          <cell r="M29">
            <v>14471.086150804704</v>
          </cell>
          <cell r="N29">
            <v>2873.0380942569836</v>
          </cell>
          <cell r="O29">
            <v>804.27176116940541</v>
          </cell>
          <cell r="P29">
            <v>835356.24418775423</v>
          </cell>
          <cell r="Q29">
            <v>835356.24418775272</v>
          </cell>
          <cell r="R29">
            <v>1.5133991837501526E-9</v>
          </cell>
          <cell r="T29">
            <v>1709.1051960244549</v>
          </cell>
          <cell r="U29">
            <v>41320.914319225201</v>
          </cell>
          <cell r="V29">
            <v>477492.67140968796</v>
          </cell>
          <cell r="W29">
            <v>292.03037934783686</v>
          </cell>
          <cell r="X29">
            <v>4.5612654890669608</v>
          </cell>
          <cell r="Y29">
            <v>95682.003249985923</v>
          </cell>
          <cell r="Z29">
            <v>7314.3265600542727</v>
          </cell>
          <cell r="AA29">
            <v>47306.987385879926</v>
          </cell>
          <cell r="AB29">
            <v>1152.0217928276429</v>
          </cell>
          <cell r="AC29">
            <v>4369.8374939138394</v>
          </cell>
          <cell r="AD29">
            <v>13745.17902391172</v>
          </cell>
          <cell r="AE29">
            <v>2727.7864550569575</v>
          </cell>
          <cell r="AF29">
            <v>737.85427352788179</v>
          </cell>
          <cell r="AG29">
            <v>693855.27880493284</v>
          </cell>
          <cell r="AH29">
            <v>693855.27880493156</v>
          </cell>
          <cell r="AI29">
            <v>1.280568540096283E-9</v>
          </cell>
        </row>
        <row r="30">
          <cell r="C30">
            <v>775.90846901624332</v>
          </cell>
          <cell r="D30">
            <v>33949.280466229728</v>
          </cell>
          <cell r="E30">
            <v>427863.32396402152</v>
          </cell>
          <cell r="F30">
            <v>1888.8842783744749</v>
          </cell>
          <cell r="G30">
            <v>338.42975140990535</v>
          </cell>
          <cell r="H30">
            <v>10355.027069718552</v>
          </cell>
          <cell r="I30">
            <v>2467.4383068852107</v>
          </cell>
          <cell r="J30">
            <v>20265.999071715458</v>
          </cell>
          <cell r="K30">
            <v>634.66355603593297</v>
          </cell>
          <cell r="L30">
            <v>2351.0993413561046</v>
          </cell>
          <cell r="M30">
            <v>14210.471985086706</v>
          </cell>
          <cell r="N30">
            <v>3801.9091656436922</v>
          </cell>
          <cell r="O30">
            <v>0</v>
          </cell>
          <cell r="P30">
            <v>518902.43542549352</v>
          </cell>
          <cell r="Q30">
            <v>518902.43542549375</v>
          </cell>
          <cell r="R30">
            <v>0</v>
          </cell>
          <cell r="T30">
            <v>644.23077556489875</v>
          </cell>
          <cell r="U30">
            <v>24347.061426296237</v>
          </cell>
          <cell r="V30">
            <v>262595.63939036132</v>
          </cell>
          <cell r="W30">
            <v>1081.1415650784168</v>
          </cell>
          <cell r="X30">
            <v>242.4034296255125</v>
          </cell>
          <cell r="Y30">
            <v>9032.7251930698985</v>
          </cell>
          <cell r="Z30">
            <v>2094.2010698552604</v>
          </cell>
          <cell r="AA30">
            <v>13809.61020126272</v>
          </cell>
          <cell r="AB30">
            <v>531.54476611796167</v>
          </cell>
          <cell r="AC30">
            <v>2110.8327819857745</v>
          </cell>
          <cell r="AD30">
            <v>12439.632616724677</v>
          </cell>
          <cell r="AE30">
            <v>3213.0970295452544</v>
          </cell>
          <cell r="AF30">
            <v>0</v>
          </cell>
          <cell r="AG30">
            <v>332142.12024548784</v>
          </cell>
          <cell r="AH30">
            <v>332142.12024548784</v>
          </cell>
          <cell r="AI30">
            <v>0</v>
          </cell>
        </row>
        <row r="31">
          <cell r="C31">
            <v>1274.7863545205225</v>
          </cell>
          <cell r="D31">
            <v>4632.3915547105426</v>
          </cell>
          <cell r="E31">
            <v>7510.9646292557354</v>
          </cell>
          <cell r="F31">
            <v>127.59705479142515</v>
          </cell>
          <cell r="G31">
            <v>171.59324198198271</v>
          </cell>
          <cell r="H31">
            <v>2693.0958502527501</v>
          </cell>
          <cell r="I31">
            <v>102.68517878268236</v>
          </cell>
          <cell r="J31">
            <v>3097.0278889662441</v>
          </cell>
          <cell r="K31">
            <v>132.09690024850184</v>
          </cell>
          <cell r="L31">
            <v>60.662630539744796</v>
          </cell>
          <cell r="M31">
            <v>412.21309027726386</v>
          </cell>
          <cell r="N31">
            <v>343.61061838276851</v>
          </cell>
          <cell r="O31">
            <v>6.6379599705915383E-8</v>
          </cell>
          <cell r="P31">
            <v>20558.724992776544</v>
          </cell>
          <cell r="Q31">
            <v>20558.724992776522</v>
          </cell>
          <cell r="R31">
            <v>0</v>
          </cell>
          <cell r="T31">
            <v>854.95702062087707</v>
          </cell>
          <cell r="U31">
            <v>3233.3055695763537</v>
          </cell>
          <cell r="V31">
            <v>3311.1874935414289</v>
          </cell>
          <cell r="W31">
            <v>82.422390499822939</v>
          </cell>
          <cell r="X31">
            <v>144.95650048201776</v>
          </cell>
          <cell r="Y31">
            <v>2477.7149104738</v>
          </cell>
          <cell r="Z31">
            <v>90.359575490885447</v>
          </cell>
          <cell r="AA31">
            <v>2623.892652585906</v>
          </cell>
          <cell r="AB31">
            <v>120.41781625810295</v>
          </cell>
          <cell r="AC31">
            <v>55.869682986618344</v>
          </cell>
          <cell r="AD31">
            <v>362.13547649191753</v>
          </cell>
          <cell r="AE31">
            <v>289.20427756616709</v>
          </cell>
          <cell r="AF31">
            <v>6.6370340307549372E-8</v>
          </cell>
          <cell r="AG31">
            <v>13646.423366640267</v>
          </cell>
          <cell r="AH31">
            <v>13646.42336664026</v>
          </cell>
          <cell r="AI31">
            <v>0</v>
          </cell>
        </row>
        <row r="32">
          <cell r="C32">
            <v>430.57907085537369</v>
          </cell>
          <cell r="D32">
            <v>3159.7086681936171</v>
          </cell>
          <cell r="E32">
            <v>6190.5004854158515</v>
          </cell>
          <cell r="F32">
            <v>241.45713415172472</v>
          </cell>
          <cell r="G32">
            <v>1144.0510642564363</v>
          </cell>
          <cell r="H32">
            <v>8739.8223538145685</v>
          </cell>
          <cell r="I32">
            <v>62.741482702908208</v>
          </cell>
          <cell r="J32">
            <v>2755.0923711680207</v>
          </cell>
          <cell r="K32">
            <v>3865.6409053773291</v>
          </cell>
          <cell r="L32">
            <v>46492.075002829282</v>
          </cell>
          <cell r="M32">
            <v>8297.7641211167684</v>
          </cell>
          <cell r="N32">
            <v>1348.0354988181182</v>
          </cell>
          <cell r="O32">
            <v>0.58049224327706805</v>
          </cell>
          <cell r="P32">
            <v>82728.048650943267</v>
          </cell>
          <cell r="Q32">
            <v>82728.04865094331</v>
          </cell>
          <cell r="R32">
            <v>0</v>
          </cell>
          <cell r="T32">
            <v>198.6054482440845</v>
          </cell>
          <cell r="U32">
            <v>1235.6149179887921</v>
          </cell>
          <cell r="V32">
            <v>2021.59486815745</v>
          </cell>
          <cell r="W32">
            <v>118.22072560664962</v>
          </cell>
          <cell r="X32">
            <v>620.50395446366906</v>
          </cell>
          <cell r="Y32">
            <v>4740.891935386242</v>
          </cell>
          <cell r="Z32">
            <v>47.30002894883755</v>
          </cell>
          <cell r="AA32">
            <v>1527.5259088579794</v>
          </cell>
          <cell r="AB32">
            <v>1852.437380468072</v>
          </cell>
          <cell r="AC32">
            <v>14883.381471246197</v>
          </cell>
          <cell r="AD32">
            <v>4255.9505640382713</v>
          </cell>
          <cell r="AE32">
            <v>944.40526957323505</v>
          </cell>
          <cell r="AF32">
            <v>0.57879744761429375</v>
          </cell>
          <cell r="AG32">
            <v>32447.011270427094</v>
          </cell>
          <cell r="AH32">
            <v>32447.01127042704</v>
          </cell>
          <cell r="AI32">
            <v>5.4569682106375694E-11</v>
          </cell>
        </row>
        <row r="33">
          <cell r="C33">
            <v>898.07500456374078</v>
          </cell>
          <cell r="D33">
            <v>2663.0892441487927</v>
          </cell>
          <cell r="E33">
            <v>2027.3932807761248</v>
          </cell>
          <cell r="F33">
            <v>126.42333061995686</v>
          </cell>
          <cell r="G33">
            <v>109.51145888831689</v>
          </cell>
          <cell r="H33">
            <v>954.61535988474805</v>
          </cell>
          <cell r="I33">
            <v>4.7268336165169247</v>
          </cell>
          <cell r="J33">
            <v>2190.5608564990125</v>
          </cell>
          <cell r="K33">
            <v>81.191560711314324</v>
          </cell>
          <cell r="L33">
            <v>365.83417166099503</v>
          </cell>
          <cell r="M33">
            <v>575.53298916895778</v>
          </cell>
          <cell r="N33">
            <v>239.42633673460043</v>
          </cell>
          <cell r="O33">
            <v>8.7878417974304789E-6</v>
          </cell>
          <cell r="P33">
            <v>10236.380436060921</v>
          </cell>
          <cell r="Q33">
            <v>10236.380436060912</v>
          </cell>
          <cell r="R33">
            <v>0</v>
          </cell>
          <cell r="T33">
            <v>636.55540263379964</v>
          </cell>
          <cell r="U33">
            <v>1842.251627012889</v>
          </cell>
          <cell r="V33">
            <v>1187.1365877889882</v>
          </cell>
          <cell r="W33">
            <v>86.964260171848025</v>
          </cell>
          <cell r="X33">
            <v>74.740794980263246</v>
          </cell>
          <cell r="Y33">
            <v>812.26647515741672</v>
          </cell>
          <cell r="Z33">
            <v>3.8205512029489639</v>
          </cell>
          <cell r="AA33">
            <v>1609.5854527244335</v>
          </cell>
          <cell r="AB33">
            <v>69.8549751882544</v>
          </cell>
          <cell r="AC33">
            <v>325.77237488313449</v>
          </cell>
          <cell r="AD33">
            <v>478.02112768036744</v>
          </cell>
          <cell r="AE33">
            <v>196.53471691498609</v>
          </cell>
          <cell r="AF33">
            <v>8.7868778058964763E-6</v>
          </cell>
          <cell r="AG33">
            <v>7323.5043551262079</v>
          </cell>
          <cell r="AH33">
            <v>7323.5043551262052</v>
          </cell>
          <cell r="AI33">
            <v>0</v>
          </cell>
        </row>
        <row r="34">
          <cell r="C34">
            <v>51965.024152500861</v>
          </cell>
          <cell r="D34">
            <v>35617.293602791971</v>
          </cell>
          <cell r="E34">
            <v>191322.66564656998</v>
          </cell>
          <cell r="F34">
            <v>188.48320879457668</v>
          </cell>
          <cell r="G34">
            <v>0.18269745874731411</v>
          </cell>
          <cell r="H34">
            <v>10469.46281787949</v>
          </cell>
          <cell r="I34">
            <v>4.4559461558024946E-5</v>
          </cell>
          <cell r="J34">
            <v>3742.0586532118464</v>
          </cell>
          <cell r="K34">
            <v>123.49355006170646</v>
          </cell>
          <cell r="L34">
            <v>959.38767186069163</v>
          </cell>
          <cell r="M34">
            <v>279.27261986827506</v>
          </cell>
          <cell r="N34">
            <v>28.367974055050759</v>
          </cell>
          <cell r="O34">
            <v>0</v>
          </cell>
          <cell r="P34">
            <v>294695.69263961271</v>
          </cell>
          <cell r="Q34">
            <v>294695.69263961265</v>
          </cell>
          <cell r="R34">
            <v>0</v>
          </cell>
          <cell r="T34">
            <v>48050.412203746295</v>
          </cell>
          <cell r="U34">
            <v>26400.319733404198</v>
          </cell>
          <cell r="V34">
            <v>102934.72679488684</v>
          </cell>
          <cell r="W34">
            <v>152.44241639902867</v>
          </cell>
          <cell r="X34">
            <v>0.15610045851981477</v>
          </cell>
          <cell r="Y34">
            <v>9806.6877794556713</v>
          </cell>
          <cell r="Z34">
            <v>4.1263886548334779E-5</v>
          </cell>
          <cell r="AA34">
            <v>3077.6039219789282</v>
          </cell>
          <cell r="AB34">
            <v>107.37886542155582</v>
          </cell>
          <cell r="AC34">
            <v>878.60474854862036</v>
          </cell>
          <cell r="AD34">
            <v>270.3695043739279</v>
          </cell>
          <cell r="AE34">
            <v>26.13651534254339</v>
          </cell>
          <cell r="AF34">
            <v>0</v>
          </cell>
          <cell r="AG34">
            <v>191704.83862528001</v>
          </cell>
          <cell r="AH34">
            <v>191704.83862528001</v>
          </cell>
          <cell r="AI34">
            <v>0</v>
          </cell>
        </row>
        <row r="35">
          <cell r="C35">
            <v>87.895805002658065</v>
          </cell>
          <cell r="D35">
            <v>585.0699970323958</v>
          </cell>
          <cell r="E35">
            <v>1315.6314576695509</v>
          </cell>
          <cell r="F35">
            <v>13.231113934049686</v>
          </cell>
          <cell r="G35">
            <v>57.210453743616924</v>
          </cell>
          <cell r="H35">
            <v>272.99174592094852</v>
          </cell>
          <cell r="I35">
            <v>28.866409470487053</v>
          </cell>
          <cell r="J35">
            <v>533.98980565392162</v>
          </cell>
          <cell r="K35">
            <v>62.778437122563133</v>
          </cell>
          <cell r="L35">
            <v>5479.304761485585</v>
          </cell>
          <cell r="M35">
            <v>992.08289185647914</v>
          </cell>
          <cell r="N35">
            <v>1876.7255430578032</v>
          </cell>
          <cell r="O35">
            <v>1.6254493251031206E-3</v>
          </cell>
          <cell r="P35">
            <v>11305.780047399383</v>
          </cell>
          <cell r="Q35">
            <v>11305.780047399354</v>
          </cell>
          <cell r="R35">
            <v>2.9103830456733704E-11</v>
          </cell>
          <cell r="T35">
            <v>51.591257048687332</v>
          </cell>
          <cell r="U35">
            <v>339.76179446199353</v>
          </cell>
          <cell r="V35">
            <v>482.84055575741178</v>
          </cell>
          <cell r="W35">
            <v>4.7636541086441913</v>
          </cell>
          <cell r="X35">
            <v>32.844536367680945</v>
          </cell>
          <cell r="Y35">
            <v>198.10370910862505</v>
          </cell>
          <cell r="Z35">
            <v>19.206033628127464</v>
          </cell>
          <cell r="AA35">
            <v>260.14075154450632</v>
          </cell>
          <cell r="AB35">
            <v>35.626814707632825</v>
          </cell>
          <cell r="AC35">
            <v>743.06108836070257</v>
          </cell>
          <cell r="AD35">
            <v>597.32659995864742</v>
          </cell>
          <cell r="AE35">
            <v>886.39182893062173</v>
          </cell>
          <cell r="AF35">
            <v>1.6185817538087704E-3</v>
          </cell>
          <cell r="AG35">
            <v>3651.6602425650349</v>
          </cell>
          <cell r="AH35">
            <v>3651.6602425650335</v>
          </cell>
          <cell r="AI35">
            <v>0</v>
          </cell>
        </row>
        <row r="36">
          <cell r="C36">
            <v>49387.851684645037</v>
          </cell>
          <cell r="D36">
            <v>76495.844809205999</v>
          </cell>
          <cell r="E36">
            <v>183108.40238603842</v>
          </cell>
          <cell r="F36">
            <v>1621.7626702412017</v>
          </cell>
          <cell r="G36">
            <v>3963.8514453655989</v>
          </cell>
          <cell r="H36">
            <v>50650.371772382838</v>
          </cell>
          <cell r="I36">
            <v>141.05017203297217</v>
          </cell>
          <cell r="J36">
            <v>35077.332801652556</v>
          </cell>
          <cell r="K36">
            <v>3886.3676416702547</v>
          </cell>
          <cell r="L36">
            <v>12403.187489809756</v>
          </cell>
          <cell r="M36">
            <v>52480.923811580484</v>
          </cell>
          <cell r="N36">
            <v>11806.629278810149</v>
          </cell>
          <cell r="O36">
            <v>0</v>
          </cell>
          <cell r="P36">
            <v>481023.57596343523</v>
          </cell>
          <cell r="Q36">
            <v>481023.57596343401</v>
          </cell>
          <cell r="R36">
            <v>1.2223608791828156E-9</v>
          </cell>
          <cell r="T36">
            <v>38090.284878685088</v>
          </cell>
          <cell r="U36">
            <v>44664.932892719218</v>
          </cell>
          <cell r="V36">
            <v>75592.97970033584</v>
          </cell>
          <cell r="W36">
            <v>1061.138345412927</v>
          </cell>
          <cell r="X36">
            <v>2774.0807925629069</v>
          </cell>
          <cell r="Y36">
            <v>41338.62297998638</v>
          </cell>
          <cell r="Z36">
            <v>109.7191514168112</v>
          </cell>
          <cell r="AA36">
            <v>24274.343066756883</v>
          </cell>
          <cell r="AB36">
            <v>3097.1908913509014</v>
          </cell>
          <cell r="AC36">
            <v>11231.471036307539</v>
          </cell>
          <cell r="AD36">
            <v>43905.589150494256</v>
          </cell>
          <cell r="AE36">
            <v>9879.2417198206203</v>
          </cell>
          <cell r="AF36">
            <v>0</v>
          </cell>
          <cell r="AG36">
            <v>296019.59460584942</v>
          </cell>
          <cell r="AH36">
            <v>296019.59460584971</v>
          </cell>
          <cell r="AI36">
            <v>0</v>
          </cell>
        </row>
        <row r="37">
          <cell r="C37">
            <v>86127.955957185695</v>
          </cell>
          <cell r="D37">
            <v>9573.3716665137272</v>
          </cell>
          <cell r="E37">
            <v>37899.933992283004</v>
          </cell>
          <cell r="F37">
            <v>532.20935529447138</v>
          </cell>
          <cell r="G37">
            <v>314.01162179336018</v>
          </cell>
          <cell r="H37">
            <v>775.02537557537471</v>
          </cell>
          <cell r="I37">
            <v>26.359492193328784</v>
          </cell>
          <cell r="J37">
            <v>18560.236384055683</v>
          </cell>
          <cell r="K37">
            <v>1113.3038019837009</v>
          </cell>
          <cell r="L37">
            <v>1811.6943288411615</v>
          </cell>
          <cell r="M37">
            <v>7688.7710902307253</v>
          </cell>
          <cell r="N37">
            <v>1445.5623416724102</v>
          </cell>
          <cell r="O37">
            <v>2.5610070064511238E-7</v>
          </cell>
          <cell r="P37">
            <v>165868.43540787877</v>
          </cell>
          <cell r="Q37">
            <v>165868.4354078786</v>
          </cell>
          <cell r="R37">
            <v>0</v>
          </cell>
          <cell r="T37">
            <v>79311.223113045809</v>
          </cell>
          <cell r="U37">
            <v>7765.7203219297235</v>
          </cell>
          <cell r="V37">
            <v>26061.139230285204</v>
          </cell>
          <cell r="W37">
            <v>492.95540220400176</v>
          </cell>
          <cell r="X37">
            <v>254.85969234977927</v>
          </cell>
          <cell r="Y37">
            <v>676.05126485934818</v>
          </cell>
          <cell r="Z37">
            <v>23.165442388968053</v>
          </cell>
          <cell r="AA37">
            <v>12549.277270499872</v>
          </cell>
          <cell r="AB37">
            <v>943.39296610345809</v>
          </cell>
          <cell r="AC37">
            <v>1692.3948765498342</v>
          </cell>
          <cell r="AD37">
            <v>6525.0468025855416</v>
          </cell>
          <cell r="AE37">
            <v>1271.8908152039112</v>
          </cell>
          <cell r="AF37">
            <v>2.5585832887392792E-7</v>
          </cell>
          <cell r="AG37">
            <v>137567.11719826132</v>
          </cell>
          <cell r="AH37">
            <v>137567.11719826137</v>
          </cell>
          <cell r="AI37">
            <v>0</v>
          </cell>
        </row>
        <row r="38">
          <cell r="C38">
            <v>7450.8705612713384</v>
          </cell>
          <cell r="D38">
            <v>37516.967694589504</v>
          </cell>
          <cell r="E38">
            <v>82988.69943664223</v>
          </cell>
          <cell r="F38">
            <v>920.32051290471315</v>
          </cell>
          <cell r="G38">
            <v>5396.1712555057129</v>
          </cell>
          <cell r="H38">
            <v>31554.689053352922</v>
          </cell>
          <cell r="I38">
            <v>56.574565416899496</v>
          </cell>
          <cell r="J38">
            <v>9223.8536433225563</v>
          </cell>
          <cell r="K38">
            <v>669.64987938226864</v>
          </cell>
          <cell r="L38">
            <v>962.2803520243649</v>
          </cell>
          <cell r="M38">
            <v>8980.6742490226388</v>
          </cell>
          <cell r="N38">
            <v>3061.5875572473883</v>
          </cell>
          <cell r="O38">
            <v>0</v>
          </cell>
          <cell r="P38">
            <v>188782.33876068256</v>
          </cell>
          <cell r="Q38">
            <v>188782.33876068241</v>
          </cell>
          <cell r="R38">
            <v>0</v>
          </cell>
          <cell r="T38">
            <v>5973.7005124277975</v>
          </cell>
          <cell r="U38">
            <v>26526.520460443146</v>
          </cell>
          <cell r="V38">
            <v>46093.57301141612</v>
          </cell>
          <cell r="W38">
            <v>667.16177218237317</v>
          </cell>
          <cell r="X38">
            <v>4081.7668873382245</v>
          </cell>
          <cell r="Y38">
            <v>27565.390310111296</v>
          </cell>
          <cell r="Z38">
            <v>48.398875296542201</v>
          </cell>
          <cell r="AA38">
            <v>7176.1248166768373</v>
          </cell>
          <cell r="AB38">
            <v>538.8514389074935</v>
          </cell>
          <cell r="AC38">
            <v>856.21083935929278</v>
          </cell>
          <cell r="AD38">
            <v>7700.7786552973012</v>
          </cell>
          <cell r="AE38">
            <v>2609.8106625099776</v>
          </cell>
          <cell r="AF38">
            <v>0</v>
          </cell>
          <cell r="AG38">
            <v>129838.28824196639</v>
          </cell>
          <cell r="AH38">
            <v>129838.28824196641</v>
          </cell>
          <cell r="AI38">
            <v>0</v>
          </cell>
        </row>
        <row r="39">
          <cell r="C39">
            <v>1631.043221250779</v>
          </cell>
          <cell r="D39">
            <v>14167.86971196776</v>
          </cell>
          <cell r="E39">
            <v>20522.148217730799</v>
          </cell>
          <cell r="F39">
            <v>179.50045705003157</v>
          </cell>
          <cell r="G39">
            <v>811.60097778570218</v>
          </cell>
          <cell r="H39">
            <v>9128.1409156665486</v>
          </cell>
          <cell r="I39">
            <v>729.13416205208785</v>
          </cell>
          <cell r="J39">
            <v>6231.5675208381535</v>
          </cell>
          <cell r="K39">
            <v>629.02889499862204</v>
          </cell>
          <cell r="L39">
            <v>567.57784917379081</v>
          </cell>
          <cell r="M39">
            <v>2666.6382118994775</v>
          </cell>
          <cell r="N39">
            <v>1208.7016210282927</v>
          </cell>
          <cell r="O39">
            <v>0.6191896601699296</v>
          </cell>
          <cell r="P39">
            <v>58473.570951102214</v>
          </cell>
          <cell r="Q39">
            <v>58473.570951102214</v>
          </cell>
          <cell r="R39">
            <v>0</v>
          </cell>
          <cell r="T39">
            <v>1283.8622019954723</v>
          </cell>
          <cell r="U39">
            <v>10320.119584973378</v>
          </cell>
          <cell r="V39">
            <v>11660.060901673502</v>
          </cell>
          <cell r="W39">
            <v>137.38135633370624</v>
          </cell>
          <cell r="X39">
            <v>621.74147812083856</v>
          </cell>
          <cell r="Y39">
            <v>8375.0929569270538</v>
          </cell>
          <cell r="Z39">
            <v>642.45446971841307</v>
          </cell>
          <cell r="AA39">
            <v>5053.4180099843506</v>
          </cell>
          <cell r="AB39">
            <v>548.98720409286318</v>
          </cell>
          <cell r="AC39">
            <v>535.94705246911724</v>
          </cell>
          <cell r="AD39">
            <v>2407.9410095606258</v>
          </cell>
          <cell r="AE39">
            <v>1068.0285954237677</v>
          </cell>
          <cell r="AF39">
            <v>0.61873713607374092</v>
          </cell>
          <cell r="AG39">
            <v>42655.653558409162</v>
          </cell>
          <cell r="AH39">
            <v>42655.653558409147</v>
          </cell>
          <cell r="AI39">
            <v>0</v>
          </cell>
        </row>
        <row r="40">
          <cell r="C40">
            <v>2589.5105930289574</v>
          </cell>
          <cell r="D40">
            <v>7948.1548733433865</v>
          </cell>
          <cell r="E40">
            <v>22069.651227177616</v>
          </cell>
          <cell r="F40">
            <v>345.76592320752962</v>
          </cell>
          <cell r="G40">
            <v>1148.2687690379339</v>
          </cell>
          <cell r="H40">
            <v>5225.0178183888338</v>
          </cell>
          <cell r="I40">
            <v>666.17949419114416</v>
          </cell>
          <cell r="J40">
            <v>6218.0832306356979</v>
          </cell>
          <cell r="K40">
            <v>576.07215810114565</v>
          </cell>
          <cell r="L40">
            <v>444.84053174667679</v>
          </cell>
          <cell r="M40">
            <v>2411.4510190096312</v>
          </cell>
          <cell r="N40">
            <v>1166.6859282188698</v>
          </cell>
          <cell r="O40">
            <v>0</v>
          </cell>
          <cell r="P40">
            <v>50809.68156608742</v>
          </cell>
          <cell r="Q40">
            <v>50809.681566087464</v>
          </cell>
          <cell r="R40">
            <v>0</v>
          </cell>
          <cell r="T40">
            <v>2124.5249332841072</v>
          </cell>
          <cell r="U40">
            <v>6040.7131582937855</v>
          </cell>
          <cell r="V40">
            <v>15950.131408982354</v>
          </cell>
          <cell r="W40">
            <v>253.35235538025293</v>
          </cell>
          <cell r="X40">
            <v>861.78844869303975</v>
          </cell>
          <cell r="Y40">
            <v>4069.5350184908748</v>
          </cell>
          <cell r="Z40">
            <v>553.54590121157185</v>
          </cell>
          <cell r="AA40">
            <v>4899.9382188283071</v>
          </cell>
          <cell r="AB40">
            <v>467.09634115169666</v>
          </cell>
          <cell r="AC40">
            <v>404.07753384383636</v>
          </cell>
          <cell r="AD40">
            <v>2067.1029630767603</v>
          </cell>
          <cell r="AE40">
            <v>1008.5916531641258</v>
          </cell>
          <cell r="AF40">
            <v>0</v>
          </cell>
          <cell r="AG40">
            <v>38700.397934400709</v>
          </cell>
          <cell r="AH40">
            <v>38700.397934400753</v>
          </cell>
          <cell r="AI40">
            <v>0</v>
          </cell>
        </row>
        <row r="41">
          <cell r="C41">
            <v>148125.20204679025</v>
          </cell>
          <cell r="D41">
            <v>9177.0067937921758</v>
          </cell>
          <cell r="E41">
            <v>86288.282458008078</v>
          </cell>
          <cell r="F41">
            <v>1475.5157970189573</v>
          </cell>
          <cell r="G41">
            <v>255.07494694678476</v>
          </cell>
          <cell r="H41">
            <v>75361.832830859901</v>
          </cell>
          <cell r="I41">
            <v>166.37802967595178</v>
          </cell>
          <cell r="J41">
            <v>66281.754594453028</v>
          </cell>
          <cell r="K41">
            <v>1068.0912206680098</v>
          </cell>
          <cell r="L41">
            <v>82.215362283608457</v>
          </cell>
          <cell r="M41">
            <v>1252.1069693704123</v>
          </cell>
          <cell r="N41">
            <v>464.78881609145844</v>
          </cell>
          <cell r="O41">
            <v>0</v>
          </cell>
          <cell r="P41">
            <v>389998.24986595858</v>
          </cell>
          <cell r="Q41">
            <v>389998.24986595754</v>
          </cell>
          <cell r="R41">
            <v>1.0477378964424133E-9</v>
          </cell>
          <cell r="T41">
            <v>141078.93847417034</v>
          </cell>
          <cell r="U41">
            <v>8162.807557603338</v>
          </cell>
          <cell r="V41">
            <v>78142.508381788619</v>
          </cell>
          <cell r="W41">
            <v>1371.5749147312126</v>
          </cell>
          <cell r="X41">
            <v>232.95879486626134</v>
          </cell>
          <cell r="Y41">
            <v>71394.792496128459</v>
          </cell>
          <cell r="Z41">
            <v>154.78192325111669</v>
          </cell>
          <cell r="AA41">
            <v>61237.846071824875</v>
          </cell>
          <cell r="AB41">
            <v>1025.7749544091953</v>
          </cell>
          <cell r="AC41">
            <v>78.360927874943599</v>
          </cell>
          <cell r="AD41">
            <v>1209.4807447331352</v>
          </cell>
          <cell r="AE41">
            <v>440.56812098598192</v>
          </cell>
          <cell r="AF41">
            <v>0</v>
          </cell>
          <cell r="AG41">
            <v>364530.39336236747</v>
          </cell>
          <cell r="AH41">
            <v>364530.39336236689</v>
          </cell>
          <cell r="AI41">
            <v>5.8207660913467407E-10</v>
          </cell>
        </row>
        <row r="42">
          <cell r="C42">
            <v>1321.8326279725593</v>
          </cell>
          <cell r="D42">
            <v>7639.9919971629633</v>
          </cell>
          <cell r="E42">
            <v>40970.965869331601</v>
          </cell>
          <cell r="F42">
            <v>210.7798379140375</v>
          </cell>
          <cell r="G42">
            <v>491.23121549515616</v>
          </cell>
          <cell r="H42">
            <v>5088.2013447647205</v>
          </cell>
          <cell r="I42">
            <v>25.506688549668919</v>
          </cell>
          <cell r="J42">
            <v>1957.5211550720132</v>
          </cell>
          <cell r="K42">
            <v>189.45280588672387</v>
          </cell>
          <cell r="L42">
            <v>331.29076432530479</v>
          </cell>
          <cell r="M42">
            <v>1552.4996384247706</v>
          </cell>
          <cell r="N42">
            <v>631.94350828804932</v>
          </cell>
          <cell r="O42">
            <v>0</v>
          </cell>
          <cell r="P42">
            <v>60411.217453187572</v>
          </cell>
          <cell r="Q42">
            <v>60411.217453187506</v>
          </cell>
          <cell r="R42">
            <v>6.5483618527650833E-11</v>
          </cell>
          <cell r="T42">
            <v>1006.9218331535321</v>
          </cell>
          <cell r="U42">
            <v>4936.4903456460124</v>
          </cell>
          <cell r="V42">
            <v>16840.394258077817</v>
          </cell>
          <cell r="W42">
            <v>127.85464274452407</v>
          </cell>
          <cell r="X42">
            <v>369.47576958329688</v>
          </cell>
          <cell r="Y42">
            <v>4316.8384551005074</v>
          </cell>
          <cell r="Z42">
            <v>20.928762749618748</v>
          </cell>
          <cell r="AA42">
            <v>1530.08938620566</v>
          </cell>
          <cell r="AB42">
            <v>170.33605442165418</v>
          </cell>
          <cell r="AC42">
            <v>304.4862139114158</v>
          </cell>
          <cell r="AD42">
            <v>1328.6073462879949</v>
          </cell>
          <cell r="AE42">
            <v>546.01392448440424</v>
          </cell>
          <cell r="AF42">
            <v>0</v>
          </cell>
          <cell r="AG42">
            <v>31498.436992366438</v>
          </cell>
          <cell r="AH42">
            <v>31498.436992366405</v>
          </cell>
          <cell r="AI42">
            <v>3.2741809263825417E-11</v>
          </cell>
        </row>
        <row r="43">
          <cell r="C43">
            <v>422.45956808270068</v>
          </cell>
          <cell r="D43">
            <v>4332.5265515099372</v>
          </cell>
          <cell r="E43">
            <v>14625.550490032379</v>
          </cell>
          <cell r="F43">
            <v>584.15608175141642</v>
          </cell>
          <cell r="G43">
            <v>323.96946411865099</v>
          </cell>
          <cell r="H43">
            <v>1253.6971264708848</v>
          </cell>
          <cell r="I43">
            <v>15.69230916046693</v>
          </cell>
          <cell r="J43">
            <v>2082.136351268824</v>
          </cell>
          <cell r="K43">
            <v>274.09926906943116</v>
          </cell>
          <cell r="L43">
            <v>317.22010618881581</v>
          </cell>
          <cell r="M43">
            <v>1003.7603166792998</v>
          </cell>
          <cell r="N43">
            <v>426.09567578061137</v>
          </cell>
          <cell r="O43">
            <v>0</v>
          </cell>
          <cell r="P43">
            <v>25661.363310113418</v>
          </cell>
          <cell r="Q43">
            <v>25661.363310113396</v>
          </cell>
          <cell r="R43">
            <v>0</v>
          </cell>
          <cell r="T43">
            <v>310.94533356175901</v>
          </cell>
          <cell r="U43">
            <v>2640.9631288349333</v>
          </cell>
          <cell r="V43">
            <v>8161.4769880437188</v>
          </cell>
          <cell r="W43">
            <v>429.72124885581712</v>
          </cell>
          <cell r="X43">
            <v>224.88879291415492</v>
          </cell>
          <cell r="Y43">
            <v>1045.0112422122165</v>
          </cell>
          <cell r="Z43">
            <v>12.647056803708963</v>
          </cell>
          <cell r="AA43">
            <v>1559.3337241113466</v>
          </cell>
          <cell r="AB43">
            <v>223.22360732979527</v>
          </cell>
          <cell r="AC43">
            <v>287.5369499954611</v>
          </cell>
          <cell r="AD43">
            <v>824.99962622599185</v>
          </cell>
          <cell r="AE43">
            <v>338.82294813912233</v>
          </cell>
          <cell r="AF43">
            <v>0</v>
          </cell>
          <cell r="AG43">
            <v>16059.570647028027</v>
          </cell>
          <cell r="AH43">
            <v>16059.570647028017</v>
          </cell>
          <cell r="AI43">
            <v>0</v>
          </cell>
        </row>
        <row r="44">
          <cell r="C44">
            <v>3894.0780088100682</v>
          </cell>
          <cell r="D44">
            <v>32296.736904231719</v>
          </cell>
          <cell r="E44">
            <v>106171.34433885574</v>
          </cell>
          <cell r="F44">
            <v>934.28007503165134</v>
          </cell>
          <cell r="G44">
            <v>579.36989251853629</v>
          </cell>
          <cell r="H44">
            <v>18864.644282865916</v>
          </cell>
          <cell r="I44">
            <v>84.378998598516148</v>
          </cell>
          <cell r="J44">
            <v>17910.345631901408</v>
          </cell>
          <cell r="K44">
            <v>1713.6901577875121</v>
          </cell>
          <cell r="L44">
            <v>2256.6454803465908</v>
          </cell>
          <cell r="M44">
            <v>23020.26240751176</v>
          </cell>
          <cell r="N44">
            <v>2807.9328476220735</v>
          </cell>
          <cell r="O44">
            <v>3.5703690807223372E-6</v>
          </cell>
          <cell r="P44">
            <v>210533.70902965192</v>
          </cell>
          <cell r="Q44">
            <v>210533.70902965183</v>
          </cell>
          <cell r="R44">
            <v>0</v>
          </cell>
          <cell r="T44">
            <v>3191.5406788802707</v>
          </cell>
          <cell r="U44">
            <v>23348.740169867462</v>
          </cell>
          <cell r="V44">
            <v>65888.878894298119</v>
          </cell>
          <cell r="W44">
            <v>794.43383238779131</v>
          </cell>
          <cell r="X44">
            <v>453.10254542924241</v>
          </cell>
          <cell r="Y44">
            <v>16588.071462139807</v>
          </cell>
          <cell r="Z44">
            <v>70.757014498823096</v>
          </cell>
          <cell r="AA44">
            <v>11789.426636859498</v>
          </cell>
          <cell r="AB44">
            <v>1390.452150784369</v>
          </cell>
          <cell r="AC44">
            <v>2092.5602052702197</v>
          </cell>
          <cell r="AD44">
            <v>19828.076203380948</v>
          </cell>
          <cell r="AE44">
            <v>2494.2141317185947</v>
          </cell>
          <cell r="AF44">
            <v>3.5636641227284038E-6</v>
          </cell>
          <cell r="AG44">
            <v>147930.25392907881</v>
          </cell>
          <cell r="AH44">
            <v>147930.25392907855</v>
          </cell>
          <cell r="AI44">
            <v>2.6193447411060333E-10</v>
          </cell>
        </row>
        <row r="45">
          <cell r="C45">
            <v>10018.229741602863</v>
          </cell>
          <cell r="D45">
            <v>50141.228417317085</v>
          </cell>
          <cell r="E45">
            <v>75428.194619309128</v>
          </cell>
          <cell r="F45">
            <v>918.38825788996542</v>
          </cell>
          <cell r="G45">
            <v>3202.3602006777132</v>
          </cell>
          <cell r="H45">
            <v>13177.107046454297</v>
          </cell>
          <cell r="I45">
            <v>60.460801073223678</v>
          </cell>
          <cell r="J45">
            <v>16431.598704781016</v>
          </cell>
          <cell r="K45">
            <v>254.1000107937067</v>
          </cell>
          <cell r="L45">
            <v>4101.6909059395102</v>
          </cell>
          <cell r="M45">
            <v>1786.3813544514553</v>
          </cell>
          <cell r="N45">
            <v>703.02475829840785</v>
          </cell>
          <cell r="O45">
            <v>0</v>
          </cell>
          <cell r="P45">
            <v>176222.76481858839</v>
          </cell>
          <cell r="Q45">
            <v>176222.7648185883</v>
          </cell>
          <cell r="R45">
            <v>0</v>
          </cell>
          <cell r="T45">
            <v>8975.6854829010317</v>
          </cell>
          <cell r="U45">
            <v>38285.387087132047</v>
          </cell>
          <cell r="V45">
            <v>49033.394375037868</v>
          </cell>
          <cell r="W45">
            <v>706.82112202687574</v>
          </cell>
          <cell r="X45">
            <v>2530.6803163705172</v>
          </cell>
          <cell r="Y45">
            <v>12125.537796718105</v>
          </cell>
          <cell r="Z45">
            <v>53.865310207411888</v>
          </cell>
          <cell r="AA45">
            <v>14641.894675192136</v>
          </cell>
          <cell r="AB45">
            <v>233.30452449152367</v>
          </cell>
          <cell r="AC45">
            <v>3904.3900373350389</v>
          </cell>
          <cell r="AD45">
            <v>1634.6080031005044</v>
          </cell>
          <cell r="AE45">
            <v>641.88093140481158</v>
          </cell>
          <cell r="AF45">
            <v>0</v>
          </cell>
          <cell r="AG45">
            <v>132767.44966191784</v>
          </cell>
          <cell r="AH45">
            <v>132767.44966191781</v>
          </cell>
          <cell r="AI45">
            <v>0</v>
          </cell>
        </row>
        <row r="46">
          <cell r="C46">
            <v>1651.5695579295605</v>
          </cell>
          <cell r="D46">
            <v>22032.01160884097</v>
          </cell>
          <cell r="E46">
            <v>240938.45727722155</v>
          </cell>
          <cell r="F46">
            <v>9.4750175287850489</v>
          </cell>
          <cell r="G46">
            <v>2.8204619622460845</v>
          </cell>
          <cell r="H46">
            <v>26540.2543435017</v>
          </cell>
          <cell r="I46">
            <v>3685.6368294440786</v>
          </cell>
          <cell r="J46">
            <v>13920.31751275022</v>
          </cell>
          <cell r="K46">
            <v>524.3449118805587</v>
          </cell>
          <cell r="L46">
            <v>1227.380029267835</v>
          </cell>
          <cell r="M46">
            <v>3728.0653827060651</v>
          </cell>
          <cell r="N46">
            <v>1306.8200598089836</v>
          </cell>
          <cell r="O46">
            <v>6.7416217027773655</v>
          </cell>
          <cell r="P46">
            <v>315573.89461454534</v>
          </cell>
          <cell r="Q46">
            <v>315573.89461454528</v>
          </cell>
          <cell r="R46">
            <v>0</v>
          </cell>
          <cell r="T46">
            <v>1227.6130191163734</v>
          </cell>
          <cell r="U46">
            <v>12625.552364338457</v>
          </cell>
          <cell r="V46">
            <v>123627.10414861645</v>
          </cell>
          <cell r="W46">
            <v>4.3469138805930729</v>
          </cell>
          <cell r="X46">
            <v>1.6941474858310155</v>
          </cell>
          <cell r="Y46">
            <v>23177.585888870522</v>
          </cell>
          <cell r="Z46">
            <v>2965.3243856447989</v>
          </cell>
          <cell r="AA46">
            <v>7849.0657504095652</v>
          </cell>
          <cell r="AB46">
            <v>449.57178892560148</v>
          </cell>
          <cell r="AC46">
            <v>1139.2842024630863</v>
          </cell>
          <cell r="AD46">
            <v>3077.8789230066509</v>
          </cell>
          <cell r="AE46">
            <v>1100.4308829480192</v>
          </cell>
          <cell r="AF46">
            <v>6.702855421637298</v>
          </cell>
          <cell r="AG46">
            <v>177252.15527112756</v>
          </cell>
          <cell r="AH46">
            <v>177252.15527112762</v>
          </cell>
          <cell r="AI46">
            <v>0</v>
          </cell>
        </row>
        <row r="47">
          <cell r="C47">
            <v>74222.065431173833</v>
          </cell>
          <cell r="D47">
            <v>197198.8399303272</v>
          </cell>
          <cell r="E47">
            <v>684485.32159119588</v>
          </cell>
          <cell r="F47">
            <v>1848.1451253759001</v>
          </cell>
          <cell r="G47">
            <v>120.68261317718203</v>
          </cell>
          <cell r="H47">
            <v>155666.66175391161</v>
          </cell>
          <cell r="I47">
            <v>2205.5170407438009</v>
          </cell>
          <cell r="J47">
            <v>105109.59128320662</v>
          </cell>
          <cell r="K47">
            <v>24269.613136852797</v>
          </cell>
          <cell r="L47">
            <v>97345.014468858979</v>
          </cell>
          <cell r="M47">
            <v>142311.14945881208</v>
          </cell>
          <cell r="N47">
            <v>67696.527089829164</v>
          </cell>
          <cell r="O47">
            <v>11.282231139763431</v>
          </cell>
          <cell r="P47">
            <v>1552490.4111546047</v>
          </cell>
          <cell r="Q47">
            <v>1552490.4111546047</v>
          </cell>
          <cell r="R47">
            <v>0</v>
          </cell>
          <cell r="T47">
            <v>61400.306007719104</v>
          </cell>
          <cell r="U47">
            <v>164096.33338861784</v>
          </cell>
          <cell r="V47">
            <v>509443.16165528412</v>
          </cell>
          <cell r="W47">
            <v>1592.5996300402162</v>
          </cell>
          <cell r="X47">
            <v>106.54665667912789</v>
          </cell>
          <cell r="Y47">
            <v>146219.86890587746</v>
          </cell>
          <cell r="Z47">
            <v>2028.033888654538</v>
          </cell>
          <cell r="AA47">
            <v>89686.704530841162</v>
          </cell>
          <cell r="AB47">
            <v>22261.470990638722</v>
          </cell>
          <cell r="AC47">
            <v>88544.980723890578</v>
          </cell>
          <cell r="AD47">
            <v>126073.74943863692</v>
          </cell>
          <cell r="AE47">
            <v>61490.861010080909</v>
          </cell>
          <cell r="AF47">
            <v>10.370283719699914</v>
          </cell>
          <cell r="AG47">
            <v>1272954.9871106804</v>
          </cell>
          <cell r="AH47">
            <v>1272954.9871106795</v>
          </cell>
          <cell r="AI47">
            <v>0</v>
          </cell>
        </row>
        <row r="48">
          <cell r="C48">
            <v>330.60662144818048</v>
          </cell>
          <cell r="D48">
            <v>13022.069934286164</v>
          </cell>
          <cell r="E48">
            <v>267.55085406686629</v>
          </cell>
          <cell r="F48">
            <v>-3.2665137955634194E-12</v>
          </cell>
          <cell r="G48">
            <v>1.7013668252019443E-11</v>
          </cell>
          <cell r="H48">
            <v>1220.7661164503186</v>
          </cell>
          <cell r="I48">
            <v>17.838354086950176</v>
          </cell>
          <cell r="J48">
            <v>178.85383560280337</v>
          </cell>
          <cell r="K48">
            <v>144.79429860248055</v>
          </cell>
          <cell r="L48">
            <v>14.461240484801774</v>
          </cell>
          <cell r="M48">
            <v>4.8023113530638208E-12</v>
          </cell>
          <cell r="N48">
            <v>263.72633275810824</v>
          </cell>
          <cell r="O48">
            <v>128.92483110615763</v>
          </cell>
          <cell r="P48">
            <v>15589.592418892851</v>
          </cell>
          <cell r="Q48">
            <v>15589.592418892851</v>
          </cell>
          <cell r="R48">
            <v>0</v>
          </cell>
          <cell r="T48">
            <v>310.85085460227293</v>
          </cell>
          <cell r="U48">
            <v>11091.684313965019</v>
          </cell>
          <cell r="V48">
            <v>235.73693788682141</v>
          </cell>
          <cell r="W48">
            <v>-3.2230656817387358E-4</v>
          </cell>
          <cell r="X48">
            <v>-1.298328573960672E-5</v>
          </cell>
          <cell r="Y48">
            <v>1196.2770391286676</v>
          </cell>
          <cell r="Z48">
            <v>15.773368269906619</v>
          </cell>
          <cell r="AA48">
            <v>165.7594126311688</v>
          </cell>
          <cell r="AB48">
            <v>137.66370552587608</v>
          </cell>
          <cell r="AC48">
            <v>13.822275688018951</v>
          </cell>
          <cell r="AD48">
            <v>4.6958153990186547E-12</v>
          </cell>
          <cell r="AE48">
            <v>258.16758520264887</v>
          </cell>
          <cell r="AF48">
            <v>126.16636443802184</v>
          </cell>
          <cell r="AG48">
            <v>13551.901522048574</v>
          </cell>
          <cell r="AH48">
            <v>13551.901522048584</v>
          </cell>
          <cell r="AI48">
            <v>0</v>
          </cell>
        </row>
        <row r="49">
          <cell r="C49">
            <v>13156.227551396414</v>
          </cell>
          <cell r="D49">
            <v>35927.094701587965</v>
          </cell>
          <cell r="E49">
            <v>71360.301942102349</v>
          </cell>
          <cell r="F49">
            <v>1745.1751810699739</v>
          </cell>
          <cell r="G49">
            <v>1923.146497573764</v>
          </cell>
          <cell r="H49">
            <v>14739.739157564265</v>
          </cell>
          <cell r="I49">
            <v>2091.5064647447521</v>
          </cell>
          <cell r="J49">
            <v>8873.6204856817003</v>
          </cell>
          <cell r="K49">
            <v>6322.8010488645632</v>
          </cell>
          <cell r="L49">
            <v>2993.5326805094473</v>
          </cell>
          <cell r="M49">
            <v>327.28381824548302</v>
          </cell>
          <cell r="N49">
            <v>2212.8951370416457</v>
          </cell>
          <cell r="O49">
            <v>254.6571617695061</v>
          </cell>
          <cell r="P49">
            <v>161927.98182815179</v>
          </cell>
          <cell r="Q49">
            <v>161927.98182815179</v>
          </cell>
          <cell r="R49">
            <v>0</v>
          </cell>
          <cell r="T49">
            <v>12025.299832677187</v>
          </cell>
          <cell r="U49">
            <v>25498.912382619223</v>
          </cell>
          <cell r="V49">
            <v>42994.791173591366</v>
          </cell>
          <cell r="W49">
            <v>1381.4492361588348</v>
          </cell>
          <cell r="X49">
            <v>1330.320215953278</v>
          </cell>
          <cell r="Y49">
            <v>12645.22410343499</v>
          </cell>
          <cell r="Z49">
            <v>1701.1265214455998</v>
          </cell>
          <cell r="AA49">
            <v>6650.0737589184555</v>
          </cell>
          <cell r="AB49">
            <v>5289.0135230470542</v>
          </cell>
          <cell r="AC49">
            <v>2698.4736536131786</v>
          </cell>
          <cell r="AD49">
            <v>275.48428899036412</v>
          </cell>
          <cell r="AE49">
            <v>1825.1393561749858</v>
          </cell>
          <cell r="AF49">
            <v>226.07802373307783</v>
          </cell>
          <cell r="AG49">
            <v>114541.38607035758</v>
          </cell>
          <cell r="AH49">
            <v>114541.38607035761</v>
          </cell>
          <cell r="AI49">
            <v>0</v>
          </cell>
        </row>
        <row r="50">
          <cell r="C50">
            <v>1265.1564198406011</v>
          </cell>
          <cell r="D50">
            <v>10556.733889746154</v>
          </cell>
          <cell r="E50">
            <v>21597.739213030549</v>
          </cell>
          <cell r="F50">
            <v>6.8876766076988342E-11</v>
          </cell>
          <cell r="G50">
            <v>54.724127251628033</v>
          </cell>
          <cell r="H50">
            <v>1392.6191810208102</v>
          </cell>
          <cell r="I50">
            <v>3411.8558912049102</v>
          </cell>
          <cell r="J50">
            <v>1030.706444258899</v>
          </cell>
          <cell r="K50">
            <v>710.43083923378401</v>
          </cell>
          <cell r="L50">
            <v>941.0495897742145</v>
          </cell>
          <cell r="M50">
            <v>10886.043106493418</v>
          </cell>
          <cell r="N50">
            <v>695.19981963424971</v>
          </cell>
          <cell r="O50">
            <v>0</v>
          </cell>
          <cell r="P50">
            <v>52542.258521489275</v>
          </cell>
          <cell r="Q50">
            <v>52542.258521489166</v>
          </cell>
          <cell r="R50">
            <v>1.0913936421275139E-10</v>
          </cell>
          <cell r="T50">
            <v>1159.0347312157896</v>
          </cell>
          <cell r="U50">
            <v>9072.560814748238</v>
          </cell>
          <cell r="V50">
            <v>13567.639867273372</v>
          </cell>
          <cell r="W50">
            <v>6.2425245845837981E-11</v>
          </cell>
          <cell r="X50">
            <v>42.65736743404149</v>
          </cell>
          <cell r="Y50">
            <v>1325.855282600874</v>
          </cell>
          <cell r="Z50">
            <v>3040.461210376372</v>
          </cell>
          <cell r="AA50">
            <v>836.80980787968281</v>
          </cell>
          <cell r="AB50">
            <v>641.10044190970325</v>
          </cell>
          <cell r="AC50">
            <v>895.63750658531808</v>
          </cell>
          <cell r="AD50">
            <v>10202.040147051413</v>
          </cell>
          <cell r="AE50">
            <v>631.47190670542454</v>
          </cell>
          <cell r="AF50">
            <v>0</v>
          </cell>
          <cell r="AG50">
            <v>41415.269083780295</v>
          </cell>
          <cell r="AH50">
            <v>41415.269083780273</v>
          </cell>
          <cell r="AI50">
            <v>0</v>
          </cell>
        </row>
        <row r="51">
          <cell r="C51">
            <v>4913.8244337788628</v>
          </cell>
          <cell r="D51">
            <v>32144.20902673107</v>
          </cell>
          <cell r="E51">
            <v>79185.741444828745</v>
          </cell>
          <cell r="F51">
            <v>120.71870080424985</v>
          </cell>
          <cell r="G51">
            <v>0.5900293772595544</v>
          </cell>
          <cell r="H51">
            <v>15286.411752594722</v>
          </cell>
          <cell r="I51">
            <v>4532.453761381993</v>
          </cell>
          <cell r="J51">
            <v>7295.4372402943336</v>
          </cell>
          <cell r="K51">
            <v>1367.8006138345777</v>
          </cell>
          <cell r="L51">
            <v>312.06853036868029</v>
          </cell>
          <cell r="M51">
            <v>3055.7161535711193</v>
          </cell>
          <cell r="N51">
            <v>4016.489821636821</v>
          </cell>
          <cell r="O51">
            <v>0</v>
          </cell>
          <cell r="P51">
            <v>152231.46150920243</v>
          </cell>
          <cell r="Q51">
            <v>152231.46150920249</v>
          </cell>
          <cell r="R51">
            <v>0</v>
          </cell>
          <cell r="T51">
            <v>4255.7179072002336</v>
          </cell>
          <cell r="U51">
            <v>23747.510326796644</v>
          </cell>
          <cell r="V51">
            <v>43923.246772787184</v>
          </cell>
          <cell r="W51">
            <v>89.958150581990594</v>
          </cell>
          <cell r="X51">
            <v>0.36655009275551231</v>
          </cell>
          <cell r="Y51">
            <v>12681.064945137889</v>
          </cell>
          <cell r="Z51">
            <v>3686.0087732791685</v>
          </cell>
          <cell r="AA51">
            <v>5393.5707596403818</v>
          </cell>
          <cell r="AB51">
            <v>1104.0923367636692</v>
          </cell>
          <cell r="AC51">
            <v>283.34004081381119</v>
          </cell>
          <cell r="AD51">
            <v>2399.8868179778992</v>
          </cell>
          <cell r="AE51">
            <v>3389.2870990643951</v>
          </cell>
          <cell r="AF51">
            <v>0</v>
          </cell>
          <cell r="AG51">
            <v>100954.05048013604</v>
          </cell>
          <cell r="AH51">
            <v>100954.05048013631</v>
          </cell>
          <cell r="AI51">
            <v>-2.7648638933897018E-10</v>
          </cell>
        </row>
        <row r="52">
          <cell r="C52">
            <v>10056.255018797194</v>
          </cell>
          <cell r="D52">
            <v>30375.089080131122</v>
          </cell>
          <cell r="E52">
            <v>11608.94567799073</v>
          </cell>
          <cell r="F52">
            <v>17.510239627902322</v>
          </cell>
          <cell r="G52">
            <v>5.5739604402890253</v>
          </cell>
          <cell r="H52">
            <v>2810.7379242740139</v>
          </cell>
          <cell r="I52">
            <v>3416.4564333721264</v>
          </cell>
          <cell r="J52">
            <v>3091.1539602879334</v>
          </cell>
          <cell r="K52">
            <v>217.55920631866391</v>
          </cell>
          <cell r="L52">
            <v>476.14767377492802</v>
          </cell>
          <cell r="M52">
            <v>320.00515265674051</v>
          </cell>
          <cell r="N52">
            <v>579.83235000356046</v>
          </cell>
          <cell r="O52">
            <v>7.1742576034796979E-14</v>
          </cell>
          <cell r="P52">
            <v>62975.266677675208</v>
          </cell>
          <cell r="Q52">
            <v>62975.266677675056</v>
          </cell>
          <cell r="R52">
            <v>1.5279510989785194E-10</v>
          </cell>
          <cell r="T52">
            <v>6641.4123813976339</v>
          </cell>
          <cell r="U52">
            <v>19713.717713595943</v>
          </cell>
          <cell r="V52">
            <v>5695.1440205140707</v>
          </cell>
          <cell r="W52">
            <v>15.254896149293325</v>
          </cell>
          <cell r="X52">
            <v>3.3647208367629262</v>
          </cell>
          <cell r="Y52">
            <v>2423.5006374042678</v>
          </cell>
          <cell r="Z52">
            <v>2414.9388180611163</v>
          </cell>
          <cell r="AA52">
            <v>1945.5003037207634</v>
          </cell>
          <cell r="AB52">
            <v>147.53678733787146</v>
          </cell>
          <cell r="AC52">
            <v>411.35951180876577</v>
          </cell>
          <cell r="AD52">
            <v>260.85790220727807</v>
          </cell>
          <cell r="AE52">
            <v>452.55639383085787</v>
          </cell>
          <cell r="AF52">
            <v>6.7892532068557251E-14</v>
          </cell>
          <cell r="AG52">
            <v>40125.144086864624</v>
          </cell>
          <cell r="AH52">
            <v>40125.144086864631</v>
          </cell>
          <cell r="AI52">
            <v>0</v>
          </cell>
        </row>
        <row r="53">
          <cell r="C53">
            <v>35319.369671880966</v>
          </cell>
          <cell r="D53">
            <v>886.72649044824573</v>
          </cell>
          <cell r="E53">
            <v>12532.5921617862</v>
          </cell>
          <cell r="F53">
            <v>312.02104441654785</v>
          </cell>
          <cell r="G53">
            <v>22.714621153055294</v>
          </cell>
          <cell r="H53">
            <v>7659.3879339011219</v>
          </cell>
          <cell r="I53">
            <v>0</v>
          </cell>
          <cell r="J53">
            <v>4963.1978012282725</v>
          </cell>
          <cell r="K53">
            <v>94.120403108138277</v>
          </cell>
          <cell r="L53">
            <v>103.46296359133667</v>
          </cell>
          <cell r="M53">
            <v>370.28054019211254</v>
          </cell>
          <cell r="N53">
            <v>359.82556090798823</v>
          </cell>
          <cell r="O53">
            <v>6.3291666622754338E-15</v>
          </cell>
          <cell r="P53">
            <v>62623.699192613982</v>
          </cell>
          <cell r="Q53">
            <v>62623.699192613887</v>
          </cell>
          <cell r="R53">
            <v>9.4587448984384537E-11</v>
          </cell>
          <cell r="T53">
            <v>31560.254147537758</v>
          </cell>
          <cell r="U53">
            <v>756.19953103456623</v>
          </cell>
          <cell r="V53">
            <v>11181.664777899789</v>
          </cell>
          <cell r="W53">
            <v>268.00099421161605</v>
          </cell>
          <cell r="X53">
            <v>18.540438990795113</v>
          </cell>
          <cell r="Y53">
            <v>7274.451034697222</v>
          </cell>
          <cell r="Z53">
            <v>0</v>
          </cell>
          <cell r="AA53">
            <v>4265.939458772812</v>
          </cell>
          <cell r="AB53">
            <v>86.199783346402569</v>
          </cell>
          <cell r="AC53">
            <v>98.489400348103246</v>
          </cell>
          <cell r="AD53">
            <v>334.86593486978535</v>
          </cell>
          <cell r="AE53">
            <v>317.17466665065211</v>
          </cell>
          <cell r="AF53">
            <v>6.3249333866904376E-15</v>
          </cell>
          <cell r="AG53">
            <v>56161.780168359495</v>
          </cell>
          <cell r="AH53">
            <v>56161.780168359452</v>
          </cell>
          <cell r="AI53">
            <v>0</v>
          </cell>
        </row>
        <row r="54">
          <cell r="C54">
            <v>2098.2522533737206</v>
          </cell>
          <cell r="D54">
            <v>103.11931027850885</v>
          </cell>
          <cell r="E54">
            <v>57.56780402667313</v>
          </cell>
          <cell r="F54">
            <v>8.592457631150566</v>
          </cell>
          <cell r="G54">
            <v>13.969158065567672</v>
          </cell>
          <cell r="H54">
            <v>424.19863942866243</v>
          </cell>
          <cell r="I54">
            <v>57.167554289227034</v>
          </cell>
          <cell r="J54">
            <v>151.88076412777821</v>
          </cell>
          <cell r="K54">
            <v>6.3240424988083639</v>
          </cell>
          <cell r="L54">
            <v>12.285848234142664</v>
          </cell>
          <cell r="M54">
            <v>15.910920934984576</v>
          </cell>
          <cell r="N54">
            <v>5.687109810722605</v>
          </cell>
          <cell r="O54">
            <v>0</v>
          </cell>
          <cell r="P54">
            <v>2954.955862699946</v>
          </cell>
          <cell r="Q54">
            <v>2954.9558626999506</v>
          </cell>
          <cell r="R54">
            <v>-4.5474735088646412E-12</v>
          </cell>
          <cell r="T54">
            <v>1574.8657425245219</v>
          </cell>
          <cell r="U54">
            <v>81.738314839722349</v>
          </cell>
          <cell r="V54">
            <v>37.625363280448681</v>
          </cell>
          <cell r="W54">
            <v>6.3433249301701791</v>
          </cell>
          <cell r="X54">
            <v>8.4005315354567482</v>
          </cell>
          <cell r="Y54">
            <v>352.68518431406625</v>
          </cell>
          <cell r="Z54">
            <v>41.693407084261274</v>
          </cell>
          <cell r="AA54">
            <v>102.89316891948054</v>
          </cell>
          <cell r="AB54">
            <v>5.1294180629306165</v>
          </cell>
          <cell r="AC54">
            <v>10.778547991915433</v>
          </cell>
          <cell r="AD54">
            <v>12.128838974786536</v>
          </cell>
          <cell r="AE54">
            <v>4.8246364561244119</v>
          </cell>
          <cell r="AF54">
            <v>0</v>
          </cell>
          <cell r="AG54">
            <v>2239.106478913885</v>
          </cell>
          <cell r="AH54">
            <v>2239.1064789138886</v>
          </cell>
          <cell r="AI54">
            <v>-3.637978807091713E-12</v>
          </cell>
        </row>
        <row r="55">
          <cell r="C55">
            <v>378.54197131464963</v>
          </cell>
          <cell r="D55">
            <v>5530.6047683020188</v>
          </cell>
          <cell r="E55">
            <v>898.89144190066088</v>
          </cell>
          <cell r="F55">
            <v>0.1475077575830547</v>
          </cell>
          <cell r="G55">
            <v>252.68227678114437</v>
          </cell>
          <cell r="H55">
            <v>1165.6859791371253</v>
          </cell>
          <cell r="I55">
            <v>2.0254705606586416</v>
          </cell>
          <cell r="J55">
            <v>1411.3716638938508</v>
          </cell>
          <cell r="K55">
            <v>327.20711122247695</v>
          </cell>
          <cell r="L55">
            <v>39.972263495898744</v>
          </cell>
          <cell r="M55">
            <v>235.90932245328281</v>
          </cell>
          <cell r="N55">
            <v>2.4124967038851182</v>
          </cell>
          <cell r="O55">
            <v>0</v>
          </cell>
          <cell r="P55">
            <v>10245.452273523233</v>
          </cell>
          <cell r="Q55">
            <v>10245.45227352322</v>
          </cell>
          <cell r="R55">
            <v>0</v>
          </cell>
          <cell r="T55">
            <v>334.0803493059837</v>
          </cell>
          <cell r="U55">
            <v>4319.9600724744132</v>
          </cell>
          <cell r="V55">
            <v>529.19077291437543</v>
          </cell>
          <cell r="W55">
            <v>0.12225322670576029</v>
          </cell>
          <cell r="X55">
            <v>218.26958738059025</v>
          </cell>
          <cell r="Y55">
            <v>1105.9963673755192</v>
          </cell>
          <cell r="Z55">
            <v>1.811640720361841</v>
          </cell>
          <cell r="AA55">
            <v>1117.9555441711304</v>
          </cell>
          <cell r="AB55">
            <v>246.03154321558247</v>
          </cell>
          <cell r="AC55">
            <v>38.054524811249678</v>
          </cell>
          <cell r="AD55">
            <v>214.83273574950766</v>
          </cell>
          <cell r="AE55">
            <v>2.1743855298409738</v>
          </cell>
          <cell r="AF55">
            <v>0</v>
          </cell>
          <cell r="AG55">
            <v>8128.4797768752587</v>
          </cell>
          <cell r="AH55">
            <v>8128.4797768752587</v>
          </cell>
          <cell r="AI55">
            <v>0</v>
          </cell>
        </row>
        <row r="56">
          <cell r="C56">
            <v>1533.9154783040347</v>
          </cell>
          <cell r="D56">
            <v>13312.814425684473</v>
          </cell>
          <cell r="E56">
            <v>1352.3385996323482</v>
          </cell>
          <cell r="F56">
            <v>16.219941518203797</v>
          </cell>
          <cell r="G56">
            <v>18.559733112134715</v>
          </cell>
          <cell r="H56">
            <v>2252.5631717421875</v>
          </cell>
          <cell r="I56">
            <v>4.7473251047124077</v>
          </cell>
          <cell r="J56">
            <v>1329.124149681295</v>
          </cell>
          <cell r="K56">
            <v>78.730316221227767</v>
          </cell>
          <cell r="L56">
            <v>44.294357876036386</v>
          </cell>
          <cell r="M56">
            <v>253.73313144932249</v>
          </cell>
          <cell r="N56">
            <v>901.7183330227831</v>
          </cell>
          <cell r="O56">
            <v>0</v>
          </cell>
          <cell r="P56">
            <v>21098.758963348755</v>
          </cell>
          <cell r="Q56">
            <v>21098.758963348755</v>
          </cell>
          <cell r="R56">
            <v>0</v>
          </cell>
          <cell r="T56">
            <v>1481.434565352311</v>
          </cell>
          <cell r="U56">
            <v>12217.872406137958</v>
          </cell>
          <cell r="V56">
            <v>1059.381887173352</v>
          </cell>
          <cell r="W56">
            <v>11.573674013925682</v>
          </cell>
          <cell r="X56">
            <v>15.889309980392126</v>
          </cell>
          <cell r="Y56">
            <v>2153.8540746772933</v>
          </cell>
          <cell r="Z56">
            <v>4.2877208495849093</v>
          </cell>
          <cell r="AA56">
            <v>1178.3674966163226</v>
          </cell>
          <cell r="AB56">
            <v>75.402539728959439</v>
          </cell>
          <cell r="AC56">
            <v>43.369084932733358</v>
          </cell>
          <cell r="AD56">
            <v>249.86095545163724</v>
          </cell>
          <cell r="AE56">
            <v>860.10005940595477</v>
          </cell>
          <cell r="AF56">
            <v>0</v>
          </cell>
          <cell r="AG56">
            <v>19351.393774320422</v>
          </cell>
          <cell r="AH56">
            <v>19351.393774320455</v>
          </cell>
          <cell r="AI56">
            <v>-3.2741809263825417E-11</v>
          </cell>
        </row>
        <row r="57">
          <cell r="C57">
            <v>86.0231542397037</v>
          </cell>
          <cell r="D57">
            <v>206.77954956261837</v>
          </cell>
          <cell r="E57">
            <v>24.34022954537464</v>
          </cell>
          <cell r="F57">
            <v>0.34447746072189256</v>
          </cell>
          <cell r="G57">
            <v>0.53249416464687815</v>
          </cell>
          <cell r="H57">
            <v>76.043683899837973</v>
          </cell>
          <cell r="I57">
            <v>344.83128460302885</v>
          </cell>
          <cell r="J57">
            <v>346.75634070368744</v>
          </cell>
          <cell r="K57">
            <v>16.418372090193831</v>
          </cell>
          <cell r="L57">
            <v>9.4148910860797841</v>
          </cell>
          <cell r="M57">
            <v>30.366369197977058</v>
          </cell>
          <cell r="N57">
            <v>12.551456519779158</v>
          </cell>
          <cell r="O57">
            <v>5.369761459012345</v>
          </cell>
          <cell r="P57">
            <v>1159.7720645326617</v>
          </cell>
          <cell r="Q57">
            <v>1159.7720645326635</v>
          </cell>
          <cell r="R57">
            <v>-1.8189894035458565E-12</v>
          </cell>
          <cell r="T57">
            <v>62.457396317452115</v>
          </cell>
          <cell r="U57">
            <v>157.62691135277782</v>
          </cell>
          <cell r="V57">
            <v>15.282574242390412</v>
          </cell>
          <cell r="W57">
            <v>0.18765882255464222</v>
          </cell>
          <cell r="X57">
            <v>0.39386451340248163</v>
          </cell>
          <cell r="Y57">
            <v>62.323022260406404</v>
          </cell>
          <cell r="Z57">
            <v>271.99777460928897</v>
          </cell>
          <cell r="AA57">
            <v>197.88625726440097</v>
          </cell>
          <cell r="AB57">
            <v>14.082627993285737</v>
          </cell>
          <cell r="AC57">
            <v>8.2122262749967163</v>
          </cell>
          <cell r="AD57">
            <v>24.570683797151229</v>
          </cell>
          <cell r="AE57">
            <v>10.667687153128732</v>
          </cell>
          <cell r="AF57">
            <v>4.6782443107567779</v>
          </cell>
          <cell r="AG57">
            <v>830.36692891199311</v>
          </cell>
          <cell r="AH57">
            <v>830.36692891199334</v>
          </cell>
          <cell r="AI57">
            <v>0</v>
          </cell>
        </row>
        <row r="58">
          <cell r="C58">
            <v>908.90058099572059</v>
          </cell>
          <cell r="D58">
            <v>242.82949246761538</v>
          </cell>
          <cell r="E58">
            <v>14.757002253753244</v>
          </cell>
          <cell r="F58">
            <v>174.58247150747439</v>
          </cell>
          <cell r="G58">
            <v>2.6072224011784764</v>
          </cell>
          <cell r="H58">
            <v>116.31815774379211</v>
          </cell>
          <cell r="I58">
            <v>0.67275875114036643</v>
          </cell>
          <cell r="J58">
            <v>47.809579559784119</v>
          </cell>
          <cell r="K58">
            <v>22.020798618263164</v>
          </cell>
          <cell r="L58">
            <v>3.3816707542696132</v>
          </cell>
          <cell r="M58">
            <v>0.97388407827831958</v>
          </cell>
          <cell r="N58">
            <v>13.26634262871633</v>
          </cell>
          <cell r="O58">
            <v>0</v>
          </cell>
          <cell r="P58">
            <v>1548.1199617599862</v>
          </cell>
          <cell r="Q58">
            <v>1548.1199617599859</v>
          </cell>
          <cell r="R58">
            <v>0</v>
          </cell>
          <cell r="T58">
            <v>765.34180070909758</v>
          </cell>
          <cell r="U58">
            <v>209.75265149575668</v>
          </cell>
          <cell r="V58">
            <v>6.8022543243645925</v>
          </cell>
          <cell r="W58">
            <v>158.35538742865634</v>
          </cell>
          <cell r="X58">
            <v>1.5869561943872326</v>
          </cell>
          <cell r="Y58">
            <v>101.09676631030317</v>
          </cell>
          <cell r="Z58">
            <v>0.56959721037936761</v>
          </cell>
          <cell r="AA58">
            <v>28.601285302256855</v>
          </cell>
          <cell r="AB58">
            <v>19.869075139816182</v>
          </cell>
          <cell r="AC58">
            <v>3.1272299874395055</v>
          </cell>
          <cell r="AD58">
            <v>0.92761295979867264</v>
          </cell>
          <cell r="AE58">
            <v>11.393765499411465</v>
          </cell>
          <cell r="AF58">
            <v>0</v>
          </cell>
          <cell r="AG58">
            <v>1307.4243825616679</v>
          </cell>
          <cell r="AH58">
            <v>1307.4243825616682</v>
          </cell>
          <cell r="AI58">
            <v>0</v>
          </cell>
        </row>
        <row r="59">
          <cell r="C59">
            <v>4845.013165179932</v>
          </cell>
          <cell r="D59">
            <v>14.065479344657053</v>
          </cell>
          <cell r="E59">
            <v>3482.8370242156752</v>
          </cell>
          <cell r="F59">
            <v>0.10773999486417624</v>
          </cell>
          <cell r="G59">
            <v>14.144766083041795</v>
          </cell>
          <cell r="H59">
            <v>94.32273161329735</v>
          </cell>
          <cell r="I59">
            <v>11.517195588245933</v>
          </cell>
          <cell r="J59">
            <v>436.52051618588422</v>
          </cell>
          <cell r="K59">
            <v>7.4627986297921112</v>
          </cell>
          <cell r="L59">
            <v>13.925641715161415</v>
          </cell>
          <cell r="M59">
            <v>49.069343988392873</v>
          </cell>
          <cell r="N59">
            <v>30.904826622322464</v>
          </cell>
          <cell r="O59">
            <v>0</v>
          </cell>
          <cell r="P59">
            <v>8999.8912291612669</v>
          </cell>
          <cell r="Q59">
            <v>8999.8912291612669</v>
          </cell>
          <cell r="R59">
            <v>0</v>
          </cell>
          <cell r="T59">
            <v>4507.1670669857613</v>
          </cell>
          <cell r="U59">
            <v>9.4288260989842012</v>
          </cell>
          <cell r="V59">
            <v>3278.0177770171699</v>
          </cell>
          <cell r="W59">
            <v>9.0063852734536196E-2</v>
          </cell>
          <cell r="X59">
            <v>7.7668458901935988</v>
          </cell>
          <cell r="Y59">
            <v>73.21924360790662</v>
          </cell>
          <cell r="Z59">
            <v>8.0018327182302897</v>
          </cell>
          <cell r="AA59">
            <v>341.76770397388157</v>
          </cell>
          <cell r="AB59">
            <v>5.6730037013270023</v>
          </cell>
          <cell r="AC59">
            <v>12.629961149363199</v>
          </cell>
          <cell r="AD59">
            <v>36.332429084797674</v>
          </cell>
          <cell r="AE59">
            <v>25.35321634020239</v>
          </cell>
          <cell r="AF59">
            <v>0</v>
          </cell>
          <cell r="AG59">
            <v>8305.4479704205532</v>
          </cell>
          <cell r="AH59">
            <v>8305.4479704205551</v>
          </cell>
          <cell r="AI59">
            <v>0</v>
          </cell>
        </row>
        <row r="60">
          <cell r="C60">
            <v>73.80774590308225</v>
          </cell>
          <cell r="D60">
            <v>14.160214796776195</v>
          </cell>
          <cell r="E60">
            <v>104.27420588317196</v>
          </cell>
          <cell r="F60">
            <v>196.19610511956176</v>
          </cell>
          <cell r="G60">
            <v>4.914452036886105E-2</v>
          </cell>
          <cell r="H60">
            <v>36.937448716221816</v>
          </cell>
          <cell r="I60">
            <v>12.024948893958127</v>
          </cell>
          <cell r="J60">
            <v>67.916722083395811</v>
          </cell>
          <cell r="K60">
            <v>0.98256528679907407</v>
          </cell>
          <cell r="L60">
            <v>5.4002139915802321</v>
          </cell>
          <cell r="M60">
            <v>0.22559391924556357</v>
          </cell>
          <cell r="N60">
            <v>8.7682168383188763</v>
          </cell>
          <cell r="O60">
            <v>0</v>
          </cell>
          <cell r="P60">
            <v>520.74312595248057</v>
          </cell>
          <cell r="Q60">
            <v>520.74312595248045</v>
          </cell>
          <cell r="R60">
            <v>0</v>
          </cell>
          <cell r="T60">
            <v>69.185364980528647</v>
          </cell>
          <cell r="U60">
            <v>10.529050143575635</v>
          </cell>
          <cell r="V60">
            <v>82.192015494185668</v>
          </cell>
          <cell r="W60">
            <v>174.88665865951316</v>
          </cell>
          <cell r="X60">
            <v>3.4097160306950147E-2</v>
          </cell>
          <cell r="Y60">
            <v>32.020331228285436</v>
          </cell>
          <cell r="Z60">
            <v>9.8904609834397021</v>
          </cell>
          <cell r="AA60">
            <v>44.406601151473851</v>
          </cell>
          <cell r="AB60">
            <v>0.79817867216094096</v>
          </cell>
          <cell r="AC60">
            <v>5.2325896150673223</v>
          </cell>
          <cell r="AD60">
            <v>0.18943415308671663</v>
          </cell>
          <cell r="AE60">
            <v>7.6403241605813763</v>
          </cell>
          <cell r="AF60">
            <v>0</v>
          </cell>
          <cell r="AG60">
            <v>437.0051064022054</v>
          </cell>
          <cell r="AH60">
            <v>437.0051064022062</v>
          </cell>
          <cell r="AI60">
            <v>-7.9580786405131221E-13</v>
          </cell>
        </row>
        <row r="61">
          <cell r="C61">
            <v>717.90750316425431</v>
          </cell>
          <cell r="D61">
            <v>71.284391309381917</v>
          </cell>
          <cell r="E61">
            <v>653.62269442600677</v>
          </cell>
          <cell r="F61">
            <v>38.749978357216079</v>
          </cell>
          <cell r="G61">
            <v>16.847302561110482</v>
          </cell>
          <cell r="H61">
            <v>132.80053363410047</v>
          </cell>
          <cell r="I61">
            <v>1.8407729725158539E-2</v>
          </cell>
          <cell r="J61">
            <v>46.685933988801793</v>
          </cell>
          <cell r="K61">
            <v>36.741481874999174</v>
          </cell>
          <cell r="L61">
            <v>9.8662869541412124E-2</v>
          </cell>
          <cell r="M61">
            <v>0.50827174804317443</v>
          </cell>
          <cell r="N61">
            <v>58.540336237378973</v>
          </cell>
          <cell r="O61">
            <v>0</v>
          </cell>
          <cell r="P61">
            <v>1773.8054979005597</v>
          </cell>
          <cell r="Q61">
            <v>1773.8054979005619</v>
          </cell>
          <cell r="R61">
            <v>-2.2737367544323206E-12</v>
          </cell>
          <cell r="T61">
            <v>498.7056034791633</v>
          </cell>
          <cell r="U61">
            <v>36.39129618392154</v>
          </cell>
          <cell r="V61">
            <v>495.50007798621419</v>
          </cell>
          <cell r="W61">
            <v>24.773239890615457</v>
          </cell>
          <cell r="X61">
            <v>9.7412998640058852</v>
          </cell>
          <cell r="Y61">
            <v>103.34722947595034</v>
          </cell>
          <cell r="Z61">
            <v>1.2164576622164143E-2</v>
          </cell>
          <cell r="AA61">
            <v>27.736580696511979</v>
          </cell>
          <cell r="AB61">
            <v>21.831244086026668</v>
          </cell>
          <cell r="AC61">
            <v>7.9616576454014612E-2</v>
          </cell>
          <cell r="AD61">
            <v>0.39949234236672704</v>
          </cell>
          <cell r="AE61">
            <v>46.30560308157974</v>
          </cell>
          <cell r="AF61">
            <v>0</v>
          </cell>
          <cell r="AG61">
            <v>1264.8234482394321</v>
          </cell>
          <cell r="AH61">
            <v>1264.8234482394344</v>
          </cell>
          <cell r="AI61">
            <v>-2.2737367544323206E-12</v>
          </cell>
        </row>
        <row r="62">
          <cell r="C62">
            <v>221.32130919812008</v>
          </cell>
          <cell r="D62">
            <v>2079.7619911676011</v>
          </cell>
          <cell r="E62">
            <v>25.796416093624199</v>
          </cell>
          <cell r="F62">
            <v>9.1286022314101253E-2</v>
          </cell>
          <cell r="G62">
            <v>44.323275968403067</v>
          </cell>
          <cell r="H62">
            <v>407.8452898367749</v>
          </cell>
          <cell r="I62">
            <v>880.25000015243495</v>
          </cell>
          <cell r="J62">
            <v>194.42584495386572</v>
          </cell>
          <cell r="K62">
            <v>45.055565065291695</v>
          </cell>
          <cell r="L62">
            <v>24.928681313668328</v>
          </cell>
          <cell r="M62">
            <v>45.625098708951739</v>
          </cell>
          <cell r="N62">
            <v>71.117641106025857</v>
          </cell>
          <cell r="O62">
            <v>0</v>
          </cell>
          <cell r="P62">
            <v>4040.5423995870756</v>
          </cell>
          <cell r="Q62">
            <v>4040.5423995870724</v>
          </cell>
          <cell r="R62">
            <v>0</v>
          </cell>
          <cell r="T62">
            <v>198.97634027178313</v>
          </cell>
          <cell r="U62">
            <v>1327.5915322034057</v>
          </cell>
          <cell r="V62">
            <v>16.454620848655708</v>
          </cell>
          <cell r="W62">
            <v>4.9756673782168727E-2</v>
          </cell>
          <cell r="X62">
            <v>31.187189581492234</v>
          </cell>
          <cell r="Y62">
            <v>317.91065845259845</v>
          </cell>
          <cell r="Z62">
            <v>747.06402086232845</v>
          </cell>
          <cell r="AA62">
            <v>144.25922839114776</v>
          </cell>
          <cell r="AB62">
            <v>37.131825643192876</v>
          </cell>
          <cell r="AC62">
            <v>23.46589385519723</v>
          </cell>
          <cell r="AD62">
            <v>36.838786620641628</v>
          </cell>
          <cell r="AE62">
            <v>56.980612117942961</v>
          </cell>
          <cell r="AF62">
            <v>0</v>
          </cell>
          <cell r="AG62">
            <v>2937.9104655221681</v>
          </cell>
          <cell r="AH62">
            <v>2937.9104655221668</v>
          </cell>
          <cell r="AI62">
            <v>0</v>
          </cell>
        </row>
        <row r="63">
          <cell r="C63">
            <v>19.570540898643589</v>
          </cell>
          <cell r="D63">
            <v>13.503243055619004</v>
          </cell>
          <cell r="E63">
            <v>0.78257968316935478</v>
          </cell>
          <cell r="F63">
            <v>14.873524323849621</v>
          </cell>
          <cell r="G63">
            <v>1.4280489742041198</v>
          </cell>
          <cell r="H63">
            <v>33.536666694307797</v>
          </cell>
          <cell r="I63">
            <v>1399.0884241023896</v>
          </cell>
          <cell r="J63">
            <v>221.95297989930646</v>
          </cell>
          <cell r="K63">
            <v>51.129724369487107</v>
          </cell>
          <cell r="L63">
            <v>1.4833333168058193E-13</v>
          </cell>
          <cell r="M63">
            <v>3.1468323151141999</v>
          </cell>
          <cell r="N63">
            <v>31.092747436357904</v>
          </cell>
          <cell r="O63">
            <v>0</v>
          </cell>
          <cell r="P63">
            <v>1790.1053117524489</v>
          </cell>
          <cell r="Q63">
            <v>1790.1053117524493</v>
          </cell>
          <cell r="R63">
            <v>0</v>
          </cell>
          <cell r="T63">
            <v>10.753115490017702</v>
          </cell>
          <cell r="U63">
            <v>8.9297916817946206</v>
          </cell>
          <cell r="V63">
            <v>0.47925895961339565</v>
          </cell>
          <cell r="W63">
            <v>6.9364119418689194</v>
          </cell>
          <cell r="X63">
            <v>0.80339955555924492</v>
          </cell>
          <cell r="Y63">
            <v>25.928481359740672</v>
          </cell>
          <cell r="Z63">
            <v>1023.7126116838122</v>
          </cell>
          <cell r="AA63">
            <v>99.000319139154158</v>
          </cell>
          <cell r="AB63">
            <v>36.319893727305697</v>
          </cell>
          <cell r="AC63">
            <v>1.3519188464813096E-13</v>
          </cell>
          <cell r="AD63">
            <v>2.8535901674365824</v>
          </cell>
          <cell r="AE63">
            <v>22.835376467394383</v>
          </cell>
          <cell r="AF63">
            <v>0</v>
          </cell>
          <cell r="AG63">
            <v>1238.5522501736975</v>
          </cell>
          <cell r="AH63">
            <v>1238.5522501736962</v>
          </cell>
          <cell r="AI63">
            <v>0</v>
          </cell>
        </row>
        <row r="64">
          <cell r="C64">
            <v>78.900892992185049</v>
          </cell>
          <cell r="D64">
            <v>182.31587237710517</v>
          </cell>
          <cell r="E64">
            <v>83.061088960865689</v>
          </cell>
          <cell r="F64">
            <v>2.955959959039054</v>
          </cell>
          <cell r="G64">
            <v>36.842513931861873</v>
          </cell>
          <cell r="H64">
            <v>109.46059933740665</v>
          </cell>
          <cell r="I64">
            <v>6.4700733188904289</v>
          </cell>
          <cell r="J64">
            <v>194.62929172410102</v>
          </cell>
          <cell r="K64">
            <v>36.106571354140158</v>
          </cell>
          <cell r="L64">
            <v>0.94332261513202376</v>
          </cell>
          <cell r="M64">
            <v>7.1323934546037266</v>
          </cell>
          <cell r="N64">
            <v>327.74085104142421</v>
          </cell>
          <cell r="O64">
            <v>0</v>
          </cell>
          <cell r="P64">
            <v>1066.5594310667552</v>
          </cell>
          <cell r="Q64">
            <v>1066.5594310667568</v>
          </cell>
          <cell r="R64">
            <v>0</v>
          </cell>
          <cell r="T64">
            <v>72.58758329585811</v>
          </cell>
          <cell r="U64">
            <v>137.58185783556235</v>
          </cell>
          <cell r="V64">
            <v>50.053510776302566</v>
          </cell>
          <cell r="W64">
            <v>2.384738172306172</v>
          </cell>
          <cell r="X64">
            <v>26.815709603331683</v>
          </cell>
          <cell r="Y64">
            <v>101.37647019409901</v>
          </cell>
          <cell r="Z64">
            <v>5.6137760748103425</v>
          </cell>
          <cell r="AA64">
            <v>149.41900946931594</v>
          </cell>
          <cell r="AB64">
            <v>30.92082949196611</v>
          </cell>
          <cell r="AC64">
            <v>0.87826802638157675</v>
          </cell>
          <cell r="AD64">
            <v>5.9977856123933551</v>
          </cell>
          <cell r="AE64">
            <v>298.0046664827795</v>
          </cell>
          <cell r="AF64">
            <v>0</v>
          </cell>
          <cell r="AG64">
            <v>881.63420503510667</v>
          </cell>
          <cell r="AH64">
            <v>881.63420503510633</v>
          </cell>
          <cell r="AI64">
            <v>0</v>
          </cell>
        </row>
        <row r="65">
          <cell r="C65">
            <v>59.942478312268456</v>
          </cell>
          <cell r="D65">
            <v>6710.1276823844346</v>
          </cell>
          <cell r="E65">
            <v>139236.37423571441</v>
          </cell>
          <cell r="F65">
            <v>899.3532723723913</v>
          </cell>
          <cell r="G65">
            <v>876.46926874132942</v>
          </cell>
          <cell r="H65">
            <v>58024.234412909704</v>
          </cell>
          <cell r="I65">
            <v>42.797820165574123</v>
          </cell>
          <cell r="J65">
            <v>39111.172291655967</v>
          </cell>
          <cell r="K65">
            <v>1822.4633650625403</v>
          </cell>
          <cell r="L65">
            <v>18753.621944162544</v>
          </cell>
          <cell r="M65">
            <v>17638.77868290518</v>
          </cell>
          <cell r="N65">
            <v>1001.0017084288148</v>
          </cell>
          <cell r="O65">
            <v>1.8389012007059802</v>
          </cell>
          <cell r="P65">
            <v>284178.17606401583</v>
          </cell>
          <cell r="Q65">
            <v>284178.17606401566</v>
          </cell>
          <cell r="R65">
            <v>0</v>
          </cell>
          <cell r="T65">
            <v>40.331623984055248</v>
          </cell>
          <cell r="U65">
            <v>3256.8348399286288</v>
          </cell>
          <cell r="V65">
            <v>47870.442634703752</v>
          </cell>
          <cell r="W65">
            <v>453.49016076064339</v>
          </cell>
          <cell r="X65">
            <v>546.82319927692538</v>
          </cell>
          <cell r="Y65">
            <v>38763.435840635735</v>
          </cell>
          <cell r="Z65">
            <v>28.563835981605298</v>
          </cell>
          <cell r="AA65">
            <v>14527.64809641514</v>
          </cell>
          <cell r="AB65">
            <v>1181.0828650399824</v>
          </cell>
          <cell r="AC65">
            <v>13558.284775819999</v>
          </cell>
          <cell r="AD65">
            <v>11580.443786800099</v>
          </cell>
          <cell r="AE65">
            <v>799.33851684933188</v>
          </cell>
          <cell r="AF65">
            <v>1.8365938055607429</v>
          </cell>
          <cell r="AG65">
            <v>132608.55677000145</v>
          </cell>
          <cell r="AH65">
            <v>132608.55677000133</v>
          </cell>
          <cell r="AI65">
            <v>0</v>
          </cell>
        </row>
        <row r="66">
          <cell r="C66">
            <v>87.980923093773015</v>
          </cell>
          <cell r="D66">
            <v>6237.1785242242977</v>
          </cell>
          <cell r="E66">
            <v>9308.4843325011498</v>
          </cell>
          <cell r="F66">
            <v>621.05603029071597</v>
          </cell>
          <cell r="G66">
            <v>145.56532318986621</v>
          </cell>
          <cell r="H66">
            <v>85496.05757517858</v>
          </cell>
          <cell r="I66">
            <v>52.321670852301807</v>
          </cell>
          <cell r="J66">
            <v>22955.774443709222</v>
          </cell>
          <cell r="K66">
            <v>2404.3897727551794</v>
          </cell>
          <cell r="L66">
            <v>12959.832088035128</v>
          </cell>
          <cell r="M66">
            <v>2070.5252948183579</v>
          </cell>
          <cell r="N66">
            <v>1094.4953664805844</v>
          </cell>
          <cell r="O66">
            <v>0</v>
          </cell>
          <cell r="P66">
            <v>143433.66134512916</v>
          </cell>
          <cell r="Q66">
            <v>143433.66134512925</v>
          </cell>
          <cell r="R66">
            <v>0</v>
          </cell>
          <cell r="T66">
            <v>43.235528498164456</v>
          </cell>
          <cell r="U66">
            <v>3008.792096381339</v>
          </cell>
          <cell r="V66">
            <v>1954.9686909563793</v>
          </cell>
          <cell r="W66">
            <v>481.05286538928516</v>
          </cell>
          <cell r="X66">
            <v>96.875775478818184</v>
          </cell>
          <cell r="Y66">
            <v>64102.366366667688</v>
          </cell>
          <cell r="Z66">
            <v>37.410752241410471</v>
          </cell>
          <cell r="AA66">
            <v>15078.693771079079</v>
          </cell>
          <cell r="AB66">
            <v>1816.837687461107</v>
          </cell>
          <cell r="AC66">
            <v>11582.019665324337</v>
          </cell>
          <cell r="AD66">
            <v>1761.4037812245954</v>
          </cell>
          <cell r="AE66">
            <v>940.87044844552599</v>
          </cell>
          <cell r="AF66">
            <v>0</v>
          </cell>
          <cell r="AG66">
            <v>100904.52742914773</v>
          </cell>
          <cell r="AH66">
            <v>100904.52742914773</v>
          </cell>
          <cell r="AI66">
            <v>0</v>
          </cell>
        </row>
        <row r="67">
          <cell r="C67">
            <v>830965.00966211723</v>
          </cell>
          <cell r="D67">
            <v>353862.48235520127</v>
          </cell>
          <cell r="E67">
            <v>908205.37758048635</v>
          </cell>
          <cell r="F67">
            <v>21347.846556916658</v>
          </cell>
          <cell r="G67">
            <v>11377.516659824294</v>
          </cell>
          <cell r="H67">
            <v>60698.224365310183</v>
          </cell>
          <cell r="I67">
            <v>73804.91028010122</v>
          </cell>
          <cell r="J67">
            <v>114057.49564120517</v>
          </cell>
          <cell r="K67">
            <v>6662.3248755770746</v>
          </cell>
          <cell r="L67">
            <v>74784.19329754413</v>
          </cell>
          <cell r="M67">
            <v>221341.31393649793</v>
          </cell>
          <cell r="N67">
            <v>51942.303885216868</v>
          </cell>
          <cell r="O67">
            <v>6106.853107938733</v>
          </cell>
          <cell r="P67">
            <v>2735155.8522039363</v>
          </cell>
          <cell r="Q67">
            <v>2735155.8522039424</v>
          </cell>
          <cell r="R67">
            <v>-6.0535967350006104E-9</v>
          </cell>
          <cell r="T67">
            <v>651827.12634074467</v>
          </cell>
          <cell r="U67">
            <v>224607.22829507029</v>
          </cell>
          <cell r="V67">
            <v>501340.17436172575</v>
          </cell>
          <cell r="W67">
            <v>14954.779952613653</v>
          </cell>
          <cell r="X67">
            <v>7794.5002570196375</v>
          </cell>
          <cell r="Y67">
            <v>41697.648879896056</v>
          </cell>
          <cell r="Z67">
            <v>53857.305477649861</v>
          </cell>
          <cell r="AA67">
            <v>57324.923698256105</v>
          </cell>
          <cell r="AB67">
            <v>4544.6671862279682</v>
          </cell>
          <cell r="AC67">
            <v>57080.26463938797</v>
          </cell>
          <cell r="AD67">
            <v>161286.90556495223</v>
          </cell>
          <cell r="AE67">
            <v>38580.486050368207</v>
          </cell>
          <cell r="AF67">
            <v>5663.369332008745</v>
          </cell>
          <cell r="AG67">
            <v>1820559.3800359212</v>
          </cell>
          <cell r="AH67">
            <v>1820559.3800359196</v>
          </cell>
          <cell r="AI67">
            <v>0</v>
          </cell>
        </row>
        <row r="141">
          <cell r="C141">
            <v>4.6601512131382226</v>
          </cell>
          <cell r="D141">
            <v>0.6221515090569989</v>
          </cell>
          <cell r="E141">
            <v>0.41596311224146004</v>
          </cell>
          <cell r="F141">
            <v>0.15694321752016638</v>
          </cell>
          <cell r="G141">
            <v>0.68680583431640296</v>
          </cell>
          <cell r="H141">
            <v>0.77407054537958442</v>
          </cell>
          <cell r="I141">
            <v>2.4297742741490347</v>
          </cell>
          <cell r="J141">
            <v>0.8056831192522842</v>
          </cell>
          <cell r="K141">
            <v>0.48232693250850472</v>
          </cell>
          <cell r="L141">
            <v>0.2346339404030513</v>
          </cell>
          <cell r="M141">
            <v>0.52751100397526929</v>
          </cell>
          <cell r="N141">
            <v>1.3926509775029881</v>
          </cell>
          <cell r="O141">
            <v>0.28334374530520456</v>
          </cell>
          <cell r="P141">
            <v>1</v>
          </cell>
        </row>
        <row r="142">
          <cell r="C142">
            <v>0.1488603475420224</v>
          </cell>
          <cell r="D142">
            <v>1.3876287353326631</v>
          </cell>
          <cell r="E142">
            <v>1.1328086233251873</v>
          </cell>
          <cell r="F142">
            <v>3.0452304183018226</v>
          </cell>
          <cell r="G142">
            <v>1.7605968907604757</v>
          </cell>
          <cell r="H142">
            <v>0.89536766678340995</v>
          </cell>
          <cell r="I142">
            <v>1.5178805995285058</v>
          </cell>
          <cell r="J142">
            <v>0.95615753388117797</v>
          </cell>
          <cell r="K142">
            <v>1.2328170643133036</v>
          </cell>
          <cell r="L142">
            <v>0.68985511189108517</v>
          </cell>
          <cell r="M142">
            <v>0.66432631752549964</v>
          </cell>
          <cell r="N142">
            <v>0.8937422005452248</v>
          </cell>
          <cell r="O142">
            <v>1.2447234316048677E-9</v>
          </cell>
          <cell r="P142">
            <v>1</v>
          </cell>
        </row>
        <row r="143">
          <cell r="C143">
            <v>0.141589564560999</v>
          </cell>
          <cell r="D143">
            <v>1.0711977364637744</v>
          </cell>
          <cell r="E143">
            <v>0.97881061657494828</v>
          </cell>
          <cell r="F143">
            <v>4.2442217726568527</v>
          </cell>
          <cell r="G143">
            <v>4.2058012916293395</v>
          </cell>
          <cell r="H143">
            <v>1.1948473493756377</v>
          </cell>
          <cell r="I143">
            <v>0.53514184892410088</v>
          </cell>
          <cell r="J143">
            <v>1.3758919751579173</v>
          </cell>
          <cell r="K143">
            <v>1.9495688505473057</v>
          </cell>
          <cell r="L143">
            <v>0.89442035981872337</v>
          </cell>
          <cell r="M143">
            <v>1.4054594785820032</v>
          </cell>
          <cell r="N143">
            <v>1.2087616995895689</v>
          </cell>
          <cell r="O143">
            <v>1.5149914977634486E-2</v>
          </cell>
          <cell r="P143">
            <v>1</v>
          </cell>
        </row>
        <row r="144">
          <cell r="C144">
            <v>0.99919285522671675</v>
          </cell>
          <cell r="D144">
            <v>0.99406611225749208</v>
          </cell>
          <cell r="E144">
            <v>0.84522115837017586</v>
          </cell>
          <cell r="F144">
            <v>5.7844453968097254</v>
          </cell>
          <cell r="G144">
            <v>5.4855549009624909</v>
          </cell>
          <cell r="H144">
            <v>1.5457207201599079</v>
          </cell>
          <cell r="I144">
            <v>0.21687875280752331</v>
          </cell>
          <cell r="J144">
            <v>1.0932752015188036</v>
          </cell>
          <cell r="K144">
            <v>1.735032416351366</v>
          </cell>
          <cell r="L144">
            <v>0.29776742157549996</v>
          </cell>
          <cell r="M144">
            <v>1.0685899528347997</v>
          </cell>
          <cell r="N144">
            <v>1.3735026607000116</v>
          </cell>
          <cell r="O144">
            <v>0</v>
          </cell>
          <cell r="P144">
            <v>1</v>
          </cell>
        </row>
        <row r="145">
          <cell r="C145">
            <v>2.7000085029309551</v>
          </cell>
          <cell r="D145">
            <v>1.8214983800778866</v>
          </cell>
          <cell r="E145">
            <v>0.6527819103129433</v>
          </cell>
          <cell r="F145">
            <v>0.3323754031424882</v>
          </cell>
          <cell r="G145">
            <v>1.3037696864580535</v>
          </cell>
          <cell r="H145">
            <v>0.20667917187985843</v>
          </cell>
          <cell r="I145">
            <v>1.0723255106457714</v>
          </cell>
          <cell r="J145">
            <v>0.41308650959392479</v>
          </cell>
          <cell r="K145">
            <v>0.30436122629743773</v>
          </cell>
          <cell r="L145">
            <v>0.4728319098541679</v>
          </cell>
          <cell r="M145">
            <v>0.81168613902728881</v>
          </cell>
          <cell r="N145">
            <v>0.5156129478929572</v>
          </cell>
          <cell r="O145">
            <v>8.2722800649585382E-4</v>
          </cell>
          <cell r="P145">
            <v>1</v>
          </cell>
        </row>
        <row r="146">
          <cell r="C146">
            <v>1.9739293559291367</v>
          </cell>
          <cell r="D146">
            <v>0.98460107844113465</v>
          </cell>
          <cell r="E146">
            <v>0.77998172506389085</v>
          </cell>
          <cell r="F146">
            <v>1.1220919021474478</v>
          </cell>
          <cell r="G146">
            <v>1.0545608153278156</v>
          </cell>
          <cell r="H146">
            <v>0.87301346578952665</v>
          </cell>
          <cell r="I146">
            <v>2.458275598970308</v>
          </cell>
          <cell r="J146">
            <v>0.92127289544558355</v>
          </cell>
          <cell r="K146">
            <v>1.2245529145687637</v>
          </cell>
          <cell r="L146">
            <v>0.55064959792086421</v>
          </cell>
          <cell r="M146">
            <v>0.97439263430305867</v>
          </cell>
          <cell r="N146">
            <v>1.6547941418612422</v>
          </cell>
          <cell r="O146">
            <v>0</v>
          </cell>
          <cell r="P146">
            <v>1</v>
          </cell>
        </row>
        <row r="147">
          <cell r="C147">
            <v>6.9881397612356604E-3</v>
          </cell>
          <cell r="D147">
            <v>0.67445232157684376</v>
          </cell>
          <cell r="E147">
            <v>0.95387440784207289</v>
          </cell>
          <cell r="F147">
            <v>4.794007757648183</v>
          </cell>
          <cell r="G147">
            <v>0.22746010117017448</v>
          </cell>
          <cell r="H147">
            <v>1.8745971917073039</v>
          </cell>
          <cell r="I147">
            <v>1.6091203373103884</v>
          </cell>
          <cell r="J147">
            <v>0.68107034227001251</v>
          </cell>
          <cell r="K147">
            <v>0.86502978507197459</v>
          </cell>
          <cell r="L147">
            <v>4.5389096305701804</v>
          </cell>
          <cell r="M147">
            <v>0.99966551689925809</v>
          </cell>
          <cell r="N147">
            <v>0.95133125201673407</v>
          </cell>
          <cell r="O147">
            <v>4.61009153380047E-2</v>
          </cell>
          <cell r="P147">
            <v>1</v>
          </cell>
        </row>
        <row r="148">
          <cell r="C148">
            <v>0.12246121292038725</v>
          </cell>
          <cell r="D148">
            <v>1.4839031893324692</v>
          </cell>
          <cell r="E148">
            <v>1.2736276226940444</v>
          </cell>
          <cell r="F148">
            <v>0.28789161160569809</v>
          </cell>
          <cell r="G148">
            <v>1.2597488224739566</v>
          </cell>
          <cell r="H148">
            <v>0.8993237364688581</v>
          </cell>
          <cell r="I148">
            <v>0.56447076333843971</v>
          </cell>
          <cell r="J148">
            <v>0.74694047209547765</v>
          </cell>
          <cell r="K148">
            <v>0.19763298764402035</v>
          </cell>
          <cell r="L148">
            <v>6.8150575580176398E-2</v>
          </cell>
          <cell r="M148">
            <v>0.59148487464247979</v>
          </cell>
          <cell r="N148">
            <v>0.38268543293746021</v>
          </cell>
          <cell r="O148">
            <v>0</v>
          </cell>
          <cell r="P148">
            <v>1</v>
          </cell>
        </row>
        <row r="149">
          <cell r="C149">
            <v>0.15412706034996462</v>
          </cell>
          <cell r="D149">
            <v>0.1509138048362399</v>
          </cell>
          <cell r="E149">
            <v>0.11412000677383743</v>
          </cell>
          <cell r="F149">
            <v>5.0806825166255669E-2</v>
          </cell>
          <cell r="G149">
            <v>2.0410931604782596</v>
          </cell>
          <cell r="H149">
            <v>1.3885333304266687</v>
          </cell>
          <cell r="I149">
            <v>0.12791061961904582</v>
          </cell>
          <cell r="J149">
            <v>7.0092153143456271</v>
          </cell>
          <cell r="K149">
            <v>1.7581999528018379</v>
          </cell>
          <cell r="L149">
            <v>6.7004155779762549</v>
          </cell>
          <cell r="M149">
            <v>1.7110127935394193</v>
          </cell>
          <cell r="N149">
            <v>2.2368073176371399</v>
          </cell>
          <cell r="O149">
            <v>1.5713005214660667E-5</v>
          </cell>
          <cell r="P149">
            <v>1</v>
          </cell>
        </row>
        <row r="150">
          <cell r="C150">
            <v>0.25655092520123807</v>
          </cell>
          <cell r="D150">
            <v>1.0926373608209983</v>
          </cell>
          <cell r="E150">
            <v>1.4018437086766167</v>
          </cell>
          <cell r="F150">
            <v>3.2485708820229844</v>
          </cell>
          <cell r="G150">
            <v>2.0418830730008635</v>
          </cell>
          <cell r="H150">
            <v>0.19296427295701149</v>
          </cell>
          <cell r="I150">
            <v>0.20660389916407257</v>
          </cell>
          <cell r="J150">
            <v>0.81061478448612734</v>
          </cell>
          <cell r="K150">
            <v>0.64899493046106094</v>
          </cell>
          <cell r="L150">
            <v>0.14923279380306784</v>
          </cell>
          <cell r="M150">
            <v>0.64536355676130552</v>
          </cell>
          <cell r="N150">
            <v>1.0093293290090271</v>
          </cell>
          <cell r="O150">
            <v>0</v>
          </cell>
          <cell r="P150">
            <v>1</v>
          </cell>
        </row>
        <row r="151">
          <cell r="C151">
            <v>0.1237692427971496</v>
          </cell>
          <cell r="D151">
            <v>1.0084244786531198</v>
          </cell>
          <cell r="E151">
            <v>1.3773251018819264</v>
          </cell>
          <cell r="F151">
            <v>1.1805436421431816</v>
          </cell>
          <cell r="G151">
            <v>0.51159894417791363</v>
          </cell>
          <cell r="H151">
            <v>0.69154070837988546</v>
          </cell>
          <cell r="I151">
            <v>0.54733643613249339</v>
          </cell>
          <cell r="J151">
            <v>0.57379970194709917</v>
          </cell>
          <cell r="K151">
            <v>0.59689244892097659</v>
          </cell>
          <cell r="L151">
            <v>0.72756095044550362</v>
          </cell>
          <cell r="M151">
            <v>0.80869630161182893</v>
          </cell>
          <cell r="N151">
            <v>0.83340763829417897</v>
          </cell>
          <cell r="O151">
            <v>3.0205633140009058E-7</v>
          </cell>
          <cell r="P151">
            <v>1</v>
          </cell>
        </row>
        <row r="152">
          <cell r="C152">
            <v>0.58832586317510849</v>
          </cell>
          <cell r="D152">
            <v>1.1517393973807397</v>
          </cell>
          <cell r="E152">
            <v>0.57439293742104591</v>
          </cell>
          <cell r="F152">
            <v>3.3697726138168731</v>
          </cell>
          <cell r="G152">
            <v>4.3055584161590552</v>
          </cell>
          <cell r="H152">
            <v>1.4355867952001131</v>
          </cell>
          <cell r="I152">
            <v>8.5699433344185977E-2</v>
          </cell>
          <cell r="J152">
            <v>4.280585257337628</v>
          </cell>
          <cell r="K152">
            <v>0.989066978777281</v>
          </cell>
          <cell r="L152">
            <v>0.38569198392953219</v>
          </cell>
          <cell r="M152">
            <v>0.95457739544777287</v>
          </cell>
          <cell r="N152">
            <v>1.0441462603039104</v>
          </cell>
          <cell r="O152">
            <v>1.0184728265506178E-6</v>
          </cell>
          <cell r="P152">
            <v>1</v>
          </cell>
        </row>
        <row r="153">
          <cell r="C153">
            <v>0.40378045460679746</v>
          </cell>
          <cell r="D153">
            <v>1.2493238586772153</v>
          </cell>
          <cell r="E153">
            <v>1.0619496388446306</v>
          </cell>
          <cell r="F153">
            <v>0.60063342227864092</v>
          </cell>
          <cell r="G153">
            <v>1.9199768596655484</v>
          </cell>
          <cell r="H153">
            <v>0.87799841683753932</v>
          </cell>
          <cell r="I153">
            <v>2.062162794223382</v>
          </cell>
          <cell r="J153">
            <v>1.0133868820015157</v>
          </cell>
          <cell r="K153">
            <v>1.3799416449376383</v>
          </cell>
          <cell r="L153">
            <v>0.50122984093375422</v>
          </cell>
          <cell r="M153">
            <v>1.100980384244034</v>
          </cell>
          <cell r="N153">
            <v>1.1187233757645938</v>
          </cell>
          <cell r="O153">
            <v>0</v>
          </cell>
          <cell r="P153">
            <v>1</v>
          </cell>
        </row>
        <row r="154">
          <cell r="C154">
            <v>0.37319595624183888</v>
          </cell>
          <cell r="D154">
            <v>1.9401420733823818</v>
          </cell>
          <cell r="E154">
            <v>0.71671565468794207</v>
          </cell>
          <cell r="F154">
            <v>5.3023770633463654</v>
          </cell>
          <cell r="G154">
            <v>4.9671280338481312</v>
          </cell>
          <cell r="H154">
            <v>0.48441183620015582</v>
          </cell>
          <cell r="I154">
            <v>0.11202163384844342</v>
          </cell>
          <cell r="J154">
            <v>2.4043520465257378</v>
          </cell>
          <cell r="K154">
            <v>2.5012345302761441</v>
          </cell>
          <cell r="L154">
            <v>0.40615244948837004</v>
          </cell>
          <cell r="M154">
            <v>0.99292478035839715</v>
          </cell>
          <cell r="N154">
            <v>1.2882978924571089</v>
          </cell>
          <cell r="O154">
            <v>0</v>
          </cell>
          <cell r="P154">
            <v>1</v>
          </cell>
        </row>
        <row r="155">
          <cell r="C155">
            <v>0.14921982910524861</v>
          </cell>
          <cell r="D155">
            <v>1.5234843682649599</v>
          </cell>
          <cell r="E155">
            <v>1.1896656477845182</v>
          </cell>
          <cell r="F155">
            <v>1.7113667739164622</v>
          </cell>
          <cell r="G155">
            <v>0.13823265707709489</v>
          </cell>
          <cell r="H155">
            <v>0.24797204344822779</v>
          </cell>
          <cell r="I155">
            <v>0.21435047572738417</v>
          </cell>
          <cell r="J155">
            <v>0.81438283307391035</v>
          </cell>
          <cell r="K155">
            <v>0.60019519359833906</v>
          </cell>
          <cell r="L155">
            <v>0.32776526322052407</v>
          </cell>
          <cell r="M155">
            <v>1.5095094709004679</v>
          </cell>
          <cell r="N155">
            <v>0.84583669379195892</v>
          </cell>
          <cell r="O155">
            <v>1.3966774200636134E-7</v>
          </cell>
          <cell r="P155">
            <v>1</v>
          </cell>
        </row>
        <row r="156">
          <cell r="C156">
            <v>0.28031897615897799</v>
          </cell>
          <cell r="D156">
            <v>0.97976512448663533</v>
          </cell>
          <cell r="E156">
            <v>1.061800599918979</v>
          </cell>
          <cell r="F156">
            <v>0.9743538668459002</v>
          </cell>
          <cell r="G156">
            <v>1.0262430803031697E-3</v>
          </cell>
          <cell r="H156">
            <v>1.3934450574743644</v>
          </cell>
          <cell r="I156">
            <v>0</v>
          </cell>
          <cell r="J156">
            <v>1.2891194563356592</v>
          </cell>
          <cell r="K156">
            <v>1.3422966649988508</v>
          </cell>
          <cell r="L156">
            <v>0.67190566240606631</v>
          </cell>
          <cell r="M156">
            <v>1.3589977762827825</v>
          </cell>
          <cell r="N156">
            <v>1.190791593434021</v>
          </cell>
          <cell r="O156">
            <v>0</v>
          </cell>
          <cell r="P156">
            <v>1</v>
          </cell>
        </row>
        <row r="157">
          <cell r="C157">
            <v>0.54446393628819256</v>
          </cell>
          <cell r="D157">
            <v>0.61840863329184159</v>
          </cell>
          <cell r="E157">
            <v>0.77674058469267548</v>
          </cell>
          <cell r="F157">
            <v>0.35934926768784387</v>
          </cell>
          <cell r="G157">
            <v>0.87064397577279939</v>
          </cell>
          <cell r="H157">
            <v>1.31526686758182</v>
          </cell>
          <cell r="I157">
            <v>1.6340019806302934</v>
          </cell>
          <cell r="J157">
            <v>0.66076218134574116</v>
          </cell>
          <cell r="K157">
            <v>2.0144054409601062</v>
          </cell>
          <cell r="L157">
            <v>4.3980173401235962</v>
          </cell>
          <cell r="M157">
            <v>1.9508410459722769</v>
          </cell>
          <cell r="N157">
            <v>2.5062903468431963</v>
          </cell>
          <cell r="O157">
            <v>8.9400070313773242E-2</v>
          </cell>
          <cell r="P157">
            <v>1</v>
          </cell>
        </row>
        <row r="158">
          <cell r="C158">
            <v>0.46093586044024837</v>
          </cell>
          <cell r="D158">
            <v>0.20501809058885309</v>
          </cell>
          <cell r="E158">
            <v>0.51472135794730189</v>
          </cell>
          <cell r="F158">
            <v>0.46448893838294547</v>
          </cell>
          <cell r="G158">
            <v>3.3972400185542297</v>
          </cell>
          <cell r="H158">
            <v>2.1293882520295377</v>
          </cell>
          <cell r="I158">
            <v>4.1591385595940444E-2</v>
          </cell>
          <cell r="J158">
            <v>7.1475266242820465</v>
          </cell>
          <cell r="K158">
            <v>1.3641905470317859</v>
          </cell>
          <cell r="L158">
            <v>0.70378593605651973</v>
          </cell>
          <cell r="M158">
            <v>0.40243422221563296</v>
          </cell>
          <cell r="N158">
            <v>0.71777799192934499</v>
          </cell>
          <cell r="O158">
            <v>4.9209063354696658E-6</v>
          </cell>
          <cell r="P158">
            <v>1</v>
          </cell>
        </row>
        <row r="159">
          <cell r="C159">
            <v>1.1663337021583629</v>
          </cell>
          <cell r="D159">
            <v>1.3312680127468317</v>
          </cell>
          <cell r="E159">
            <v>0.67498020872270859</v>
          </cell>
          <cell r="F159">
            <v>5.9480708581026995</v>
          </cell>
          <cell r="G159">
            <v>3.5867169166448054</v>
          </cell>
          <cell r="H159">
            <v>0.62522740496101425</v>
          </cell>
          <cell r="I159">
            <v>8.6549779102917848E-2</v>
          </cell>
          <cell r="J159">
            <v>1.9144122943940156</v>
          </cell>
          <cell r="K159">
            <v>3.1654712485218659</v>
          </cell>
          <cell r="L159">
            <v>0.18602683708125078</v>
          </cell>
          <cell r="M159">
            <v>1.2733901727420116</v>
          </cell>
          <cell r="N159">
            <v>2.6259799099921559</v>
          </cell>
          <cell r="O159">
            <v>2.6198734552501861</v>
          </cell>
          <cell r="P159">
            <v>1</v>
          </cell>
        </row>
        <row r="160">
          <cell r="C160">
            <v>0.27338747228544008</v>
          </cell>
          <cell r="D160">
            <v>0.85090083279748163</v>
          </cell>
          <cell r="E160">
            <v>1.3783426165261157</v>
          </cell>
          <cell r="F160">
            <v>1.6360226610388999</v>
          </cell>
          <cell r="G160">
            <v>1.1686248958068501</v>
          </cell>
          <cell r="H160">
            <v>0.73944776785015887</v>
          </cell>
          <cell r="I160">
            <v>0.2701090194178119</v>
          </cell>
          <cell r="J160">
            <v>0.83561132733185561</v>
          </cell>
          <cell r="K160">
            <v>0.76946014589373646</v>
          </cell>
          <cell r="L160">
            <v>0.10927510410144772</v>
          </cell>
          <cell r="M160">
            <v>0.79151959217676993</v>
          </cell>
          <cell r="N160">
            <v>1.0431828315598941</v>
          </cell>
          <cell r="O160">
            <v>0</v>
          </cell>
          <cell r="P160">
            <v>1</v>
          </cell>
        </row>
        <row r="161">
          <cell r="C161">
            <v>2.4370127881720172</v>
          </cell>
          <cell r="D161">
            <v>2.3043962932046385</v>
          </cell>
          <cell r="E161">
            <v>0.67956698839168261</v>
          </cell>
          <cell r="F161">
            <v>7.9301043580494238E-2</v>
          </cell>
          <cell r="G161">
            <v>0.71668300703519072</v>
          </cell>
          <cell r="H161">
            <v>3.6208874524412617E-3</v>
          </cell>
          <cell r="I161">
            <v>2.2644495667832607</v>
          </cell>
          <cell r="J161">
            <v>0.28479145770371123</v>
          </cell>
          <cell r="K161">
            <v>1.1355247395147365</v>
          </cell>
          <cell r="L161">
            <v>1.9996363344049532E-2</v>
          </cell>
          <cell r="M161">
            <v>0.320088534031858</v>
          </cell>
          <cell r="N161">
            <v>0.58607632831740364</v>
          </cell>
          <cell r="O161">
            <v>0</v>
          </cell>
          <cell r="P161">
            <v>1</v>
          </cell>
        </row>
        <row r="162">
          <cell r="C162">
            <v>0.72631136041160516</v>
          </cell>
          <cell r="D162">
            <v>1.0777394704213301</v>
          </cell>
          <cell r="E162">
            <v>0.68276099607638285</v>
          </cell>
          <cell r="F162">
            <v>2.0583238393609335E-3</v>
          </cell>
          <cell r="G162">
            <v>0.95841380653252173</v>
          </cell>
          <cell r="H162">
            <v>0.83226276535895638</v>
          </cell>
          <cell r="I162">
            <v>1.3339692598069875E-14</v>
          </cell>
          <cell r="J162">
            <v>1.1491693149702433</v>
          </cell>
          <cell r="K162">
            <v>1.3720768922772553</v>
          </cell>
          <cell r="L162">
            <v>0.17013912226044101</v>
          </cell>
          <cell r="M162">
            <v>3.9715590108981385</v>
          </cell>
          <cell r="N162">
            <v>1.8399023303306383</v>
          </cell>
          <cell r="O162">
            <v>0</v>
          </cell>
          <cell r="P162">
            <v>1</v>
          </cell>
        </row>
        <row r="163">
          <cell r="C163">
            <v>0.28709830191113117</v>
          </cell>
          <cell r="D163">
            <v>1.4316306612299565</v>
          </cell>
          <cell r="E163">
            <v>0.73387075195656359</v>
          </cell>
          <cell r="F163">
            <v>2.4247373251405089E-3</v>
          </cell>
          <cell r="G163">
            <v>6.6429709521141259E-2</v>
          </cell>
          <cell r="H163">
            <v>0.80975871178760661</v>
          </cell>
          <cell r="I163">
            <v>1.0023923692816985</v>
          </cell>
          <cell r="J163">
            <v>0.35919886297111342</v>
          </cell>
          <cell r="K163">
            <v>1.2506231620701422</v>
          </cell>
          <cell r="L163">
            <v>3.4069870769059283</v>
          </cell>
          <cell r="M163">
            <v>2.8782716091726015</v>
          </cell>
          <cell r="N163">
            <v>1.1554187452850475</v>
          </cell>
          <cell r="O163">
            <v>0</v>
          </cell>
          <cell r="P163">
            <v>1</v>
          </cell>
        </row>
        <row r="164">
          <cell r="C164">
            <v>0.1517298657325761</v>
          </cell>
          <cell r="D164">
            <v>1.6961606219341951</v>
          </cell>
          <cell r="E164">
            <v>1.2169429734567128</v>
          </cell>
          <cell r="F164">
            <v>0.48288932972350401</v>
          </cell>
          <cell r="G164">
            <v>0.61916792196185144</v>
          </cell>
          <cell r="H164">
            <v>0.53514870172191176</v>
          </cell>
          <cell r="I164">
            <v>2.1789229129173603E-2</v>
          </cell>
          <cell r="J164">
            <v>0.62958042898084066</v>
          </cell>
          <cell r="K164">
            <v>2.2329392445732559</v>
          </cell>
          <cell r="L164">
            <v>0.38174885208686482</v>
          </cell>
          <cell r="M164">
            <v>0.71713700057614793</v>
          </cell>
          <cell r="N164">
            <v>0.60112674037753355</v>
          </cell>
          <cell r="O164">
            <v>0</v>
          </cell>
          <cell r="P164">
            <v>1</v>
          </cell>
        </row>
        <row r="165">
          <cell r="C165">
            <v>2.8493207310073342E-2</v>
          </cell>
          <cell r="D165">
            <v>0.40292888421730416</v>
          </cell>
          <cell r="E165">
            <v>1.5136384438412078</v>
          </cell>
          <cell r="F165">
            <v>9.9159258150541926E-2</v>
          </cell>
          <cell r="G165">
            <v>1.5690123744220453E-3</v>
          </cell>
          <cell r="H165">
            <v>1.5374690528707045</v>
          </cell>
          <cell r="I165">
            <v>0.90160477327999233</v>
          </cell>
          <cell r="J165">
            <v>1.1941626526120508</v>
          </cell>
          <cell r="K165">
            <v>0.21583193926367142</v>
          </cell>
          <cell r="L165">
            <v>0.17746407711320747</v>
          </cell>
          <cell r="M165">
            <v>0.26496559646091072</v>
          </cell>
          <cell r="N165">
            <v>0.18412600719384903</v>
          </cell>
          <cell r="O165">
            <v>2.266373567049162</v>
          </cell>
          <cell r="P165">
            <v>1</v>
          </cell>
        </row>
        <row r="166">
          <cell r="C166">
            <v>1.3750436486092314E-2</v>
          </cell>
          <cell r="D166">
            <v>0.45357438956437868</v>
          </cell>
          <cell r="E166">
            <v>1.7612308252902213</v>
          </cell>
          <cell r="F166">
            <v>0.81265630303484648</v>
          </cell>
          <cell r="G166">
            <v>0.16601182318613941</v>
          </cell>
          <cell r="H166">
            <v>0.25499190701611524</v>
          </cell>
          <cell r="I166">
            <v>0.45066331641889201</v>
          </cell>
          <cell r="J166">
            <v>0.65486282705720911</v>
          </cell>
          <cell r="K166">
            <v>0.18229344179006116</v>
          </cell>
          <cell r="L166">
            <v>0.14714905090634847</v>
          </cell>
          <cell r="M166">
            <v>0.41887349084151992</v>
          </cell>
          <cell r="N166">
            <v>0.39224869004250223</v>
          </cell>
          <cell r="O166">
            <v>0</v>
          </cell>
          <cell r="P166">
            <v>1</v>
          </cell>
        </row>
        <row r="167">
          <cell r="C167">
            <v>0.57020750628950501</v>
          </cell>
          <cell r="D167">
            <v>1.5621140684523616</v>
          </cell>
          <cell r="E167">
            <v>0.78036263376080484</v>
          </cell>
          <cell r="F167">
            <v>1.3855804218900247</v>
          </cell>
          <cell r="G167">
            <v>2.1245169270836652</v>
          </cell>
          <cell r="H167">
            <v>1.6738498624499363</v>
          </cell>
          <cell r="I167">
            <v>0.47337269228401319</v>
          </cell>
          <cell r="J167">
            <v>2.5259047424077568</v>
          </cell>
          <cell r="K167">
            <v>0.95765623927435573</v>
          </cell>
          <cell r="L167">
            <v>9.5829066200573451E-2</v>
          </cell>
          <cell r="M167">
            <v>0.30668016226488604</v>
          </cell>
          <cell r="N167">
            <v>0.89477918620974917</v>
          </cell>
          <cell r="O167">
            <v>7.6004420332987864E-9</v>
          </cell>
          <cell r="P167">
            <v>1</v>
          </cell>
        </row>
        <row r="168">
          <cell r="C168">
            <v>4.786210960138599E-2</v>
          </cell>
          <cell r="D168">
            <v>0.26478776919198904</v>
          </cell>
          <cell r="E168">
            <v>0.15983427213096682</v>
          </cell>
          <cell r="F168">
            <v>0.65159017390665741</v>
          </cell>
          <cell r="G168">
            <v>3.5200499169912027</v>
          </cell>
          <cell r="H168">
            <v>1.3499282692021428</v>
          </cell>
          <cell r="I168">
            <v>7.1877607306113284E-2</v>
          </cell>
          <cell r="J168">
            <v>0.558407718887448</v>
          </cell>
          <cell r="K168">
            <v>6.9643713571035963</v>
          </cell>
          <cell r="L168">
            <v>18.251490795091186</v>
          </cell>
          <cell r="M168">
            <v>1.5341519871004614</v>
          </cell>
          <cell r="N168">
            <v>0.87235654292886566</v>
          </cell>
          <cell r="O168">
            <v>1.6517489505760891E-2</v>
          </cell>
          <cell r="P168">
            <v>1</v>
          </cell>
        </row>
        <row r="169">
          <cell r="C169">
            <v>0.80678514339000018</v>
          </cell>
          <cell r="D169">
            <v>1.8036113602728707</v>
          </cell>
          <cell r="E169">
            <v>0.42304689406902429</v>
          </cell>
          <cell r="F169">
            <v>2.7571987617581697</v>
          </cell>
          <cell r="G169">
            <v>2.7231360507271987</v>
          </cell>
          <cell r="H169">
            <v>1.1916339481870268</v>
          </cell>
          <cell r="I169">
            <v>4.3763849100401798E-2</v>
          </cell>
          <cell r="J169">
            <v>3.5882024140435789</v>
          </cell>
          <cell r="K169">
            <v>1.1821638225331192</v>
          </cell>
          <cell r="L169">
            <v>1.1606734381655988</v>
          </cell>
          <cell r="M169">
            <v>0.8599711588716501</v>
          </cell>
          <cell r="N169">
            <v>1.2521921504234728</v>
          </cell>
          <cell r="O169">
            <v>2.020859922030412E-6</v>
          </cell>
          <cell r="P169">
            <v>1</v>
          </cell>
        </row>
        <row r="170">
          <cell r="C170">
            <v>1.6215451536206404</v>
          </cell>
          <cell r="D170">
            <v>0.83789729397842017</v>
          </cell>
          <cell r="E170">
            <v>1.3867224969510601</v>
          </cell>
          <cell r="F170">
            <v>0.14278616978752812</v>
          </cell>
          <cell r="G170">
            <v>1.5780287510816209E-4</v>
          </cell>
          <cell r="H170">
            <v>0.45395361420815289</v>
          </cell>
          <cell r="I170">
            <v>1.4330381779712609E-8</v>
          </cell>
          <cell r="J170">
            <v>0.21291430023162478</v>
          </cell>
          <cell r="K170">
            <v>6.2457368217613933E-2</v>
          </cell>
          <cell r="L170">
            <v>0.10572861419382076</v>
          </cell>
          <cell r="M170">
            <v>1.4494880973207384E-2</v>
          </cell>
          <cell r="N170">
            <v>5.1534730264029107E-3</v>
          </cell>
          <cell r="O170">
            <v>0</v>
          </cell>
          <cell r="P170">
            <v>1</v>
          </cell>
        </row>
        <row r="171">
          <cell r="C171">
            <v>7.1492307911796324E-2</v>
          </cell>
          <cell r="D171">
            <v>0.35876573292217928</v>
          </cell>
          <cell r="E171">
            <v>0.24855965837641733</v>
          </cell>
          <cell r="F171">
            <v>0.26126614808940124</v>
          </cell>
          <cell r="G171">
            <v>1.2880450513008774</v>
          </cell>
          <cell r="H171">
            <v>0.30853884641125284</v>
          </cell>
          <cell r="I171">
            <v>0.2419824392661872</v>
          </cell>
          <cell r="J171">
            <v>0.79195492367398135</v>
          </cell>
          <cell r="K171">
            <v>0.82760510441228075</v>
          </cell>
          <cell r="L171">
            <v>15.739724238509453</v>
          </cell>
          <cell r="M171">
            <v>1.3421699488538279</v>
          </cell>
          <cell r="N171">
            <v>8.8868061569120833</v>
          </cell>
          <cell r="O171">
            <v>3.3843346591012495E-4</v>
          </cell>
          <cell r="P171">
            <v>1</v>
          </cell>
        </row>
        <row r="172">
          <cell r="C172">
            <v>0.94415973172066736</v>
          </cell>
          <cell r="D172">
            <v>1.1024912272283482</v>
          </cell>
          <cell r="E172">
            <v>0.81309040673642052</v>
          </cell>
          <cell r="F172">
            <v>0.75267623234411163</v>
          </cell>
          <cell r="G172">
            <v>2.0975252644807485</v>
          </cell>
          <cell r="H172">
            <v>1.3454796769118671</v>
          </cell>
          <cell r="I172">
            <v>2.779066071450045E-2</v>
          </cell>
          <cell r="J172">
            <v>1.2227234175520703</v>
          </cell>
          <cell r="K172">
            <v>1.2041780648656109</v>
          </cell>
          <cell r="L172">
            <v>0.83741192404254239</v>
          </cell>
          <cell r="M172">
            <v>1.6687650329727273</v>
          </cell>
          <cell r="N172">
            <v>1.3140292681197567</v>
          </cell>
          <cell r="O172">
            <v>0</v>
          </cell>
          <cell r="P172">
            <v>1</v>
          </cell>
        </row>
        <row r="173">
          <cell r="C173">
            <v>4.7749858999914068</v>
          </cell>
          <cell r="D173">
            <v>0.40013342488626374</v>
          </cell>
          <cell r="E173">
            <v>0.48805822001252858</v>
          </cell>
          <cell r="F173">
            <v>0.71631825914886982</v>
          </cell>
          <cell r="G173">
            <v>0.48187918488237153</v>
          </cell>
          <cell r="H173">
            <v>5.9705321538966363E-2</v>
          </cell>
          <cell r="I173">
            <v>1.5061384852690899E-2</v>
          </cell>
          <cell r="J173">
            <v>1.8762373806660071</v>
          </cell>
          <cell r="K173">
            <v>1.000375707582559</v>
          </cell>
          <cell r="L173">
            <v>0.35472628552307151</v>
          </cell>
          <cell r="M173">
            <v>0.70901147744524551</v>
          </cell>
          <cell r="N173">
            <v>0.46657187091528507</v>
          </cell>
          <cell r="O173">
            <v>3.6345229679025766E-9</v>
          </cell>
          <cell r="P173">
            <v>1</v>
          </cell>
        </row>
        <row r="174">
          <cell r="C174">
            <v>0.36294210845218189</v>
          </cell>
          <cell r="D174">
            <v>1.3777487537827349</v>
          </cell>
          <cell r="E174">
            <v>0.9389760663526151</v>
          </cell>
          <cell r="F174">
            <v>1.0883410375817901</v>
          </cell>
          <cell r="G174">
            <v>7.2757966963467746</v>
          </cell>
          <cell r="H174">
            <v>2.1358139078396441</v>
          </cell>
          <cell r="I174">
            <v>2.8402167149078908E-2</v>
          </cell>
          <cell r="J174">
            <v>0.81925494306364099</v>
          </cell>
          <cell r="K174">
            <v>0.52868821032531788</v>
          </cell>
          <cell r="L174">
            <v>0.16554362112367399</v>
          </cell>
          <cell r="M174">
            <v>0.7276250866545273</v>
          </cell>
          <cell r="N174">
            <v>0.86822202019202266</v>
          </cell>
          <cell r="O174">
            <v>0</v>
          </cell>
          <cell r="P174">
            <v>1</v>
          </cell>
        </row>
        <row r="175">
          <cell r="C175">
            <v>0.2565060152239817</v>
          </cell>
          <cell r="D175">
            <v>1.6797652682080768</v>
          </cell>
          <cell r="E175">
            <v>0.74965273415066891</v>
          </cell>
          <cell r="F175">
            <v>0.68531968597974757</v>
          </cell>
          <cell r="G175">
            <v>3.5329633972592087</v>
          </cell>
          <cell r="H175">
            <v>1.9947275526058785</v>
          </cell>
          <cell r="I175">
            <v>1.181787642416176</v>
          </cell>
          <cell r="J175">
            <v>1.7869225010540728</v>
          </cell>
          <cell r="K175">
            <v>1.6033346259688903</v>
          </cell>
          <cell r="L175">
            <v>0.31523760233141429</v>
          </cell>
          <cell r="M175">
            <v>0.697532686728213</v>
          </cell>
          <cell r="N175">
            <v>1.1066364279285801</v>
          </cell>
          <cell r="O175">
            <v>2.4926682262314065E-2</v>
          </cell>
          <cell r="P175">
            <v>1</v>
          </cell>
        </row>
        <row r="176">
          <cell r="C176">
            <v>0.46866543004706862</v>
          </cell>
          <cell r="D176">
            <v>1.0844848951823054</v>
          </cell>
          <cell r="E176">
            <v>0.92778195843500855</v>
          </cell>
          <cell r="F176">
            <v>1.5192280891882628</v>
          </cell>
          <cell r="G176">
            <v>5.7524555701227076</v>
          </cell>
          <cell r="H176">
            <v>1.3140205890100238</v>
          </cell>
          <cell r="I176">
            <v>1.2426144564536319</v>
          </cell>
          <cell r="J176">
            <v>2.052003451875688</v>
          </cell>
          <cell r="K176">
            <v>1.6898322953049165</v>
          </cell>
          <cell r="L176">
            <v>0.28433483663474302</v>
          </cell>
          <cell r="M176">
            <v>0.72592550319394511</v>
          </cell>
          <cell r="N176">
            <v>1.2292860717627156</v>
          </cell>
          <cell r="O176">
            <v>0</v>
          </cell>
          <cell r="P176">
            <v>1</v>
          </cell>
        </row>
        <row r="177">
          <cell r="C177">
            <v>3.492673578433513</v>
          </cell>
          <cell r="D177">
            <v>0.16313308709725835</v>
          </cell>
          <cell r="E177">
            <v>0.47259170291593255</v>
          </cell>
          <cell r="F177">
            <v>0.84463382697594402</v>
          </cell>
          <cell r="G177">
            <v>0.16647972127678412</v>
          </cell>
          <cell r="H177">
            <v>2.4691624366373</v>
          </cell>
          <cell r="I177">
            <v>4.0431972879993984E-2</v>
          </cell>
          <cell r="J177">
            <v>2.8497014774378209</v>
          </cell>
          <cell r="K177">
            <v>0.40818672843670073</v>
          </cell>
          <cell r="L177">
            <v>6.8464038166163111E-3</v>
          </cell>
          <cell r="M177">
            <v>4.910648594159657E-2</v>
          </cell>
          <cell r="N177">
            <v>6.3802615968030385E-2</v>
          </cell>
          <cell r="O177">
            <v>0</v>
          </cell>
          <cell r="P177">
            <v>1</v>
          </cell>
        </row>
        <row r="178">
          <cell r="C178">
            <v>0.20121047249343474</v>
          </cell>
          <cell r="D178">
            <v>0.87675646159748788</v>
          </cell>
          <cell r="E178">
            <v>1.4486235476961569</v>
          </cell>
          <cell r="F178">
            <v>0.77893056082580581</v>
          </cell>
          <cell r="G178">
            <v>2.0697817895846251</v>
          </cell>
          <cell r="H178">
            <v>1.0762361305862023</v>
          </cell>
          <cell r="I178">
            <v>4.0015486901642722E-2</v>
          </cell>
          <cell r="J178">
            <v>0.54332151797384798</v>
          </cell>
          <cell r="K178">
            <v>0.46740854385932495</v>
          </cell>
          <cell r="L178">
            <v>0.17810000649444099</v>
          </cell>
          <cell r="M178">
            <v>0.39307371380739958</v>
          </cell>
          <cell r="N178">
            <v>0.56002336028977073</v>
          </cell>
          <cell r="O178">
            <v>0</v>
          </cell>
          <cell r="P178">
            <v>1</v>
          </cell>
        </row>
        <row r="179">
          <cell r="C179">
            <v>0.15138997821798245</v>
          </cell>
          <cell r="D179">
            <v>1.1704831530258564</v>
          </cell>
          <cell r="E179">
            <v>1.2173891372551862</v>
          </cell>
          <cell r="F179">
            <v>5.0820208494037509</v>
          </cell>
          <cell r="G179">
            <v>3.2135165827532628</v>
          </cell>
          <cell r="H179">
            <v>0.62427187949425833</v>
          </cell>
          <cell r="I179">
            <v>5.7956045520766407E-2</v>
          </cell>
          <cell r="J179">
            <v>1.3604966296876417</v>
          </cell>
          <cell r="K179">
            <v>1.5919937008509009</v>
          </cell>
          <cell r="L179">
            <v>0.40147007142673313</v>
          </cell>
          <cell r="M179">
            <v>0.59828811957100492</v>
          </cell>
          <cell r="N179">
            <v>0.88894087392721288</v>
          </cell>
          <cell r="O179">
            <v>0</v>
          </cell>
          <cell r="P179">
            <v>1</v>
          </cell>
        </row>
        <row r="180">
          <cell r="C180">
            <v>0.17008840435928305</v>
          </cell>
          <cell r="D180">
            <v>1.0635077614609305</v>
          </cell>
          <cell r="E180">
            <v>1.0771659113051011</v>
          </cell>
          <cell r="F180">
            <v>0.99070124919592806</v>
          </cell>
          <cell r="G180">
            <v>0.70047150751900844</v>
          </cell>
          <cell r="H180">
            <v>1.144953492603269</v>
          </cell>
          <cell r="I180">
            <v>3.7984318582163536E-2</v>
          </cell>
          <cell r="J180">
            <v>1.4264296399508594</v>
          </cell>
          <cell r="K180">
            <v>1.2131761219399759</v>
          </cell>
          <cell r="L180">
            <v>0.34810790818397352</v>
          </cell>
          <cell r="M180">
            <v>1.6724329316549282</v>
          </cell>
          <cell r="N180">
            <v>0.71402028495481396</v>
          </cell>
          <cell r="O180">
            <v>3.9920122968634501E-8</v>
          </cell>
          <cell r="P180">
            <v>1</v>
          </cell>
        </row>
        <row r="181">
          <cell r="C181">
            <v>0.52278206189556831</v>
          </cell>
          <cell r="D181">
            <v>1.9725890523524676</v>
          </cell>
          <cell r="E181">
            <v>0.91425770354619262</v>
          </cell>
          <cell r="F181">
            <v>1.1634603219224728</v>
          </cell>
          <cell r="G181">
            <v>4.6255604622103572</v>
          </cell>
          <cell r="H181">
            <v>0.95547412534955023</v>
          </cell>
          <cell r="I181">
            <v>3.2516478122892455E-2</v>
          </cell>
          <cell r="J181">
            <v>1.5634566298378794</v>
          </cell>
          <cell r="K181">
            <v>0.21490962468529276</v>
          </cell>
          <cell r="L181">
            <v>0.7559152614691419</v>
          </cell>
          <cell r="M181">
            <v>0.15505017070367766</v>
          </cell>
          <cell r="N181">
            <v>0.21357680398325526</v>
          </cell>
          <cell r="O181">
            <v>0</v>
          </cell>
          <cell r="P181">
            <v>1</v>
          </cell>
        </row>
        <row r="182">
          <cell r="C182">
            <v>4.8126857055756991E-2</v>
          </cell>
          <cell r="D182">
            <v>0.48401268274815934</v>
          </cell>
          <cell r="E182">
            <v>1.6308048026948638</v>
          </cell>
          <cell r="F182">
            <v>6.7029536714354604E-3</v>
          </cell>
          <cell r="G182">
            <v>2.2749684108267945E-3</v>
          </cell>
          <cell r="H182">
            <v>1.0746446434124122</v>
          </cell>
          <cell r="I182">
            <v>1.1068864827479612</v>
          </cell>
          <cell r="J182">
            <v>0.73963269550538135</v>
          </cell>
          <cell r="K182">
            <v>0.24764478187454383</v>
          </cell>
          <cell r="L182">
            <v>0.12631361876355074</v>
          </cell>
          <cell r="M182">
            <v>0.18069350122311148</v>
          </cell>
          <cell r="N182">
            <v>0.22169719433774451</v>
          </cell>
          <cell r="O182">
            <v>5.0287924135721626E-2</v>
          </cell>
          <cell r="P182">
            <v>1</v>
          </cell>
        </row>
        <row r="183">
          <cell r="C183">
            <v>0.43963859405666156</v>
          </cell>
          <cell r="D183">
            <v>0.88060082696776942</v>
          </cell>
          <cell r="E183">
            <v>0.94174243255773959</v>
          </cell>
          <cell r="F183">
            <v>0.26576293414847019</v>
          </cell>
          <cell r="G183">
            <v>1.9786636356047459E-2</v>
          </cell>
          <cell r="H183">
            <v>1.2812313392521</v>
          </cell>
          <cell r="I183">
            <v>0.13463969082893892</v>
          </cell>
          <cell r="J183">
            <v>1.1352237021556062</v>
          </cell>
          <cell r="K183">
            <v>2.3299527835238574</v>
          </cell>
          <cell r="L183">
            <v>2.036371367723802</v>
          </cell>
          <cell r="M183">
            <v>1.4020712447648565</v>
          </cell>
          <cell r="N183">
            <v>2.3344411888518573</v>
          </cell>
          <cell r="O183">
            <v>1.7106708915610273E-2</v>
          </cell>
          <cell r="P183">
            <v>1</v>
          </cell>
        </row>
        <row r="184">
          <cell r="C184">
            <v>0.19501521120794627</v>
          </cell>
          <cell r="D184">
            <v>5.7909380913097035</v>
          </cell>
          <cell r="E184">
            <v>3.6657978054244839E-2</v>
          </cell>
          <cell r="F184">
            <v>-4.6777499308030234E-14</v>
          </cell>
          <cell r="G184">
            <v>2.7779178124970767E-13</v>
          </cell>
          <cell r="H184">
            <v>1.000595563533768</v>
          </cell>
          <cell r="I184">
            <v>0.1084455245728813</v>
          </cell>
          <cell r="J184">
            <v>0.19236742273310609</v>
          </cell>
          <cell r="K184">
            <v>1.3842989628356257</v>
          </cell>
          <cell r="L184">
            <v>3.0126104753239746E-2</v>
          </cell>
          <cell r="M184">
            <v>4.7116783510625826E-15</v>
          </cell>
          <cell r="N184">
            <v>0.9056579611358212</v>
          </cell>
          <cell r="O184">
            <v>19.467142562753576</v>
          </cell>
          <cell r="P184">
            <v>1</v>
          </cell>
        </row>
        <row r="185">
          <cell r="C185">
            <v>0.74713860046314851</v>
          </cell>
          <cell r="D185">
            <v>1.5381682947498752</v>
          </cell>
          <cell r="E185">
            <v>0.94130789669795623</v>
          </cell>
          <cell r="F185">
            <v>2.4060485709447179</v>
          </cell>
          <cell r="G185">
            <v>3.0230592447635551</v>
          </cell>
          <cell r="H185">
            <v>1.1631313523757278</v>
          </cell>
          <cell r="I185">
            <v>1.2241338933414356</v>
          </cell>
          <cell r="J185">
            <v>0.91885498668334131</v>
          </cell>
          <cell r="K185">
            <v>5.8197027973162268</v>
          </cell>
          <cell r="L185">
            <v>0.60039116816321669</v>
          </cell>
          <cell r="M185">
            <v>3.091453457216738E-2</v>
          </cell>
          <cell r="N185">
            <v>0.73161803995135977</v>
          </cell>
          <cell r="O185">
            <v>3.7019827473271816</v>
          </cell>
          <cell r="P185">
            <v>1</v>
          </cell>
        </row>
        <row r="186">
          <cell r="C186">
            <v>0.22142527252048841</v>
          </cell>
          <cell r="D186">
            <v>1.3929146204177751</v>
          </cell>
          <cell r="E186">
            <v>0.87800397505809824</v>
          </cell>
          <cell r="F186">
            <v>2.9265185153546222E-13</v>
          </cell>
          <cell r="G186">
            <v>0.26511011639463822</v>
          </cell>
          <cell r="H186">
            <v>0.33867606334291056</v>
          </cell>
          <cell r="I186">
            <v>6.1542276464215204</v>
          </cell>
          <cell r="J186">
            <v>0.32892303106306098</v>
          </cell>
          <cell r="K186">
            <v>2.0152376186794769</v>
          </cell>
          <cell r="L186">
            <v>0.58166906502539772</v>
          </cell>
          <cell r="M186">
            <v>3.168993841052584</v>
          </cell>
          <cell r="N186">
            <v>0.7083475369963782</v>
          </cell>
          <cell r="O186">
            <v>0</v>
          </cell>
          <cell r="P186">
            <v>1</v>
          </cell>
        </row>
        <row r="187">
          <cell r="C187">
            <v>0.29682940383678491</v>
          </cell>
          <cell r="D187">
            <v>1.4638682328033923</v>
          </cell>
          <cell r="E187">
            <v>1.1110650764383581</v>
          </cell>
          <cell r="F187">
            <v>0.17703429312645466</v>
          </cell>
          <cell r="G187">
            <v>9.8656433606619624E-4</v>
          </cell>
          <cell r="H187">
            <v>1.2831044288851665</v>
          </cell>
          <cell r="I187">
            <v>2.8217632946738109</v>
          </cell>
          <cell r="J187">
            <v>0.80355376096065079</v>
          </cell>
          <cell r="K187">
            <v>1.3391572300692236</v>
          </cell>
          <cell r="L187">
            <v>6.6576008416256258E-2</v>
          </cell>
          <cell r="M187">
            <v>0.30702141965927199</v>
          </cell>
          <cell r="N187">
            <v>1.4124976312594915</v>
          </cell>
          <cell r="O187">
            <v>0</v>
          </cell>
          <cell r="P187">
            <v>1</v>
          </cell>
        </row>
        <row r="188">
          <cell r="C188">
            <v>1.4684459443513835</v>
          </cell>
          <cell r="D188">
            <v>3.3438840107321259</v>
          </cell>
          <cell r="E188">
            <v>0.39374920499213539</v>
          </cell>
          <cell r="F188">
            <v>6.2073943911819279E-2</v>
          </cell>
          <cell r="G188">
            <v>2.2529422527572299E-2</v>
          </cell>
          <cell r="H188">
            <v>0.57031028749152901</v>
          </cell>
          <cell r="I188">
            <v>5.1415905208041623</v>
          </cell>
          <cell r="J188">
            <v>0.82303565601544015</v>
          </cell>
          <cell r="K188">
            <v>0.51489733439749885</v>
          </cell>
          <cell r="L188">
            <v>0.24555220942077391</v>
          </cell>
          <cell r="M188">
            <v>7.7722549549315345E-2</v>
          </cell>
          <cell r="N188">
            <v>0.49292165834902357</v>
          </cell>
          <cell r="O188">
            <v>2.681682454655292E-15</v>
          </cell>
          <cell r="P188">
            <v>1</v>
          </cell>
        </row>
        <row r="189">
          <cell r="C189">
            <v>5.1863990332569267</v>
          </cell>
          <cell r="D189">
            <v>9.816453749530675E-2</v>
          </cell>
          <cell r="E189">
            <v>0.42746357670341567</v>
          </cell>
          <cell r="F189">
            <v>1.1123268832896165</v>
          </cell>
          <cell r="G189">
            <v>9.2325777392444672E-2</v>
          </cell>
          <cell r="H189">
            <v>1.5628461089477013</v>
          </cell>
          <cell r="I189">
            <v>0</v>
          </cell>
          <cell r="J189">
            <v>1.3288956967324945</v>
          </cell>
          <cell r="K189">
            <v>0.22400527921546462</v>
          </cell>
          <cell r="L189">
            <v>5.3656012040159927E-2</v>
          </cell>
          <cell r="M189">
            <v>9.0438271462255665E-2</v>
          </cell>
          <cell r="N189">
            <v>0.307608808494853</v>
          </cell>
          <cell r="O189">
            <v>2.3790754370461915E-16</v>
          </cell>
          <cell r="P189">
            <v>1</v>
          </cell>
        </row>
        <row r="190">
          <cell r="C190">
            <v>6.5297777701318589</v>
          </cell>
          <cell r="D190">
            <v>0.24193163523041361</v>
          </cell>
          <cell r="E190">
            <v>4.1612670833098601E-2</v>
          </cell>
          <cell r="F190">
            <v>0.64916286198207918</v>
          </cell>
          <cell r="G190">
            <v>1.2033041830558702</v>
          </cell>
          <cell r="H190">
            <v>1.8343370595206276</v>
          </cell>
          <cell r="I190">
            <v>1.8335393252798147</v>
          </cell>
          <cell r="J190">
            <v>0.86182642146324262</v>
          </cell>
          <cell r="K190">
            <v>0.31897524115892439</v>
          </cell>
          <cell r="L190">
            <v>0.13502877956620404</v>
          </cell>
          <cell r="M190">
            <v>8.2357736425449662E-2</v>
          </cell>
          <cell r="N190">
            <v>0.10303531187372315</v>
          </cell>
          <cell r="O190">
            <v>0</v>
          </cell>
          <cell r="P190">
            <v>1</v>
          </cell>
        </row>
        <row r="191">
          <cell r="C191">
            <v>0.33976184479969584</v>
          </cell>
          <cell r="D191">
            <v>3.7423564348064087</v>
          </cell>
          <cell r="E191">
            <v>0.18740148899833378</v>
          </cell>
          <cell r="F191">
            <v>3.2141858999777252E-3</v>
          </cell>
          <cell r="G191">
            <v>6.277689626565663</v>
          </cell>
          <cell r="H191">
            <v>1.4538222312826727</v>
          </cell>
          <cell r="I191">
            <v>1.8736411463047727E-2</v>
          </cell>
          <cell r="J191">
            <v>2.3098208034304304</v>
          </cell>
          <cell r="K191">
            <v>4.7599763185129902</v>
          </cell>
          <cell r="L191">
            <v>0.12670676459270275</v>
          </cell>
          <cell r="M191">
            <v>0.3521875919209233</v>
          </cell>
          <cell r="N191">
            <v>1.2606109302413071E-2</v>
          </cell>
          <cell r="O191">
            <v>0</v>
          </cell>
          <cell r="P191">
            <v>1</v>
          </cell>
        </row>
        <row r="192">
          <cell r="C192">
            <v>0.6685535824587594</v>
          </cell>
          <cell r="D192">
            <v>4.3743812076755679</v>
          </cell>
          <cell r="E192">
            <v>0.13690693875411358</v>
          </cell>
          <cell r="F192">
            <v>0.1716246397318365</v>
          </cell>
          <cell r="G192">
            <v>0.22390872106494605</v>
          </cell>
          <cell r="H192">
            <v>1.3642090807695071</v>
          </cell>
          <cell r="I192">
            <v>2.1324736709451043E-2</v>
          </cell>
          <cell r="J192">
            <v>1.0562741890919833</v>
          </cell>
          <cell r="K192">
            <v>0.55615811449856134</v>
          </cell>
          <cell r="L192">
            <v>6.8181051391736108E-2</v>
          </cell>
          <cell r="M192">
            <v>0.18394176568677881</v>
          </cell>
          <cell r="N192">
            <v>2.2880181389303513</v>
          </cell>
          <cell r="O192">
            <v>0</v>
          </cell>
          <cell r="P192">
            <v>1</v>
          </cell>
        </row>
        <row r="193">
          <cell r="C193">
            <v>0.68207859461152398</v>
          </cell>
          <cell r="D193">
            <v>1.2360572917422863</v>
          </cell>
          <cell r="E193">
            <v>4.4827957562635655E-2</v>
          </cell>
          <cell r="F193">
            <v>6.6309451075024992E-2</v>
          </cell>
          <cell r="G193">
            <v>0.11686875094197374</v>
          </cell>
          <cell r="H193">
            <v>0.83782125052486134</v>
          </cell>
          <cell r="I193">
            <v>28.179003491604089</v>
          </cell>
          <cell r="J193">
            <v>5.0132550133009905</v>
          </cell>
          <cell r="K193">
            <v>2.1099426121218463</v>
          </cell>
          <cell r="L193">
            <v>0.26364215396097973</v>
          </cell>
          <cell r="M193">
            <v>0.40047951529359743</v>
          </cell>
          <cell r="N193">
            <v>0.57938461214856518</v>
          </cell>
          <cell r="O193">
            <v>10.898902034863257</v>
          </cell>
          <cell r="P193">
            <v>1</v>
          </cell>
        </row>
        <row r="194">
          <cell r="C194">
            <v>5.3988774776700641</v>
          </cell>
          <cell r="D194">
            <v>1.0874279245694611</v>
          </cell>
          <cell r="E194">
            <v>2.0360594716445506E-2</v>
          </cell>
          <cell r="F194">
            <v>25.17580071081494</v>
          </cell>
          <cell r="G194">
            <v>0.42867648558918009</v>
          </cell>
          <cell r="H194">
            <v>0.96007192953979414</v>
          </cell>
          <cell r="I194">
            <v>4.1185691268228068E-2</v>
          </cell>
          <cell r="J194">
            <v>0.517819431027296</v>
          </cell>
          <cell r="K194">
            <v>2.1200282482102297</v>
          </cell>
          <cell r="L194">
            <v>7.0941261268642211E-2</v>
          </cell>
          <cell r="M194">
            <v>9.6219420637005271E-3</v>
          </cell>
          <cell r="N194">
            <v>0.45876689717172625</v>
          </cell>
          <cell r="O194">
            <v>0</v>
          </cell>
          <cell r="P194">
            <v>1</v>
          </cell>
        </row>
        <row r="195">
          <cell r="C195">
            <v>4.9505038432796367</v>
          </cell>
          <cell r="D195">
            <v>1.0834800928415078E-2</v>
          </cell>
          <cell r="E195">
            <v>0.82659508400002779</v>
          </cell>
          <cell r="F195">
            <v>2.6725568679353473E-3</v>
          </cell>
          <cell r="G195">
            <v>0.40005039385671559</v>
          </cell>
          <cell r="H195">
            <v>0.13391831500889062</v>
          </cell>
          <cell r="I195">
            <v>0.12128332537466671</v>
          </cell>
          <cell r="J195">
            <v>0.81327126655390791</v>
          </cell>
          <cell r="K195">
            <v>0.12358838452179773</v>
          </cell>
          <cell r="L195">
            <v>5.0251629729923801E-2</v>
          </cell>
          <cell r="M195">
            <v>8.3393667475950978E-2</v>
          </cell>
          <cell r="N195">
            <v>0.18383767767641551</v>
          </cell>
          <cell r="O195">
            <v>0</v>
          </cell>
          <cell r="P195">
            <v>1</v>
          </cell>
        </row>
        <row r="196">
          <cell r="C196">
            <v>1.3033771338385642</v>
          </cell>
          <cell r="D196">
            <v>0.18851675483688901</v>
          </cell>
          <cell r="E196">
            <v>0.42771085403666964</v>
          </cell>
          <cell r="F196">
            <v>84.111252679625551</v>
          </cell>
          <cell r="G196">
            <v>2.4021921771208671E-2</v>
          </cell>
          <cell r="H196">
            <v>0.9063672755076041</v>
          </cell>
          <cell r="I196">
            <v>2.1885239720589102</v>
          </cell>
          <cell r="J196">
            <v>2.1868611056356042</v>
          </cell>
          <cell r="K196">
            <v>0.28122314710033325</v>
          </cell>
          <cell r="L196">
            <v>0.33679033389018725</v>
          </cell>
          <cell r="M196">
            <v>6.6261906284289379E-3</v>
          </cell>
          <cell r="N196">
            <v>0.90143249583390961</v>
          </cell>
          <cell r="O196">
            <v>0</v>
          </cell>
          <cell r="P196">
            <v>1</v>
          </cell>
        </row>
        <row r="197">
          <cell r="C197">
            <v>3.7218099868386481</v>
          </cell>
          <cell r="D197">
            <v>0.27860705433072708</v>
          </cell>
          <cell r="E197">
            <v>0.78707850574366123</v>
          </cell>
          <cell r="F197">
            <v>4.8769997451168461</v>
          </cell>
          <cell r="G197">
            <v>2.4175784290614746</v>
          </cell>
          <cell r="H197">
            <v>0.95665355763713189</v>
          </cell>
          <cell r="I197">
            <v>9.8352600396344977E-4</v>
          </cell>
          <cell r="J197">
            <v>0.44131438535588724</v>
          </cell>
          <cell r="K197">
            <v>3.0871935969857183</v>
          </cell>
          <cell r="L197">
            <v>1.8064250219225011E-3</v>
          </cell>
          <cell r="M197">
            <v>4.3827838848472548E-3</v>
          </cell>
          <cell r="N197">
            <v>1.7668296966891424</v>
          </cell>
          <cell r="O197">
            <v>0</v>
          </cell>
          <cell r="P197">
            <v>1</v>
          </cell>
        </row>
        <row r="198">
          <cell r="C198">
            <v>0.50370384189063</v>
          </cell>
          <cell r="D198">
            <v>3.5684336676159902</v>
          </cell>
          <cell r="E198">
            <v>1.3636930628098478E-2</v>
          </cell>
          <cell r="F198">
            <v>5.0437305865321655E-3</v>
          </cell>
          <cell r="G198">
            <v>2.7922119199602249</v>
          </cell>
          <cell r="H198">
            <v>1.2897830048362888</v>
          </cell>
          <cell r="I198">
            <v>20.647048593723202</v>
          </cell>
          <cell r="J198">
            <v>0.80683059046601069</v>
          </cell>
          <cell r="K198">
            <v>1.6619653512117625</v>
          </cell>
          <cell r="L198">
            <v>0.20036960024691497</v>
          </cell>
          <cell r="M198">
            <v>0.1727126831010857</v>
          </cell>
          <cell r="N198">
            <v>0.94228689044506941</v>
          </cell>
          <cell r="O198">
            <v>0</v>
          </cell>
          <cell r="P198">
            <v>1</v>
          </cell>
        </row>
        <row r="199">
          <cell r="C199">
            <v>0.10053469136258676</v>
          </cell>
          <cell r="D199">
            <v>5.229536076435682E-2</v>
          </cell>
          <cell r="E199">
            <v>9.3378504405175369E-4</v>
          </cell>
          <cell r="F199">
            <v>1.8549088447164412</v>
          </cell>
          <cell r="G199">
            <v>0.20305828486164035</v>
          </cell>
          <cell r="H199">
            <v>0.23938789219693088</v>
          </cell>
          <cell r="I199">
            <v>74.072703632837118</v>
          </cell>
          <cell r="J199">
            <v>2.0789805589118493</v>
          </cell>
          <cell r="K199">
            <v>4.2570432578008512</v>
          </cell>
          <cell r="L199">
            <v>2.6911156674896034E-15</v>
          </cell>
          <cell r="M199">
            <v>2.6887789686253907E-2</v>
          </cell>
          <cell r="N199">
            <v>0.92987804146139674</v>
          </cell>
          <cell r="O199">
            <v>0</v>
          </cell>
          <cell r="P199">
            <v>1</v>
          </cell>
        </row>
        <row r="200">
          <cell r="C200">
            <v>0.68028134144935481</v>
          </cell>
          <cell r="D200">
            <v>1.1850674762364279</v>
          </cell>
          <cell r="E200">
            <v>0.16634489852460305</v>
          </cell>
          <cell r="F200">
            <v>0.61872939867655019</v>
          </cell>
          <cell r="G200">
            <v>8.7926622150676597</v>
          </cell>
          <cell r="H200">
            <v>1.3113953180915876</v>
          </cell>
          <cell r="I200">
            <v>0.57493103983234073</v>
          </cell>
          <cell r="J200">
            <v>3.059786830887552</v>
          </cell>
          <cell r="K200">
            <v>5.0456181805197184</v>
          </cell>
          <cell r="L200">
            <v>2.8724162864195258E-2</v>
          </cell>
          <cell r="M200">
            <v>0.10228461500625374</v>
          </cell>
          <cell r="N200">
            <v>16.450950330142398</v>
          </cell>
          <cell r="O200">
            <v>0</v>
          </cell>
          <cell r="P200">
            <v>1</v>
          </cell>
        </row>
        <row r="201">
          <cell r="C201">
            <v>1.9397049474460617E-3</v>
          </cell>
          <cell r="D201">
            <v>0.16369813113288934</v>
          </cell>
          <cell r="E201">
            <v>1.0465474148620162</v>
          </cell>
          <cell r="F201">
            <v>0.70652390718052749</v>
          </cell>
          <cell r="G201">
            <v>0.78505875989869289</v>
          </cell>
          <cell r="H201">
            <v>2.6090329496623892</v>
          </cell>
          <cell r="I201">
            <v>1.4273239117462174E-2</v>
          </cell>
          <cell r="J201">
            <v>2.3076935708059771</v>
          </cell>
          <cell r="K201">
            <v>0.95583136477158837</v>
          </cell>
          <cell r="L201">
            <v>2.1432193852448176</v>
          </cell>
          <cell r="M201">
            <v>0.94937517433940066</v>
          </cell>
          <cell r="N201">
            <v>0.18857736825290181</v>
          </cell>
          <cell r="O201">
            <v>1.5232390787110382E-2</v>
          </cell>
          <cell r="P201">
            <v>1</v>
          </cell>
        </row>
        <row r="202">
          <cell r="C202">
            <v>5.6406497165506827E-3</v>
          </cell>
          <cell r="D202">
            <v>0.30146767391344365</v>
          </cell>
          <cell r="E202">
            <v>0.13861965504214482</v>
          </cell>
          <cell r="F202">
            <v>0.96664489957630761</v>
          </cell>
          <cell r="G202">
            <v>0.25832297738728627</v>
          </cell>
          <cell r="H202">
            <v>7.6165074587663293</v>
          </cell>
          <cell r="I202">
            <v>3.4571811340205934E-2</v>
          </cell>
          <cell r="J202">
            <v>2.6835450694913612</v>
          </cell>
          <cell r="K202">
            <v>2.4984288170890987</v>
          </cell>
          <cell r="L202">
            <v>2.934407909966755</v>
          </cell>
          <cell r="M202">
            <v>0.22079515452561421</v>
          </cell>
          <cell r="N202">
            <v>0.40851529101918893</v>
          </cell>
          <cell r="O202">
            <v>0</v>
          </cell>
          <cell r="P202">
            <v>1</v>
          </cell>
        </row>
        <row r="203">
          <cell r="C203">
            <v>2.7937810041673719</v>
          </cell>
          <cell r="D203">
            <v>0.89692494259688782</v>
          </cell>
          <cell r="E203">
            <v>0.70924930240284934</v>
          </cell>
          <cell r="F203">
            <v>1.7424457274364378</v>
          </cell>
          <cell r="G203">
            <v>1.0588186817582446</v>
          </cell>
          <cell r="H203">
            <v>0.28356640418609363</v>
          </cell>
          <cell r="I203">
            <v>2.5573772248724045</v>
          </cell>
          <cell r="J203">
            <v>0.69921346462462608</v>
          </cell>
          <cell r="K203">
            <v>0.36304204209521501</v>
          </cell>
          <cell r="L203">
            <v>0.88797334578457465</v>
          </cell>
          <cell r="M203">
            <v>1.2377715267495482</v>
          </cell>
          <cell r="N203">
            <v>1.0166807604400676</v>
          </cell>
          <cell r="O203">
            <v>5.2557632632227413</v>
          </cell>
          <cell r="P203">
            <v>1</v>
          </cell>
        </row>
        <row r="209">
          <cell r="C209">
            <v>2.76479499056058</v>
          </cell>
          <cell r="D209">
            <v>0.57903407897359338</v>
          </cell>
          <cell r="E209">
            <v>0.3316085988519123</v>
          </cell>
          <cell r="F209">
            <v>0.70839594081372192</v>
          </cell>
          <cell r="G209">
            <v>2.3717200878217555</v>
          </cell>
          <cell r="H209">
            <v>0.5810431771858654</v>
          </cell>
          <cell r="I209">
            <v>1.5985716596314714</v>
          </cell>
          <cell r="J209">
            <v>0.92637062285862004</v>
          </cell>
          <cell r="K209">
            <v>0.77344884167187611</v>
          </cell>
          <cell r="L209">
            <v>0.91988422933003511</v>
          </cell>
          <cell r="M209">
            <v>0.92092715560813221</v>
          </cell>
          <cell r="N209">
            <v>1.2436496606975358</v>
          </cell>
          <cell r="O209">
            <v>1.4597721978521101</v>
          </cell>
          <cell r="P209">
            <v>1</v>
          </cell>
        </row>
        <row r="210">
          <cell r="C210">
            <v>0.20827638241003871</v>
          </cell>
          <cell r="D210">
            <v>1.418491895290422</v>
          </cell>
          <cell r="E210">
            <v>1.2319706513227782</v>
          </cell>
          <cell r="F210">
            <v>1.0266816531897316</v>
          </cell>
          <cell r="G210">
            <v>2.4441049522242633</v>
          </cell>
          <cell r="H210">
            <v>0.95581450848244787</v>
          </cell>
          <cell r="I210">
            <v>1.8891231041268042</v>
          </cell>
          <cell r="J210">
            <v>1.1384209387530522</v>
          </cell>
          <cell r="K210">
            <v>0.99099336451593556</v>
          </cell>
          <cell r="L210">
            <v>0.84658125174676901</v>
          </cell>
          <cell r="M210">
            <v>1.005553057204231</v>
          </cell>
          <cell r="N210">
            <v>1.0378516826510804</v>
          </cell>
          <cell r="O210">
            <v>1.2952766048832695E-9</v>
          </cell>
          <cell r="P210">
            <v>1</v>
          </cell>
        </row>
        <row r="211">
          <cell r="C211">
            <v>0.1189482986893958</v>
          </cell>
          <cell r="D211">
            <v>1.0596400527928629</v>
          </cell>
          <cell r="E211">
            <v>0.90502518788859365</v>
          </cell>
          <cell r="F211">
            <v>0.98206584123229079</v>
          </cell>
          <cell r="G211">
            <v>2.6245665786250707</v>
          </cell>
          <cell r="H211">
            <v>1.1050553560228114</v>
          </cell>
          <cell r="I211">
            <v>0.87607350050418098</v>
          </cell>
          <cell r="J211">
            <v>1.3209981799004071</v>
          </cell>
          <cell r="K211">
            <v>1.670951033580454</v>
          </cell>
          <cell r="L211">
            <v>1.1409101323663857</v>
          </cell>
          <cell r="M211">
            <v>1.6054395417078646</v>
          </cell>
          <cell r="N211">
            <v>1.3167848099570765</v>
          </cell>
          <cell r="O211">
            <v>3.0307726855886428E-2</v>
          </cell>
          <cell r="P211">
            <v>1</v>
          </cell>
        </row>
        <row r="212">
          <cell r="C212">
            <v>0.77408576404202378</v>
          </cell>
          <cell r="D212">
            <v>1.0581692370822546</v>
          </cell>
          <cell r="E212">
            <v>0.60270017151190358</v>
          </cell>
          <cell r="F212">
            <v>1.9140790334346209</v>
          </cell>
          <cell r="G212">
            <v>3.8319926649358513</v>
          </cell>
          <cell r="H212">
            <v>1.4695617479761944</v>
          </cell>
          <cell r="I212">
            <v>0.20833458928896031</v>
          </cell>
          <cell r="J212">
            <v>1.1682494158134622</v>
          </cell>
          <cell r="K212">
            <v>1.4778419725543637</v>
          </cell>
          <cell r="L212">
            <v>1.3532679899923907</v>
          </cell>
          <cell r="M212">
            <v>1.0111595874378789</v>
          </cell>
          <cell r="N212">
            <v>1.0694092150208905</v>
          </cell>
          <cell r="O212">
            <v>0</v>
          </cell>
          <cell r="P212">
            <v>1</v>
          </cell>
        </row>
        <row r="213">
          <cell r="C213">
            <v>1.8229696890747678</v>
          </cell>
          <cell r="D213">
            <v>1.4166420519163827</v>
          </cell>
          <cell r="E213">
            <v>0.72254130033934361</v>
          </cell>
          <cell r="F213">
            <v>0.88069781714137807</v>
          </cell>
          <cell r="G213">
            <v>0.86557991111496779</v>
          </cell>
          <cell r="H213">
            <v>0.77596267290190613</v>
          </cell>
          <cell r="I213">
            <v>0.79953304738329334</v>
          </cell>
          <cell r="J213">
            <v>0.86799707074742827</v>
          </cell>
          <cell r="K213">
            <v>0.50557384659313265</v>
          </cell>
          <cell r="L213">
            <v>0.74965674417700601</v>
          </cell>
          <cell r="M213">
            <v>0.90995771455659835</v>
          </cell>
          <cell r="N213">
            <v>0.60851637818375381</v>
          </cell>
          <cell r="O213">
            <v>6.337779228706373E-4</v>
          </cell>
          <cell r="P213">
            <v>1</v>
          </cell>
        </row>
        <row r="214">
          <cell r="C214">
            <v>1.5181357322973128</v>
          </cell>
          <cell r="D214">
            <v>0.96998376588164181</v>
          </cell>
          <cell r="E214">
            <v>0.75454960920874969</v>
          </cell>
          <cell r="F214">
            <v>0.85574501540844283</v>
          </cell>
          <cell r="G214">
            <v>1.0541685323591969</v>
          </cell>
          <cell r="H214">
            <v>0.83693867945724387</v>
          </cell>
          <cell r="I214">
            <v>2.1563079084219718</v>
          </cell>
          <cell r="J214">
            <v>0.95854971673387734</v>
          </cell>
          <cell r="K214">
            <v>1.2740373155067479</v>
          </cell>
          <cell r="L214">
            <v>0.82901753519810983</v>
          </cell>
          <cell r="M214">
            <v>0.96553706460096378</v>
          </cell>
          <cell r="N214">
            <v>1.3260205494640196</v>
          </cell>
          <cell r="O214">
            <v>0</v>
          </cell>
          <cell r="P214">
            <v>1</v>
          </cell>
        </row>
        <row r="215">
          <cell r="C215">
            <v>5.8553902379740889E-2</v>
          </cell>
          <cell r="D215">
            <v>0.79561088011043057</v>
          </cell>
          <cell r="E215">
            <v>1.1510992518273926</v>
          </cell>
          <cell r="F215">
            <v>0.85952578379569844</v>
          </cell>
          <cell r="G215">
            <v>0.96452816891294491</v>
          </cell>
          <cell r="H215">
            <v>1.454814365801947</v>
          </cell>
          <cell r="I215">
            <v>0.99938055420303651</v>
          </cell>
          <cell r="J215">
            <v>0.70488533028164457</v>
          </cell>
          <cell r="K215">
            <v>1.0302957680271945</v>
          </cell>
          <cell r="L215">
            <v>2.8128391517100289</v>
          </cell>
          <cell r="M215">
            <v>0.87944805239207824</v>
          </cell>
          <cell r="N215">
            <v>1.1889674038793432</v>
          </cell>
          <cell r="O215">
            <v>4.1412678991123782E-2</v>
          </cell>
          <cell r="P215">
            <v>1</v>
          </cell>
        </row>
        <row r="216">
          <cell r="C216">
            <v>0.87864198262114912</v>
          </cell>
          <cell r="D216">
            <v>1.5834009352384859</v>
          </cell>
          <cell r="E216">
            <v>1.2905642788729796</v>
          </cell>
          <cell r="F216">
            <v>0.97700034873178121</v>
          </cell>
          <cell r="G216">
            <v>0.36003870770532403</v>
          </cell>
          <cell r="H216">
            <v>0.9841921623715244</v>
          </cell>
          <cell r="I216">
            <v>1.0539324342191079</v>
          </cell>
          <cell r="J216">
            <v>0.87101631118267708</v>
          </cell>
          <cell r="K216">
            <v>0.64064214475390546</v>
          </cell>
          <cell r="L216">
            <v>0.83538226634957646</v>
          </cell>
          <cell r="M216">
            <v>0.50564418099472985</v>
          </cell>
          <cell r="N216">
            <v>0.53939298347654274</v>
          </cell>
          <cell r="O216">
            <v>0</v>
          </cell>
          <cell r="P216">
            <v>1</v>
          </cell>
        </row>
        <row r="217">
          <cell r="C217">
            <v>0.10806413152899842</v>
          </cell>
          <cell r="D217">
            <v>0.26103307065067227</v>
          </cell>
          <cell r="E217">
            <v>0.12838317920377607</v>
          </cell>
          <cell r="F217">
            <v>0.50214805930182382</v>
          </cell>
          <cell r="G217">
            <v>1.7674422691556086</v>
          </cell>
          <cell r="H217">
            <v>1.3885472672869767</v>
          </cell>
          <cell r="I217">
            <v>0.89245977894771134</v>
          </cell>
          <cell r="J217">
            <v>3.3307887632561091</v>
          </cell>
          <cell r="K217">
            <v>1.3294576491795214</v>
          </cell>
          <cell r="L217">
            <v>3.1622680189281387</v>
          </cell>
          <cell r="M217">
            <v>1.7229973320028356</v>
          </cell>
          <cell r="N217">
            <v>1.715431559182188</v>
          </cell>
          <cell r="O217">
            <v>0.28498004271488447</v>
          </cell>
          <cell r="P217">
            <v>1</v>
          </cell>
        </row>
        <row r="218">
          <cell r="C218">
            <v>0.27427362611948802</v>
          </cell>
          <cell r="D218">
            <v>1.4091407649050034</v>
          </cell>
          <cell r="E218">
            <v>1.4497808015994162</v>
          </cell>
          <cell r="F218">
            <v>1.5324336761218422</v>
          </cell>
          <cell r="G218">
            <v>2.4389873181216655</v>
          </cell>
          <cell r="H218">
            <v>0.80238183949436492</v>
          </cell>
          <cell r="I218">
            <v>0.46437118484130974</v>
          </cell>
          <cell r="J218">
            <v>1.1295830082896812</v>
          </cell>
          <cell r="K218">
            <v>1.0509240765020846</v>
          </cell>
          <cell r="L218">
            <v>0.56782319694463856</v>
          </cell>
          <cell r="M218">
            <v>0.78638129879960172</v>
          </cell>
          <cell r="N218">
            <v>1.0049849005832894</v>
          </cell>
          <cell r="O218">
            <v>0</v>
          </cell>
          <cell r="P218">
            <v>1</v>
          </cell>
        </row>
        <row r="219">
          <cell r="C219">
            <v>9.4905145226558019E-2</v>
          </cell>
          <cell r="D219">
            <v>0.99812688380325698</v>
          </cell>
          <cell r="E219">
            <v>1.5257009008125184</v>
          </cell>
          <cell r="F219">
            <v>0.86583065720678665</v>
          </cell>
          <cell r="G219">
            <v>1.2299576716122027</v>
          </cell>
          <cell r="H219">
            <v>0.74730360833580356</v>
          </cell>
          <cell r="I219">
            <v>0.4072483623055313</v>
          </cell>
          <cell r="J219">
            <v>0.91849864633792488</v>
          </cell>
          <cell r="K219">
            <v>0.9049706928233896</v>
          </cell>
          <cell r="L219">
            <v>0.70194490861984804</v>
          </cell>
          <cell r="M219">
            <v>1.3790300943149956</v>
          </cell>
          <cell r="N219">
            <v>1.2771753525551126</v>
          </cell>
          <cell r="O219">
            <v>2.8215762749317159E-7</v>
          </cell>
          <cell r="P219">
            <v>1</v>
          </cell>
        </row>
        <row r="220">
          <cell r="C220">
            <v>0.69491567061523962</v>
          </cell>
          <cell r="D220">
            <v>1.1956452283147443</v>
          </cell>
          <cell r="E220">
            <v>0.7294530424769341</v>
          </cell>
          <cell r="F220">
            <v>0.89193720927507048</v>
          </cell>
          <cell r="G220">
            <v>2.3808448022090447</v>
          </cell>
          <cell r="H220">
            <v>1.1435027361367869</v>
          </cell>
          <cell r="I220">
            <v>0.44951314355266869</v>
          </cell>
          <cell r="J220">
            <v>1.9872754090513507</v>
          </cell>
          <cell r="K220">
            <v>1.1010145176798305</v>
          </cell>
          <cell r="L220">
            <v>0.85085293212011981</v>
          </cell>
          <cell r="M220">
            <v>1.1044759912525228</v>
          </cell>
          <cell r="N220">
            <v>1.2647767808362584</v>
          </cell>
          <cell r="O220">
            <v>0.7029735539085612</v>
          </cell>
          <cell r="P220">
            <v>1</v>
          </cell>
        </row>
        <row r="221">
          <cell r="C221">
            <v>0.4061098922470105</v>
          </cell>
          <cell r="D221">
            <v>1.331127483204922</v>
          </cell>
          <cell r="E221">
            <v>0.95786757646304699</v>
          </cell>
          <cell r="F221">
            <v>1.4012731445469244</v>
          </cell>
          <cell r="G221">
            <v>2.0425286768673914</v>
          </cell>
          <cell r="H221">
            <v>0.86794410183667259</v>
          </cell>
          <cell r="I221">
            <v>2.0795331781601862</v>
          </cell>
          <cell r="J221">
            <v>1.2520446566206715</v>
          </cell>
          <cell r="K221">
            <v>1.3291639264170818</v>
          </cell>
          <cell r="L221">
            <v>0.80478032889916751</v>
          </cell>
          <cell r="M221">
            <v>1.1848520880521289</v>
          </cell>
          <cell r="N221">
            <v>1.6000409271028286</v>
          </cell>
          <cell r="O221">
            <v>0</v>
          </cell>
          <cell r="P221">
            <v>1</v>
          </cell>
        </row>
        <row r="222">
          <cell r="C222">
            <v>0.44378277337788324</v>
          </cell>
          <cell r="D222">
            <v>1.8202965246260825</v>
          </cell>
          <cell r="E222">
            <v>0.68709548941807386</v>
          </cell>
          <cell r="F222">
            <v>1.7380039026137066</v>
          </cell>
          <cell r="G222">
            <v>2.2307936436195357</v>
          </cell>
          <cell r="H222">
            <v>0.71277032863925727</v>
          </cell>
          <cell r="I222">
            <v>0.25578502460627001</v>
          </cell>
          <cell r="J222">
            <v>2.3315665130635037</v>
          </cell>
          <cell r="K222">
            <v>1.8559637061257017</v>
          </cell>
          <cell r="L222">
            <v>0.58406200873063063</v>
          </cell>
          <cell r="M222">
            <v>1.2514297274059716</v>
          </cell>
          <cell r="N222">
            <v>0.930497367742249</v>
          </cell>
          <cell r="O222">
            <v>0</v>
          </cell>
          <cell r="P222">
            <v>1</v>
          </cell>
        </row>
        <row r="223">
          <cell r="C223">
            <v>0.31061727184842081</v>
          </cell>
          <cell r="D223">
            <v>1.4524046445660566</v>
          </cell>
          <cell r="E223">
            <v>1.3000380513816954</v>
          </cell>
          <cell r="F223">
            <v>1.3674850369632483</v>
          </cell>
          <cell r="G223">
            <v>1.1195641459197356</v>
          </cell>
          <cell r="H223">
            <v>0.50274437794828286</v>
          </cell>
          <cell r="I223">
            <v>0.37988439386422468</v>
          </cell>
          <cell r="J223">
            <v>1.1647653016089468</v>
          </cell>
          <cell r="K223">
            <v>1.0632065435854392</v>
          </cell>
          <cell r="L223">
            <v>0.39731491135336289</v>
          </cell>
          <cell r="M223">
            <v>1.3352150743345106</v>
          </cell>
          <cell r="N223">
            <v>1.5058760342299775</v>
          </cell>
          <cell r="O223">
            <v>1.4133480768247523E-7</v>
          </cell>
          <cell r="P223">
            <v>1</v>
          </cell>
        </row>
        <row r="224">
          <cell r="C224">
            <v>0.23854094745601004</v>
          </cell>
          <cell r="D224">
            <v>0.98103536621138798</v>
          </cell>
          <cell r="E224">
            <v>0.99714114134126008</v>
          </cell>
          <cell r="F224">
            <v>0.64546105173226487</v>
          </cell>
          <cell r="G224">
            <v>0.56084092400553287</v>
          </cell>
          <cell r="H224">
            <v>1.0080775917559497</v>
          </cell>
          <cell r="I224">
            <v>0.7674875678901435</v>
          </cell>
          <cell r="J224">
            <v>1.366524893329923</v>
          </cell>
          <cell r="K224">
            <v>1.2856988661492263</v>
          </cell>
          <cell r="L224">
            <v>0.86896962564858071</v>
          </cell>
          <cell r="M224">
            <v>1.7107552278385327</v>
          </cell>
          <cell r="N224">
            <v>1.5399923950492271</v>
          </cell>
          <cell r="O224">
            <v>0</v>
          </cell>
          <cell r="P224">
            <v>1</v>
          </cell>
        </row>
        <row r="225">
          <cell r="C225">
            <v>0.44115650791566824</v>
          </cell>
          <cell r="D225">
            <v>0.84448761018451812</v>
          </cell>
          <cell r="E225">
            <v>0.75316888815545968</v>
          </cell>
          <cell r="F225">
            <v>0.43919840698072204</v>
          </cell>
          <cell r="G225">
            <v>1.8410001794389388</v>
          </cell>
          <cell r="H225">
            <v>0.88252209450243579</v>
          </cell>
          <cell r="I225">
            <v>1.1773895306941455</v>
          </cell>
          <cell r="J225">
            <v>0.75973847756853319</v>
          </cell>
          <cell r="K225">
            <v>1.8751398589513604</v>
          </cell>
          <cell r="L225">
            <v>2.369766215274915</v>
          </cell>
          <cell r="M225">
            <v>1.6302810558723102</v>
          </cell>
          <cell r="N225">
            <v>1.7916717963508175</v>
          </cell>
          <cell r="O225">
            <v>9.5370692508547406E-2</v>
          </cell>
          <cell r="P225">
            <v>1</v>
          </cell>
        </row>
        <row r="226">
          <cell r="C226">
            <v>0.28536746928441448</v>
          </cell>
          <cell r="D226">
            <v>0.29754854338786463</v>
          </cell>
          <cell r="E226">
            <v>0.41323146436656816</v>
          </cell>
          <cell r="F226">
            <v>0.41587877876082979</v>
          </cell>
          <cell r="G226">
            <v>1.5676119383599705</v>
          </cell>
          <cell r="H226">
            <v>1.7497028901764782</v>
          </cell>
          <cell r="I226">
            <v>0.24312587116471038</v>
          </cell>
          <cell r="J226">
            <v>4.4210582926522486</v>
          </cell>
          <cell r="K226">
            <v>1.5131469001638873</v>
          </cell>
          <cell r="L226">
            <v>0.96542837882694799</v>
          </cell>
          <cell r="M226">
            <v>1.3210553130602689</v>
          </cell>
          <cell r="N226">
            <v>0.65009031819208829</v>
          </cell>
          <cell r="O226">
            <v>4.3825371841496074E-6</v>
          </cell>
          <cell r="P226">
            <v>1</v>
          </cell>
        </row>
        <row r="227">
          <cell r="C227">
            <v>0.69473565890012279</v>
          </cell>
          <cell r="D227">
            <v>1.160140184707094</v>
          </cell>
          <cell r="E227">
            <v>0.64947143975166721</v>
          </cell>
          <cell r="F227">
            <v>1.5637250759569425</v>
          </cell>
          <cell r="G227">
            <v>1.9552695831283031</v>
          </cell>
          <cell r="H227">
            <v>1.3401415908753505</v>
          </cell>
          <cell r="I227">
            <v>0.2955623414326049</v>
          </cell>
          <cell r="J227">
            <v>1.3449362714987372</v>
          </cell>
          <cell r="K227">
            <v>2.2865760422644037</v>
          </cell>
          <cell r="L227">
            <v>0.44670347197222088</v>
          </cell>
          <cell r="M227">
            <v>1.274010336397932</v>
          </cell>
          <cell r="N227">
            <v>1.6447864072018241</v>
          </cell>
          <cell r="O227">
            <v>2.3645549714224225</v>
          </cell>
          <cell r="P227">
            <v>1</v>
          </cell>
        </row>
        <row r="228">
          <cell r="C228">
            <v>0.34229055514419149</v>
          </cell>
          <cell r="D228">
            <v>1.0760778054289855</v>
          </cell>
          <cell r="E228">
            <v>1.408545239149507</v>
          </cell>
          <cell r="F228">
            <v>1.0570431269603189</v>
          </cell>
          <cell r="G228">
            <v>0.81073453691158737</v>
          </cell>
          <cell r="H228">
            <v>0.7658174779504392</v>
          </cell>
          <cell r="I228">
            <v>0.3863950824203608</v>
          </cell>
          <cell r="J228">
            <v>1.1459682080519338</v>
          </cell>
          <cell r="K228">
            <v>0.93545438157809879</v>
          </cell>
          <cell r="L228">
            <v>0.46585143211962038</v>
          </cell>
          <cell r="M228">
            <v>1.2472307885672451</v>
          </cell>
          <cell r="N228">
            <v>1.2377263976101811</v>
          </cell>
          <cell r="O228">
            <v>0</v>
          </cell>
          <cell r="P228">
            <v>1</v>
          </cell>
        </row>
        <row r="229">
          <cell r="C229">
            <v>2.6456563718223483</v>
          </cell>
          <cell r="D229">
            <v>1.9047436956094481</v>
          </cell>
          <cell r="E229">
            <v>0.69663784532310269</v>
          </cell>
          <cell r="F229">
            <v>0.26737992237237229</v>
          </cell>
          <cell r="G229">
            <v>0.92087350297673121</v>
          </cell>
          <cell r="H229">
            <v>0.68129347298992282</v>
          </cell>
          <cell r="I229">
            <v>1.3161876059081932</v>
          </cell>
          <cell r="J229">
            <v>0.35216327797587099</v>
          </cell>
          <cell r="K229">
            <v>0.9305605004099432</v>
          </cell>
          <cell r="L229">
            <v>0.38189493007624287</v>
          </cell>
          <cell r="M229">
            <v>0.2203521754675089</v>
          </cell>
          <cell r="N229">
            <v>0.47281179568508286</v>
          </cell>
          <cell r="O229">
            <v>0</v>
          </cell>
          <cell r="P229">
            <v>1</v>
          </cell>
        </row>
        <row r="230">
          <cell r="C230">
            <v>0.9829963853907917</v>
          </cell>
          <cell r="D230">
            <v>0.71550014696224751</v>
          </cell>
          <cell r="E230">
            <v>0.60406994029900896</v>
          </cell>
          <cell r="F230">
            <v>0.68198426067865303</v>
          </cell>
          <cell r="G230">
            <v>1.293761403496885</v>
          </cell>
          <cell r="H230">
            <v>1.1772806429928027</v>
          </cell>
          <cell r="I230">
            <v>0.629634275766212</v>
          </cell>
          <cell r="J230">
            <v>1.1533432998140263</v>
          </cell>
          <cell r="K230">
            <v>1.1118527590416674</v>
          </cell>
          <cell r="L230">
            <v>0.87186985833494535</v>
          </cell>
          <cell r="M230">
            <v>1.7632897297703132</v>
          </cell>
          <cell r="N230">
            <v>1.5244040391225728</v>
          </cell>
          <cell r="O230">
            <v>0</v>
          </cell>
          <cell r="P230">
            <v>1</v>
          </cell>
        </row>
        <row r="231">
          <cell r="C231">
            <v>0.14981033070741445</v>
          </cell>
          <cell r="D231">
            <v>1.9373972951249745</v>
          </cell>
          <cell r="E231">
            <v>0.89489271462572895</v>
          </cell>
          <cell r="F231">
            <v>0.34103348387204807</v>
          </cell>
          <cell r="G231">
            <v>0.27145637901186648</v>
          </cell>
          <cell r="H231">
            <v>0.6432224244330067</v>
          </cell>
          <cell r="I231">
            <v>1.0412034713533789</v>
          </cell>
          <cell r="J231">
            <v>0.56288152962709714</v>
          </cell>
          <cell r="K231">
            <v>1.2465036698346457</v>
          </cell>
          <cell r="L231">
            <v>2.6655286219115135</v>
          </cell>
          <cell r="M231">
            <v>1.3671223231624539</v>
          </cell>
          <cell r="N231">
            <v>1.6212510278060401</v>
          </cell>
          <cell r="O231">
            <v>0</v>
          </cell>
          <cell r="P231">
            <v>1</v>
          </cell>
        </row>
        <row r="232">
          <cell r="C232">
            <v>0.21013524286586213</v>
          </cell>
          <cell r="D232">
            <v>1.6061541611656984</v>
          </cell>
          <cell r="E232">
            <v>1.1790746915920043</v>
          </cell>
          <cell r="F232">
            <v>0.84782864997284879</v>
          </cell>
          <cell r="G232">
            <v>1.2715595007062823</v>
          </cell>
          <cell r="H232">
            <v>0.77681950300216451</v>
          </cell>
          <cell r="I232">
            <v>0.71059163703504646</v>
          </cell>
          <cell r="J232">
            <v>1.0895489761381578</v>
          </cell>
          <cell r="K232">
            <v>1.4707994635995563</v>
          </cell>
          <cell r="L232">
            <v>0.95423243869659113</v>
          </cell>
          <cell r="M232">
            <v>1.2857782534243438</v>
          </cell>
          <cell r="N232">
            <v>1.0268098667053798</v>
          </cell>
          <cell r="O232">
            <v>0</v>
          </cell>
          <cell r="P232">
            <v>1</v>
          </cell>
        </row>
        <row r="233">
          <cell r="C233">
            <v>5.6338235618933266E-2</v>
          </cell>
          <cell r="D233">
            <v>0.75598971306719576</v>
          </cell>
          <cell r="E233">
            <v>1.6530682542320281</v>
          </cell>
          <cell r="F233">
            <v>0.82116282670397189</v>
          </cell>
          <cell r="G233">
            <v>0.84307265294275724</v>
          </cell>
          <cell r="H233">
            <v>1.3893687655077775</v>
          </cell>
          <cell r="I233">
            <v>1.5106867745527575</v>
          </cell>
          <cell r="J233">
            <v>1.099083838577805</v>
          </cell>
          <cell r="K233">
            <v>0.9336327434945485</v>
          </cell>
          <cell r="L233">
            <v>0.7999892125365371</v>
          </cell>
          <cell r="M233">
            <v>0.7170877144639296</v>
          </cell>
          <cell r="N233">
            <v>0.64949261236913014</v>
          </cell>
          <cell r="O233">
            <v>1.549601840321289</v>
          </cell>
          <cell r="P233">
            <v>1</v>
          </cell>
        </row>
        <row r="234">
          <cell r="C234">
            <v>9.0931753347358354E-2</v>
          </cell>
          <cell r="D234">
            <v>0.71822896342331333</v>
          </cell>
          <cell r="E234">
            <v>2.1020557235011248</v>
          </cell>
          <cell r="F234">
            <v>0.76915673374312898</v>
          </cell>
          <cell r="G234">
            <v>0.22084013203168479</v>
          </cell>
          <cell r="H234">
            <v>0.69895952456022004</v>
          </cell>
          <cell r="I234">
            <v>1.1231002971736441</v>
          </cell>
          <cell r="J234">
            <v>0.85145516934233634</v>
          </cell>
          <cell r="K234">
            <v>0.3319069921332366</v>
          </cell>
          <cell r="L234">
            <v>0.69665137758208873</v>
          </cell>
          <cell r="M234">
            <v>0.68474479303782843</v>
          </cell>
          <cell r="N234">
            <v>0.86659029277792077</v>
          </cell>
          <cell r="O234">
            <v>0</v>
          </cell>
          <cell r="P234">
            <v>1</v>
          </cell>
        </row>
        <row r="235">
          <cell r="C235">
            <v>0.36396122543505066</v>
          </cell>
          <cell r="D235">
            <v>1.8624537246374093</v>
          </cell>
          <cell r="E235">
            <v>0.68558343127275978</v>
          </cell>
          <cell r="F235">
            <v>0.84743675636568838</v>
          </cell>
          <cell r="G235">
            <v>1.9321928140301081</v>
          </cell>
          <cell r="H235">
            <v>1.5762665980994912</v>
          </cell>
          <cell r="I235">
            <v>0.57649357107568511</v>
          </cell>
          <cell r="J235">
            <v>3.1706047648522682</v>
          </cell>
          <cell r="K235">
            <v>0.99924571483131563</v>
          </cell>
          <cell r="L235">
            <v>0.31572276657030213</v>
          </cell>
          <cell r="M235">
            <v>0.58186171576956291</v>
          </cell>
          <cell r="N235">
            <v>0.59827125291966143</v>
          </cell>
          <cell r="O235">
            <v>7.7934303049702774E-9</v>
          </cell>
          <cell r="P235">
            <v>1</v>
          </cell>
        </row>
        <row r="236">
          <cell r="C236">
            <v>3.8299336385752523E-2</v>
          </cell>
          <cell r="D236">
            <v>0.36111898148853827</v>
          </cell>
          <cell r="E236">
            <v>0.20000692296006564</v>
          </cell>
          <cell r="F236">
            <v>0.33499447836087437</v>
          </cell>
          <cell r="G236">
            <v>2.5676127375423987</v>
          </cell>
          <cell r="H236">
            <v>1.0924471806537464</v>
          </cell>
          <cell r="I236">
            <v>0.51581849351261144</v>
          </cell>
          <cell r="J236">
            <v>0.72228063046637192</v>
          </cell>
          <cell r="K236">
            <v>3.7760397960476744</v>
          </cell>
          <cell r="L236">
            <v>7.1442735655830045</v>
          </cell>
          <cell r="M236">
            <v>1.3808165424633954</v>
          </cell>
          <cell r="N236">
            <v>1.0666985822914778</v>
          </cell>
          <cell r="O236">
            <v>5.8046378958668057E-2</v>
          </cell>
          <cell r="P236">
            <v>1</v>
          </cell>
        </row>
        <row r="237">
          <cell r="C237">
            <v>0.62681649745933732</v>
          </cell>
          <cell r="D237">
            <v>1.6703563109725785</v>
          </cell>
          <cell r="E237">
            <v>0.42791267081852669</v>
          </cell>
          <cell r="F237">
            <v>1.2999531718866144</v>
          </cell>
          <cell r="G237">
            <v>1.6498325601586636</v>
          </cell>
          <cell r="H237">
            <v>1.1659577054946586</v>
          </cell>
          <cell r="I237">
            <v>0.27269642309751702</v>
          </cell>
          <cell r="J237">
            <v>3.061954275196209</v>
          </cell>
          <cell r="K237">
            <v>1.1901493386040893</v>
          </cell>
          <cell r="L237">
            <v>0.86459996625674529</v>
          </cell>
          <cell r="M237">
            <v>0.98284028570288939</v>
          </cell>
          <cell r="N237">
            <v>0.90983319179545485</v>
          </cell>
          <cell r="O237">
            <v>1.9222933811421883E-6</v>
          </cell>
          <cell r="P237">
            <v>1</v>
          </cell>
        </row>
        <row r="238">
          <cell r="C238">
            <v>1.8063963037028608</v>
          </cell>
          <cell r="D238">
            <v>1.0869875803340592</v>
          </cell>
          <cell r="E238">
            <v>1.2345664020335205</v>
          </cell>
          <cell r="F238">
            <v>0.61658505282119902</v>
          </cell>
          <cell r="G238">
            <v>0.15827748665445907</v>
          </cell>
          <cell r="H238">
            <v>1.0447947073630528</v>
          </cell>
          <cell r="I238">
            <v>0.25559114086946483</v>
          </cell>
          <cell r="J238">
            <v>0.38605245239441671</v>
          </cell>
          <cell r="K238">
            <v>0.3333672689457623</v>
          </cell>
          <cell r="L238">
            <v>0.21055859687609557</v>
          </cell>
          <cell r="M238">
            <v>0.66123343227602827</v>
          </cell>
          <cell r="N238">
            <v>3.0316794527450164E-2</v>
          </cell>
          <cell r="O238">
            <v>0</v>
          </cell>
          <cell r="P238">
            <v>1</v>
          </cell>
        </row>
        <row r="239">
          <cell r="C239">
            <v>9.6040362969199447E-2</v>
          </cell>
          <cell r="D239">
            <v>0.87233646964208089</v>
          </cell>
          <cell r="E239">
            <v>0.44117903796621377</v>
          </cell>
          <cell r="F239">
            <v>0.35271608631378704</v>
          </cell>
          <cell r="G239">
            <v>1.7605886240332318</v>
          </cell>
          <cell r="H239">
            <v>0.6431320682272802</v>
          </cell>
          <cell r="I239">
            <v>0.57077964519074065</v>
          </cell>
          <cell r="J239">
            <v>1.3221617031440873</v>
          </cell>
          <cell r="K239">
            <v>1.2830585888881318</v>
          </cell>
          <cell r="L239">
            <v>2.8451870644048229</v>
          </cell>
          <cell r="M239">
            <v>1.540626809605981</v>
          </cell>
          <cell r="N239">
            <v>5.4792252195999405</v>
          </cell>
          <cell r="O239">
            <v>8.4576109809865792E-3</v>
          </cell>
          <cell r="P239">
            <v>1</v>
          </cell>
        </row>
        <row r="240">
          <cell r="C240">
            <v>0.76782689690198158</v>
          </cell>
          <cell r="D240">
            <v>1.094373364193064</v>
          </cell>
          <cell r="E240">
            <v>0.64657805795706103</v>
          </cell>
          <cell r="F240">
            <v>0.5636630489601282</v>
          </cell>
          <cell r="G240">
            <v>1.7097794520940812</v>
          </cell>
          <cell r="H240">
            <v>1.2313302430683852</v>
          </cell>
          <cell r="I240">
            <v>0.2969587033104048</v>
          </cell>
          <cell r="J240">
            <v>1.1574068431414295</v>
          </cell>
          <cell r="K240">
            <v>1.0672888471843422</v>
          </cell>
          <cell r="L240">
            <v>1.1878151375527024</v>
          </cell>
          <cell r="M240">
            <v>1.5818639559856358</v>
          </cell>
          <cell r="N240">
            <v>1.2506898204698109</v>
          </cell>
          <cell r="O240">
            <v>0</v>
          </cell>
          <cell r="P240">
            <v>1</v>
          </cell>
        </row>
        <row r="241">
          <cell r="C241">
            <v>3.4998709012941771</v>
          </cell>
          <cell r="D241">
            <v>0.41754556429831391</v>
          </cell>
          <cell r="E241">
            <v>0.43163714366595668</v>
          </cell>
          <cell r="F241">
            <v>0.59426405106483182</v>
          </cell>
          <cell r="G241">
            <v>0.64658077874476738</v>
          </cell>
          <cell r="H241">
            <v>0.41650084396343745</v>
          </cell>
          <cell r="I241">
            <v>0.23433065683621634</v>
          </cell>
          <cell r="J241">
            <v>1.1909798284139503</v>
          </cell>
          <cell r="K241">
            <v>0.70055276732282656</v>
          </cell>
          <cell r="L241">
            <v>0.50950975420357592</v>
          </cell>
          <cell r="M241">
            <v>0.61105793718138812</v>
          </cell>
          <cell r="N241">
            <v>0.60777263910172308</v>
          </cell>
          <cell r="O241">
            <v>2.9657904268768067E-9</v>
          </cell>
          <cell r="P241">
            <v>1</v>
          </cell>
        </row>
        <row r="242">
          <cell r="C242">
            <v>0.4722740856625352</v>
          </cell>
          <cell r="D242">
            <v>1.41718337283838</v>
          </cell>
          <cell r="E242">
            <v>0.80933011603239913</v>
          </cell>
          <cell r="F242">
            <v>1.1456581472495801</v>
          </cell>
          <cell r="G242">
            <v>4.1901340255962802</v>
          </cell>
          <cell r="H242">
            <v>2.0546879490209196</v>
          </cell>
          <cell r="I242">
            <v>0.2947323162379446</v>
          </cell>
          <cell r="J242">
            <v>1.1018856324579731</v>
          </cell>
          <cell r="K242">
            <v>0.80110585253921651</v>
          </cell>
          <cell r="L242">
            <v>0.4206648967714226</v>
          </cell>
          <cell r="M242">
            <v>0.7946558697826116</v>
          </cell>
          <cell r="N242">
            <v>1.0166877149781572</v>
          </cell>
          <cell r="O242">
            <v>0</v>
          </cell>
          <cell r="P242">
            <v>1</v>
          </cell>
        </row>
        <row r="243">
          <cell r="C243">
            <v>0.26761966393472192</v>
          </cell>
          <cell r="D243">
            <v>1.7198030695266722</v>
          </cell>
          <cell r="E243">
            <v>0.71242589722948169</v>
          </cell>
          <cell r="F243">
            <v>0.82512716385126017</v>
          </cell>
          <cell r="G243">
            <v>2.1584275589207866</v>
          </cell>
          <cell r="H243">
            <v>1.6861543128282357</v>
          </cell>
          <cell r="I243">
            <v>1.2308510474682275</v>
          </cell>
          <cell r="J243">
            <v>1.5963540483079528</v>
          </cell>
          <cell r="K243">
            <v>1.1958706290340888</v>
          </cell>
          <cell r="L243">
            <v>0.81656787798135522</v>
          </cell>
          <cell r="M243">
            <v>0.97244783289327141</v>
          </cell>
          <cell r="N243">
            <v>1.148111092461011</v>
          </cell>
          <cell r="O243">
            <v>2.3208896557162198E-2</v>
          </cell>
          <cell r="P243">
            <v>1</v>
          </cell>
        </row>
        <row r="244">
          <cell r="C244">
            <v>0.45964264680477229</v>
          </cell>
          <cell r="D244">
            <v>1.3958674891791905</v>
          </cell>
          <cell r="E244">
            <v>1.112401956652461</v>
          </cell>
          <cell r="F244">
            <v>1.6393405416316726</v>
          </cell>
          <cell r="G244">
            <v>4.5917280848491977</v>
          </cell>
          <cell r="H244">
            <v>0.73672911358468329</v>
          </cell>
          <cell r="I244">
            <v>1.0264270172979755</v>
          </cell>
          <cell r="J244">
            <v>1.6275847145199165</v>
          </cell>
          <cell r="K244">
            <v>1.2355523119415419</v>
          </cell>
          <cell r="L244">
            <v>0.52310289017019107</v>
          </cell>
          <cell r="M244">
            <v>0.85022537441098478</v>
          </cell>
          <cell r="N244">
            <v>1.0406310809857309</v>
          </cell>
          <cell r="O244">
            <v>0</v>
          </cell>
          <cell r="P244">
            <v>1</v>
          </cell>
        </row>
        <row r="245">
          <cell r="C245">
            <v>2.0650068228009766</v>
          </cell>
          <cell r="D245">
            <v>0.22230812224444846</v>
          </cell>
          <cell r="E245">
            <v>0.60930696930053296</v>
          </cell>
          <cell r="F245">
            <v>1.4079451353572832</v>
          </cell>
          <cell r="G245">
            <v>0.3213975480406045</v>
          </cell>
          <cell r="H245">
            <v>1.8115832179980234</v>
          </cell>
          <cell r="I245">
            <v>0.16856190080314934</v>
          </cell>
          <cell r="J245">
            <v>1.9589932046963305</v>
          </cell>
          <cell r="K245">
            <v>0.90559402499947517</v>
          </cell>
          <cell r="L245">
            <v>0.23434654931201651</v>
          </cell>
          <cell r="M245">
            <v>0.37564176006233019</v>
          </cell>
          <cell r="N245">
            <v>0.60808855449644483</v>
          </cell>
          <cell r="O245">
            <v>0</v>
          </cell>
          <cell r="P245">
            <v>1</v>
          </cell>
        </row>
        <row r="246">
          <cell r="C246">
            <v>0.25418219052031893</v>
          </cell>
          <cell r="D246">
            <v>1.2916739776781976</v>
          </cell>
          <cell r="E246">
            <v>1.4212398249034273</v>
          </cell>
          <cell r="F246">
            <v>1.1097732968886291</v>
          </cell>
          <cell r="G246">
            <v>3.0996454256083825</v>
          </cell>
          <cell r="H246">
            <v>1.3190206625332053</v>
          </cell>
          <cell r="I246">
            <v>0.16494231516134839</v>
          </cell>
          <cell r="J246">
            <v>0.95460911213806199</v>
          </cell>
          <cell r="K246">
            <v>0.69147886800801528</v>
          </cell>
          <cell r="L246">
            <v>0.34544576417331252</v>
          </cell>
          <cell r="M246">
            <v>0.88537168360421015</v>
          </cell>
          <cell r="N246">
            <v>0.56037926754904888</v>
          </cell>
          <cell r="O246">
            <v>0</v>
          </cell>
          <cell r="P246">
            <v>1</v>
          </cell>
        </row>
        <row r="247">
          <cell r="C247">
            <v>0.1674704144192054</v>
          </cell>
          <cell r="D247">
            <v>1.2835076666564382</v>
          </cell>
          <cell r="E247">
            <v>1.3538515595923268</v>
          </cell>
          <cell r="F247">
            <v>1.4092175406379053</v>
          </cell>
          <cell r="G247">
            <v>3.1302483868736792</v>
          </cell>
          <cell r="H247">
            <v>0.81066265199015752</v>
          </cell>
          <cell r="I247">
            <v>0.47319111328891156</v>
          </cell>
          <cell r="J247">
            <v>1.3018409059921978</v>
          </cell>
          <cell r="K247">
            <v>1.1907449706233837</v>
          </cell>
          <cell r="L247">
            <v>0.72743522700608743</v>
          </cell>
          <cell r="M247">
            <v>0.9832502542742898</v>
          </cell>
          <cell r="N247">
            <v>1.0347802491256208</v>
          </cell>
          <cell r="O247">
            <v>0</v>
          </cell>
          <cell r="P247">
            <v>1</v>
          </cell>
        </row>
        <row r="248">
          <cell r="C248">
            <v>0.277560505663142</v>
          </cell>
          <cell r="D248">
            <v>1.0599659711317051</v>
          </cell>
          <cell r="E248">
            <v>1.1777050426680524</v>
          </cell>
          <cell r="F248">
            <v>0.92807092565065186</v>
          </cell>
          <cell r="G248">
            <v>1.5138313427713801</v>
          </cell>
          <cell r="H248">
            <v>1.0235257456470643</v>
          </cell>
          <cell r="I248">
            <v>0.58195373943881867</v>
          </cell>
          <cell r="J248">
            <v>1.3381593919716754</v>
          </cell>
          <cell r="K248">
            <v>0.6889631466142988</v>
          </cell>
          <cell r="L248">
            <v>0.49697683564463674</v>
          </cell>
          <cell r="M248">
            <v>1.4599600745855403</v>
          </cell>
          <cell r="N248">
            <v>1.1978402067007312</v>
          </cell>
          <cell r="O248">
            <v>3.8479862406549908E-8</v>
          </cell>
          <cell r="P248">
            <v>1</v>
          </cell>
        </row>
        <row r="249">
          <cell r="C249">
            <v>0.68151730716148551</v>
          </cell>
          <cell r="D249">
            <v>1.8237960758663445</v>
          </cell>
          <cell r="E249">
            <v>0.81176039846345205</v>
          </cell>
          <cell r="F249">
            <v>1.1261184350129834</v>
          </cell>
          <cell r="G249">
            <v>1.3673741345735537</v>
          </cell>
          <cell r="H249">
            <v>1.2295671151450702</v>
          </cell>
          <cell r="I249">
            <v>0.45275895893343243</v>
          </cell>
          <cell r="J249">
            <v>2.3422178358729564</v>
          </cell>
          <cell r="K249">
            <v>0.78173049493110713</v>
          </cell>
          <cell r="L249">
            <v>0.90549489580058384</v>
          </cell>
          <cell r="M249">
            <v>0.57437425727802949</v>
          </cell>
          <cell r="N249">
            <v>0.25593504210798129</v>
          </cell>
          <cell r="O249">
            <v>0</v>
          </cell>
          <cell r="P249">
            <v>1</v>
          </cell>
        </row>
        <row r="250">
          <cell r="C250">
            <v>6.7148946011896818E-2</v>
          </cell>
          <cell r="D250">
            <v>0.57807541570538257</v>
          </cell>
          <cell r="E250">
            <v>2.1263996280655366</v>
          </cell>
          <cell r="F250">
            <v>0.72094875224939359</v>
          </cell>
          <cell r="G250">
            <v>0.2834276020574466</v>
          </cell>
          <cell r="H250">
            <v>1.433150130803994</v>
          </cell>
          <cell r="I250">
            <v>1.0604749093370314</v>
          </cell>
          <cell r="J250">
            <v>0.6065738500683453</v>
          </cell>
          <cell r="K250">
            <v>0.53369151361912637</v>
          </cell>
          <cell r="L250">
            <v>0.56129076688766566</v>
          </cell>
          <cell r="M250">
            <v>0.33954765121116431</v>
          </cell>
          <cell r="N250">
            <v>0.58280656427016087</v>
          </cell>
          <cell r="O250">
            <v>6.0852836717299734E-2</v>
          </cell>
          <cell r="P250">
            <v>1</v>
          </cell>
        </row>
        <row r="251">
          <cell r="C251">
            <v>0.4578507058363247</v>
          </cell>
          <cell r="D251">
            <v>0.93952765434227248</v>
          </cell>
          <cell r="E251">
            <v>1.0888217523775956</v>
          </cell>
          <cell r="F251">
            <v>0.36140421849252646</v>
          </cell>
          <cell r="G251">
            <v>0.36053163304337088</v>
          </cell>
          <cell r="H251">
            <v>1.0228812680954691</v>
          </cell>
          <cell r="I251">
            <v>0.51954495645996079</v>
          </cell>
          <cell r="J251">
            <v>0.83384023474328317</v>
          </cell>
          <cell r="K251">
            <v>1.4388422775299137</v>
          </cell>
          <cell r="L251">
            <v>1.3230665600006735</v>
          </cell>
          <cell r="M251">
            <v>1.4010256235352838</v>
          </cell>
          <cell r="N251">
            <v>1.6479461886411764</v>
          </cell>
          <cell r="O251">
            <v>0.23702119210141595</v>
          </cell>
          <cell r="P251">
            <v>1</v>
          </cell>
        </row>
        <row r="252">
          <cell r="C252">
            <v>0.80307701630276829</v>
          </cell>
          <cell r="D252">
            <v>4.4533575809045729</v>
          </cell>
          <cell r="E252">
            <v>0.10056356066377919</v>
          </cell>
          <cell r="F252">
            <v>0.58016987812883114</v>
          </cell>
          <cell r="G252">
            <v>0.95252132189619554</v>
          </cell>
          <cell r="H252">
            <v>1.4043936513641788</v>
          </cell>
          <cell r="I252">
            <v>0.53110581366173026</v>
          </cell>
          <cell r="J252">
            <v>0.64495601783322687</v>
          </cell>
          <cell r="K252">
            <v>1.2109615813887664</v>
          </cell>
          <cell r="L252">
            <v>0.94867991596175849</v>
          </cell>
          <cell r="M252">
            <v>0.15944151865288875</v>
          </cell>
          <cell r="N252">
            <v>1.8987505433314047</v>
          </cell>
          <cell r="O252">
            <v>43.337779319966977</v>
          </cell>
          <cell r="P252">
            <v>1</v>
          </cell>
        </row>
        <row r="253">
          <cell r="C253">
            <v>1.79835663140882</v>
          </cell>
          <cell r="D253">
            <v>0.80623045024064277</v>
          </cell>
          <cell r="E253">
            <v>0.88429650922196812</v>
          </cell>
          <cell r="F253">
            <v>1.0310063575659225</v>
          </cell>
          <cell r="G253">
            <v>1.1755542508676717</v>
          </cell>
          <cell r="H253">
            <v>1.2807722753751603</v>
          </cell>
          <cell r="I253">
            <v>0.98675056831966823</v>
          </cell>
          <cell r="J253">
            <v>0.69890259545320743</v>
          </cell>
          <cell r="K253">
            <v>2.8344675366751324</v>
          </cell>
          <cell r="L253">
            <v>1.0312687643947211</v>
          </cell>
          <cell r="M253">
            <v>0.18208415460913552</v>
          </cell>
          <cell r="N253">
            <v>0.57552167375463825</v>
          </cell>
          <cell r="O253">
            <v>7.5824654203245778</v>
          </cell>
          <cell r="P253">
            <v>1</v>
          </cell>
        </row>
        <row r="254">
          <cell r="C254">
            <v>0.77064684310776943</v>
          </cell>
          <cell r="D254">
            <v>1.3750518674511063</v>
          </cell>
          <cell r="E254">
            <v>0.71670972313183856</v>
          </cell>
          <cell r="F254">
            <v>1.6883621831360425</v>
          </cell>
          <cell r="G254">
            <v>8.1219844017242956E-2</v>
          </cell>
          <cell r="H254">
            <v>1.1993027702736563</v>
          </cell>
          <cell r="I254">
            <v>2.7896424954791641</v>
          </cell>
          <cell r="J254">
            <v>0.43024433694753067</v>
          </cell>
          <cell r="K254">
            <v>2.0483957389301986</v>
          </cell>
          <cell r="L254">
            <v>0.73758636832958191</v>
          </cell>
          <cell r="M254">
            <v>1.5745933012103017</v>
          </cell>
          <cell r="N254">
            <v>0.5457858917729278</v>
          </cell>
          <cell r="O254">
            <v>0</v>
          </cell>
          <cell r="P254">
            <v>1</v>
          </cell>
        </row>
        <row r="255">
          <cell r="C255">
            <v>0.63093315710353304</v>
          </cell>
          <cell r="D255">
            <v>1.6270121088192975</v>
          </cell>
          <cell r="E255">
            <v>1.0169891646405549</v>
          </cell>
          <cell r="F255">
            <v>1.3932907343475762</v>
          </cell>
          <cell r="G255">
            <v>4.0339708279963797E-2</v>
          </cell>
          <cell r="H255">
            <v>1.6571848757789678</v>
          </cell>
          <cell r="I255">
            <v>1.7774019463225341</v>
          </cell>
          <cell r="J255">
            <v>0.80704861121864302</v>
          </cell>
          <cell r="K255">
            <v>0.97183853062469372</v>
          </cell>
          <cell r="L255">
            <v>0.72046343623863618</v>
          </cell>
          <cell r="M255">
            <v>0.52807808332153761</v>
          </cell>
          <cell r="N255">
            <v>0.93260950705001366</v>
          </cell>
          <cell r="O255">
            <v>0</v>
          </cell>
          <cell r="P255">
            <v>1</v>
          </cell>
        </row>
        <row r="256">
          <cell r="C256">
            <v>1.6492393303965096</v>
          </cell>
          <cell r="D256">
            <v>3.12059762604739</v>
          </cell>
          <cell r="E256">
            <v>0.51116366206868358</v>
          </cell>
          <cell r="F256">
            <v>1.0380928479273739</v>
          </cell>
          <cell r="G256">
            <v>0.22177554584594533</v>
          </cell>
          <cell r="H256">
            <v>0.91465574072034961</v>
          </cell>
          <cell r="I256">
            <v>3.1518832374927106</v>
          </cell>
          <cell r="J256">
            <v>0.7913776435081048</v>
          </cell>
          <cell r="K256">
            <v>0.33998206481529047</v>
          </cell>
          <cell r="L256">
            <v>0.59770291175306967</v>
          </cell>
          <cell r="M256">
            <v>0.23226073602804131</v>
          </cell>
          <cell r="N256">
            <v>0.34176506503557902</v>
          </cell>
          <cell r="O256">
            <v>0.18970504077024772</v>
          </cell>
          <cell r="P256">
            <v>1</v>
          </cell>
        </row>
        <row r="257">
          <cell r="C257">
            <v>3.2050403557568865</v>
          </cell>
          <cell r="D257">
            <v>0.11101095462343268</v>
          </cell>
          <cell r="E257">
            <v>0.51862851559848677</v>
          </cell>
          <cell r="F257">
            <v>0.49878715146213709</v>
          </cell>
          <cell r="G257">
            <v>0.50896366144908711</v>
          </cell>
          <cell r="H257">
            <v>1.4530929888261288</v>
          </cell>
          <cell r="I257">
            <v>1.8975027031609984E-2</v>
          </cell>
          <cell r="J257">
            <v>1.3879958175685161</v>
          </cell>
          <cell r="K257">
            <v>0.3633213952097869</v>
          </cell>
          <cell r="L257">
            <v>0.46485033089058569</v>
          </cell>
          <cell r="M257">
            <v>0.19798460620459132</v>
          </cell>
          <cell r="N257">
            <v>9.2099291945193132E-2</v>
          </cell>
          <cell r="O257">
            <v>1.8059737617322147E-16</v>
          </cell>
          <cell r="P257">
            <v>1</v>
          </cell>
        </row>
        <row r="258">
          <cell r="C258">
            <v>3.8317075247781478</v>
          </cell>
          <cell r="D258">
            <v>0.2117597396269357</v>
          </cell>
          <cell r="E258">
            <v>7.3832452776926627E-2</v>
          </cell>
          <cell r="F258">
            <v>0.53856227753151908</v>
          </cell>
          <cell r="G258">
            <v>2.062257551011426</v>
          </cell>
          <cell r="H258">
            <v>1.3282384137980938</v>
          </cell>
          <cell r="I258">
            <v>0.8631562947476874</v>
          </cell>
          <cell r="J258">
            <v>1.0799294443421639</v>
          </cell>
          <cell r="K258">
            <v>0.86066694409263178</v>
          </cell>
          <cell r="L258">
            <v>0.50225767695028789</v>
          </cell>
          <cell r="M258">
            <v>0.22303812244488672</v>
          </cell>
          <cell r="N258">
            <v>0.42166270236658132</v>
          </cell>
          <cell r="O258">
            <v>0</v>
          </cell>
          <cell r="P258">
            <v>1</v>
          </cell>
        </row>
        <row r="259">
          <cell r="C259">
            <v>0.65784943431251575</v>
          </cell>
          <cell r="D259">
            <v>3.9237042951930587</v>
          </cell>
          <cell r="E259">
            <v>0.24757031393776913</v>
          </cell>
          <cell r="F259">
            <v>0.59448368147815578</v>
          </cell>
          <cell r="G259">
            <v>1.6432402804146351</v>
          </cell>
          <cell r="H259">
            <v>1.471435687960118</v>
          </cell>
          <cell r="I259">
            <v>9.4333632296451628E-2</v>
          </cell>
          <cell r="J259">
            <v>2.0523577807180802</v>
          </cell>
          <cell r="K259">
            <v>1.1220519148957755</v>
          </cell>
          <cell r="L259">
            <v>0.89606503381412217</v>
          </cell>
          <cell r="M259">
            <v>0.24197996570360406</v>
          </cell>
          <cell r="N259">
            <v>0.4602127380338179</v>
          </cell>
          <cell r="O259">
            <v>0</v>
          </cell>
          <cell r="P259">
            <v>1</v>
          </cell>
        </row>
        <row r="260">
          <cell r="C260">
            <v>2.3933359211878944</v>
          </cell>
          <cell r="D260">
            <v>2.3326477820034754</v>
          </cell>
          <cell r="E260">
            <v>0.17408431266085928</v>
          </cell>
          <cell r="F260">
            <v>0.38340991682805742</v>
          </cell>
          <cell r="G260">
            <v>7.3828382517613866E-2</v>
          </cell>
          <cell r="H260">
            <v>1.5645078676164523</v>
          </cell>
          <cell r="I260">
            <v>8.3443952814333242E-2</v>
          </cell>
          <cell r="J260">
            <v>0.84263262235995007</v>
          </cell>
          <cell r="K260">
            <v>0.39367557472598202</v>
          </cell>
          <cell r="L260">
            <v>0.23208837190610865</v>
          </cell>
          <cell r="M260">
            <v>0.31881051647698028</v>
          </cell>
          <cell r="N260">
            <v>1.1806683551794568</v>
          </cell>
          <cell r="O260">
            <v>0</v>
          </cell>
          <cell r="P260">
            <v>1</v>
          </cell>
        </row>
        <row r="261">
          <cell r="C261">
            <v>0.7770477241856083</v>
          </cell>
          <cell r="D261">
            <v>1.4324889692126943</v>
          </cell>
          <cell r="E261">
            <v>9.0253725856217978E-2</v>
          </cell>
          <cell r="F261">
            <v>0.84717863784012837</v>
          </cell>
          <cell r="G261">
            <v>5.579428877531372E-2</v>
          </cell>
          <cell r="H261">
            <v>0.95063691841928744</v>
          </cell>
          <cell r="I261">
            <v>16.297606567196048</v>
          </cell>
          <cell r="J261">
            <v>2.3246936086159367</v>
          </cell>
          <cell r="K261">
            <v>3.7137756367144901</v>
          </cell>
          <cell r="L261">
            <v>1.1784021295313647</v>
          </cell>
          <cell r="M261">
            <v>0.61581030505880341</v>
          </cell>
          <cell r="N261">
            <v>0.38867941097815051</v>
          </cell>
          <cell r="O261">
            <v>20.23468923303092</v>
          </cell>
          <cell r="P261">
            <v>1</v>
          </cell>
        </row>
        <row r="262">
          <cell r="C262">
            <v>3.608547505100073</v>
          </cell>
          <cell r="D262">
            <v>1.0243455534864567</v>
          </cell>
          <cell r="E262">
            <v>4.8419876832934604E-2</v>
          </cell>
          <cell r="F262">
            <v>5.3354463200187201</v>
          </cell>
          <cell r="G262">
            <v>0.14868408260320848</v>
          </cell>
          <cell r="H262">
            <v>0.90773398022101903</v>
          </cell>
          <cell r="I262">
            <v>2.7372249850681766E-2</v>
          </cell>
          <cell r="J262">
            <v>0.4114430420861937</v>
          </cell>
          <cell r="K262">
            <v>1.0140433165866642</v>
          </cell>
          <cell r="L262">
            <v>0.49773090155427019</v>
          </cell>
          <cell r="M262">
            <v>3.2565666012183851E-2</v>
          </cell>
          <cell r="N262">
            <v>0.18558807106989109</v>
          </cell>
          <cell r="O262">
            <v>0</v>
          </cell>
          <cell r="P262">
            <v>1</v>
          </cell>
        </row>
        <row r="263">
          <cell r="C263">
            <v>4.5660033461265233</v>
          </cell>
          <cell r="D263">
            <v>2.2369726830504689E-2</v>
          </cell>
          <cell r="E263">
            <v>0.74892688130908469</v>
          </cell>
          <cell r="F263">
            <v>0.10858124711279941</v>
          </cell>
          <cell r="G263">
            <v>0.12111624036793235</v>
          </cell>
          <cell r="H263">
            <v>0.12936856837105856</v>
          </cell>
          <cell r="I263">
            <v>0.38255299243068047</v>
          </cell>
          <cell r="J263">
            <v>0.22507022478728905</v>
          </cell>
          <cell r="K263">
            <v>0.51769612532742948</v>
          </cell>
          <cell r="L263">
            <v>0.29195474700567081</v>
          </cell>
          <cell r="M263">
            <v>8.3362148370696665E-2</v>
          </cell>
          <cell r="N263">
            <v>0.18479226027443041</v>
          </cell>
          <cell r="O263">
            <v>0</v>
          </cell>
          <cell r="P263">
            <v>1</v>
          </cell>
        </row>
        <row r="264">
          <cell r="C264">
            <v>1.0830930098804668</v>
          </cell>
          <cell r="D264">
            <v>0.19335515838335929</v>
          </cell>
          <cell r="E264">
            <v>0.30005602184517183</v>
          </cell>
          <cell r="F264">
            <v>17.746916352804494</v>
          </cell>
          <cell r="G264">
            <v>0.844498159641343</v>
          </cell>
          <cell r="H264">
            <v>0.53625579378165278</v>
          </cell>
          <cell r="I264">
            <v>1.4673267725865859</v>
          </cell>
          <cell r="J264">
            <v>1.457430585141066</v>
          </cell>
          <cell r="K264">
            <v>0.61390634622668261</v>
          </cell>
          <cell r="L264">
            <v>0.82676314408912932</v>
          </cell>
          <cell r="M264">
            <v>0.1385124116501957</v>
          </cell>
          <cell r="N264">
            <v>0.57782948622068109</v>
          </cell>
          <cell r="O264">
            <v>0</v>
          </cell>
          <cell r="P264">
            <v>1</v>
          </cell>
        </row>
        <row r="265">
          <cell r="C265">
            <v>2.3032068603909583</v>
          </cell>
          <cell r="D265">
            <v>0.21629507177530372</v>
          </cell>
          <cell r="E265">
            <v>1.3362357435364254</v>
          </cell>
          <cell r="F265">
            <v>0.96066158208865282</v>
          </cell>
          <cell r="G265">
            <v>0.71119624510285495</v>
          </cell>
          <cell r="H265">
            <v>1.0802496864968365</v>
          </cell>
          <cell r="I265">
            <v>0.16237223090816774</v>
          </cell>
          <cell r="J265">
            <v>0.42697027116744435</v>
          </cell>
          <cell r="K265">
            <v>1.4438568555987257</v>
          </cell>
          <cell r="L265">
            <v>2.4683014826968566E-2</v>
          </cell>
          <cell r="M265">
            <v>8.306298856081179E-2</v>
          </cell>
          <cell r="N265">
            <v>0.79085102104459237</v>
          </cell>
          <cell r="O265">
            <v>0</v>
          </cell>
          <cell r="P265">
            <v>1</v>
          </cell>
        </row>
        <row r="266">
          <cell r="C266">
            <v>1.1320131711608419</v>
          </cell>
          <cell r="D266">
            <v>4.053609355144836</v>
          </cell>
          <cell r="E266">
            <v>3.4311382162506149E-2</v>
          </cell>
          <cell r="F266">
            <v>0.10663556203637249</v>
          </cell>
          <cell r="G266">
            <v>1.2020670802845912</v>
          </cell>
          <cell r="H266">
            <v>1.1116683804296819</v>
          </cell>
          <cell r="I266">
            <v>10.967400947217431</v>
          </cell>
          <cell r="J266">
            <v>1.1224873457469122</v>
          </cell>
          <cell r="K266">
            <v>1.3749549574783066</v>
          </cell>
          <cell r="L266">
            <v>0.19358537018885652</v>
          </cell>
          <cell r="M266">
            <v>0.19714642530433152</v>
          </cell>
          <cell r="N266">
            <v>0.648165166600569</v>
          </cell>
          <cell r="O266">
            <v>0</v>
          </cell>
          <cell r="P266">
            <v>1</v>
          </cell>
        </row>
        <row r="267">
          <cell r="C267">
            <v>0.47170084638298965</v>
          </cell>
          <cell r="D267">
            <v>0.25465097195689912</v>
          </cell>
          <cell r="E267">
            <v>1.1138128444760288E-2</v>
          </cell>
          <cell r="F267">
            <v>0.63887881476277886</v>
          </cell>
          <cell r="G267">
            <v>2.6898477641274186</v>
          </cell>
          <cell r="H267">
            <v>0.54769145317847356</v>
          </cell>
          <cell r="I267">
            <v>42.441276637332166</v>
          </cell>
          <cell r="J267">
            <v>1.3077572642301216</v>
          </cell>
          <cell r="K267">
            <v>3.261847043131525</v>
          </cell>
          <cell r="L267">
            <v>0.64205527857810929</v>
          </cell>
          <cell r="M267">
            <v>0.66213360328660609</v>
          </cell>
          <cell r="N267">
            <v>0.65435374193035678</v>
          </cell>
          <cell r="O267">
            <v>0</v>
          </cell>
          <cell r="P267">
            <v>1</v>
          </cell>
        </row>
        <row r="268">
          <cell r="C268">
            <v>0.95336291655750249</v>
          </cell>
          <cell r="D268">
            <v>0.93212363353723648</v>
          </cell>
          <cell r="E268">
            <v>0.16675490251440686</v>
          </cell>
          <cell r="F268">
            <v>0.60837285401034091</v>
          </cell>
          <cell r="G268">
            <v>3.2872686099451705</v>
          </cell>
          <cell r="H268">
            <v>1.255213063746645</v>
          </cell>
          <cell r="I268">
            <v>1.0045603652817283</v>
          </cell>
          <cell r="J268">
            <v>2.2069259896656312</v>
          </cell>
          <cell r="K268">
            <v>1.9841548128887514</v>
          </cell>
          <cell r="L268">
            <v>0.23438169943540441</v>
          </cell>
          <cell r="M268">
            <v>0.39718348180142765</v>
          </cell>
          <cell r="N268">
            <v>7.3580331542464164</v>
          </cell>
          <cell r="O268">
            <v>0</v>
          </cell>
          <cell r="P268">
            <v>1</v>
          </cell>
        </row>
        <row r="269">
          <cell r="C269">
            <v>2.5069616566958594E-3</v>
          </cell>
          <cell r="D269">
            <v>0.26630306168082879</v>
          </cell>
          <cell r="E269">
            <v>1.050829886651184</v>
          </cell>
          <cell r="F269">
            <v>0.55494033742818383</v>
          </cell>
          <cell r="G269">
            <v>0.64053193700300959</v>
          </cell>
          <cell r="H269">
            <v>2.2167447142410763</v>
          </cell>
          <cell r="I269">
            <v>0.50110477188779756</v>
          </cell>
          <cell r="J269">
            <v>1.6432415128058127</v>
          </cell>
          <cell r="K269">
            <v>1.0372239324238872</v>
          </cell>
          <cell r="L269">
            <v>2.0266446896361701</v>
          </cell>
          <cell r="M269">
            <v>1.0622161262559544</v>
          </cell>
          <cell r="N269">
            <v>0.26114687545761911</v>
          </cell>
          <cell r="O269">
            <v>2.2174861954751292E-2</v>
          </cell>
          <cell r="P269">
            <v>1</v>
          </cell>
        </row>
        <row r="270">
          <cell r="C270">
            <v>2.191737878988644E-3</v>
          </cell>
          <cell r="D270">
            <v>0.22037687940876391</v>
          </cell>
          <cell r="E270">
            <v>1.9439014990927511E-2</v>
          </cell>
          <cell r="F270">
            <v>0.53749033917796241</v>
          </cell>
          <cell r="G270">
            <v>0.2202771600310251</v>
          </cell>
          <cell r="H270">
            <v>3.5052412554612893</v>
          </cell>
          <cell r="I270">
            <v>0.34332436415504736</v>
          </cell>
          <cell r="J270">
            <v>1.7449390640696392</v>
          </cell>
          <cell r="K270">
            <v>3.0145678013270851</v>
          </cell>
          <cell r="L270">
            <v>3.2049916369963429</v>
          </cell>
          <cell r="M270">
            <v>1.1032594467566654</v>
          </cell>
          <cell r="N270">
            <v>0.99709493314357744</v>
          </cell>
          <cell r="O270">
            <v>0</v>
          </cell>
          <cell r="P270">
            <v>1</v>
          </cell>
        </row>
        <row r="271">
          <cell r="C271">
            <v>2.6823713926423611</v>
          </cell>
          <cell r="D271">
            <v>0.62392786292110269</v>
          </cell>
          <cell r="E271">
            <v>0.46046475882210647</v>
          </cell>
          <cell r="F271">
            <v>2.1651382354975648</v>
          </cell>
          <cell r="G271">
            <v>1.0189017698330887</v>
          </cell>
          <cell r="H271">
            <v>0.61202676696630554</v>
          </cell>
          <cell r="I271">
            <v>1.6427135404781352</v>
          </cell>
          <cell r="J271">
            <v>0.76055741260145759</v>
          </cell>
          <cell r="K271">
            <v>0.54334538247304398</v>
          </cell>
          <cell r="L271">
            <v>0.90806101237527748</v>
          </cell>
          <cell r="M271">
            <v>0.77760234594830502</v>
          </cell>
          <cell r="N271">
            <v>0.60898536303845829</v>
          </cell>
          <cell r="O271">
            <v>4.898898182085647</v>
          </cell>
          <cell r="P271">
            <v>1</v>
          </cell>
        </row>
      </sheetData>
      <sheetData sheetId="12">
        <row r="5">
          <cell r="C5">
            <v>173926.74586701527</v>
          </cell>
          <cell r="D5">
            <v>27839.200823630206</v>
          </cell>
          <cell r="E5">
            <v>59638.141092531849</v>
          </cell>
          <cell r="F5">
            <v>267.02995054881603</v>
          </cell>
          <cell r="G5">
            <v>834.94057562447631</v>
          </cell>
          <cell r="H5">
            <v>19865.522479516865</v>
          </cell>
          <cell r="I5">
            <v>7528.017364742007</v>
          </cell>
          <cell r="J5">
            <v>15476.519092180322</v>
          </cell>
          <cell r="K5">
            <v>972.84936938534372</v>
          </cell>
          <cell r="L5">
            <v>2455.6882920794728</v>
          </cell>
          <cell r="M5">
            <v>10753.867502347641</v>
          </cell>
          <cell r="N5">
            <v>7835.9600698008771</v>
          </cell>
          <cell r="O5">
            <v>45.189506266525783</v>
          </cell>
          <cell r="P5">
            <v>327439.67198566964</v>
          </cell>
          <cell r="Q5">
            <v>327439.67198566964</v>
          </cell>
          <cell r="R5">
            <v>0</v>
          </cell>
          <cell r="T5">
            <v>152340.56227964605</v>
          </cell>
          <cell r="U5">
            <v>23828.599933207595</v>
          </cell>
          <cell r="V5">
            <v>42521.906081774025</v>
          </cell>
          <cell r="W5">
            <v>242.41585881315555</v>
          </cell>
          <cell r="X5">
            <v>695.1811171947586</v>
          </cell>
          <cell r="Y5">
            <v>17861.82229250914</v>
          </cell>
          <cell r="Z5">
            <v>6939.3302394147995</v>
          </cell>
          <cell r="AA5">
            <v>13410.365717682387</v>
          </cell>
          <cell r="AB5">
            <v>855.79586750079136</v>
          </cell>
          <cell r="AC5">
            <v>2354.5284775073774</v>
          </cell>
          <cell r="AD5">
            <v>9946.8385318015189</v>
          </cell>
          <cell r="AE5">
            <v>7298.3094561283015</v>
          </cell>
          <cell r="AF5">
            <v>42.949712491171454</v>
          </cell>
          <cell r="AG5">
            <v>278338.60556567105</v>
          </cell>
          <cell r="AH5">
            <v>278338.60556567111</v>
          </cell>
          <cell r="AI5">
            <v>0</v>
          </cell>
        </row>
        <row r="6">
          <cell r="C6">
            <v>3776.5557677255238</v>
          </cell>
          <cell r="D6">
            <v>41329.40769990666</v>
          </cell>
          <cell r="E6">
            <v>111663.71147395505</v>
          </cell>
          <cell r="F6">
            <v>2333.9984491816431</v>
          </cell>
          <cell r="G6">
            <v>1351.8909999487694</v>
          </cell>
          <cell r="H6">
            <v>13559.922521753386</v>
          </cell>
          <cell r="I6">
            <v>2960.4706448545667</v>
          </cell>
          <cell r="J6">
            <v>12003.36957063268</v>
          </cell>
          <cell r="K6">
            <v>1502.3239750426421</v>
          </cell>
          <cell r="L6">
            <v>5221.7307276460688</v>
          </cell>
          <cell r="M6">
            <v>9769.488789132567</v>
          </cell>
          <cell r="N6">
            <v>3307.5321187542813</v>
          </cell>
          <cell r="O6">
            <v>0</v>
          </cell>
          <cell r="P6">
            <v>208780.40273853383</v>
          </cell>
          <cell r="Q6">
            <v>208780.40273853345</v>
          </cell>
          <cell r="R6">
            <v>3.7834979593753815E-10</v>
          </cell>
          <cell r="T6">
            <v>2873.3425307933135</v>
          </cell>
          <cell r="U6">
            <v>26257.074538371846</v>
          </cell>
          <cell r="V6">
            <v>59586.810519479302</v>
          </cell>
          <cell r="W6">
            <v>1506.4218415633034</v>
          </cell>
          <cell r="X6">
            <v>998.60160412604603</v>
          </cell>
          <cell r="Y6">
            <v>11387.339086699107</v>
          </cell>
          <cell r="Z6">
            <v>2595.8437946586309</v>
          </cell>
          <cell r="AA6">
            <v>9445.655704372577</v>
          </cell>
          <cell r="AB6">
            <v>1231.1472883023011</v>
          </cell>
          <cell r="AC6">
            <v>4643.587855853526</v>
          </cell>
          <cell r="AD6">
            <v>8327.4360410944209</v>
          </cell>
          <cell r="AE6">
            <v>2919.8443785918435</v>
          </cell>
          <cell r="AF6">
            <v>0</v>
          </cell>
          <cell r="AG6">
            <v>131773.10518390621</v>
          </cell>
          <cell r="AH6">
            <v>131773.10518390618</v>
          </cell>
          <cell r="AI6">
            <v>0</v>
          </cell>
        </row>
        <row r="7">
          <cell r="C7">
            <v>5667.8942493531431</v>
          </cell>
          <cell r="D7">
            <v>55479.120372929552</v>
          </cell>
          <cell r="E7">
            <v>182462.4677239068</v>
          </cell>
          <cell r="F7">
            <v>6734.3802996815539</v>
          </cell>
          <cell r="G7">
            <v>6132.9681608395495</v>
          </cell>
          <cell r="H7">
            <v>32556.534220384707</v>
          </cell>
          <cell r="I7">
            <v>1996.4707621911937</v>
          </cell>
          <cell r="J7">
            <v>29018.703486106544</v>
          </cell>
          <cell r="K7">
            <v>5096.293762124662</v>
          </cell>
          <cell r="L7">
            <v>9860.5947790884147</v>
          </cell>
          <cell r="M7">
            <v>32210.087779105674</v>
          </cell>
          <cell r="N7">
            <v>8098.2944953675742</v>
          </cell>
          <cell r="O7">
            <v>1.8573589607536076</v>
          </cell>
          <cell r="P7">
            <v>375315.66745004005</v>
          </cell>
          <cell r="Q7">
            <v>375315.66745004035</v>
          </cell>
          <cell r="R7">
            <v>0</v>
          </cell>
          <cell r="T7">
            <v>3407.670082380404</v>
          </cell>
          <cell r="U7">
            <v>29437.353298173559</v>
          </cell>
          <cell r="V7">
            <v>71750.898649592738</v>
          </cell>
          <cell r="W7">
            <v>4671.5933594874396</v>
          </cell>
          <cell r="X7">
            <v>3873.9688753261776</v>
          </cell>
          <cell r="Y7">
            <v>24588.354024116725</v>
          </cell>
          <cell r="Z7">
            <v>1476.7870056776133</v>
          </cell>
          <cell r="AA7">
            <v>18286.874688742726</v>
          </cell>
          <cell r="AB7">
            <v>4035.987220554849</v>
          </cell>
          <cell r="AC7">
            <v>8169.0726798506257</v>
          </cell>
          <cell r="AD7">
            <v>25495.292214505414</v>
          </cell>
          <cell r="AE7">
            <v>6591.0536258573165</v>
          </cell>
          <cell r="AF7">
            <v>1.8422786224029799</v>
          </cell>
          <cell r="AG7">
            <v>201786.74800288797</v>
          </cell>
          <cell r="AH7">
            <v>201786.74800288799</v>
          </cell>
          <cell r="AI7">
            <v>0</v>
          </cell>
        </row>
        <row r="8">
          <cell r="C8">
            <v>3341.1122870602585</v>
          </cell>
          <cell r="D8">
            <v>4516.9511205120252</v>
          </cell>
          <cell r="E8">
            <v>12876.477981665346</v>
          </cell>
          <cell r="F8">
            <v>790.94410860392929</v>
          </cell>
          <cell r="G8">
            <v>382.90123821112417</v>
          </cell>
          <cell r="H8">
            <v>3156.6577947220503</v>
          </cell>
          <cell r="I8">
            <v>59.775125755242939</v>
          </cell>
          <cell r="J8">
            <v>1892.5886222196291</v>
          </cell>
          <cell r="K8">
            <v>310.02651244977483</v>
          </cell>
          <cell r="L8">
            <v>321.29347075091437</v>
          </cell>
          <cell r="M8">
            <v>1850.6307538404692</v>
          </cell>
          <cell r="N8">
            <v>659.58313592407171</v>
          </cell>
          <cell r="O8">
            <v>0</v>
          </cell>
          <cell r="P8">
            <v>30158.94215171484</v>
          </cell>
          <cell r="Q8">
            <v>30158.942151714829</v>
          </cell>
          <cell r="R8">
            <v>0</v>
          </cell>
          <cell r="T8">
            <v>2558.3211356213001</v>
          </cell>
          <cell r="U8">
            <v>3070.4750238406282</v>
          </cell>
          <cell r="V8">
            <v>6113.1102656502107</v>
          </cell>
          <cell r="W8">
            <v>476.27227295224156</v>
          </cell>
          <cell r="X8">
            <v>257.8530587967013</v>
          </cell>
          <cell r="Y8">
            <v>2575.3605347507028</v>
          </cell>
          <cell r="Z8">
            <v>50.117481858711507</v>
          </cell>
          <cell r="AA8">
            <v>1273.7989372638913</v>
          </cell>
          <cell r="AB8">
            <v>270.79379052390755</v>
          </cell>
          <cell r="AC8">
            <v>305.22885966426611</v>
          </cell>
          <cell r="AD8">
            <v>1559.0949632121672</v>
          </cell>
          <cell r="AE8">
            <v>552.76021649841391</v>
          </cell>
          <cell r="AF8">
            <v>0</v>
          </cell>
          <cell r="AG8">
            <v>19063.186540633138</v>
          </cell>
          <cell r="AH8">
            <v>19063.186540633138</v>
          </cell>
          <cell r="AI8">
            <v>0</v>
          </cell>
        </row>
        <row r="9">
          <cell r="C9">
            <v>98607.15281948843</v>
          </cell>
          <cell r="D9">
            <v>72217.445629547612</v>
          </cell>
          <cell r="E9">
            <v>88018.746547484203</v>
          </cell>
          <cell r="F9">
            <v>604.42149207784723</v>
          </cell>
          <cell r="G9">
            <v>1501.4517800413266</v>
          </cell>
          <cell r="H9">
            <v>4737.9434775215295</v>
          </cell>
          <cell r="I9">
            <v>3582.6229287244487</v>
          </cell>
          <cell r="J9">
            <v>7210.1859653438069</v>
          </cell>
          <cell r="K9">
            <v>358.57533657733268</v>
          </cell>
          <cell r="L9">
            <v>4435.7628900818991</v>
          </cell>
          <cell r="M9">
            <v>15818.093043484205</v>
          </cell>
          <cell r="N9">
            <v>2891.2547450580432</v>
          </cell>
          <cell r="O9">
            <v>0.12818294349877571</v>
          </cell>
          <cell r="P9">
            <v>299983.78483837412</v>
          </cell>
          <cell r="Q9">
            <v>299983.78483837377</v>
          </cell>
          <cell r="R9">
            <v>0</v>
          </cell>
          <cell r="T9">
            <v>82663.924302313579</v>
          </cell>
          <cell r="U9">
            <v>55444.687637692259</v>
          </cell>
          <cell r="V9">
            <v>60931.463333752603</v>
          </cell>
          <cell r="W9">
            <v>492.90746626159228</v>
          </cell>
          <cell r="X9">
            <v>1221.2896508186238</v>
          </cell>
          <cell r="Y9">
            <v>4261.418734938431</v>
          </cell>
          <cell r="Z9">
            <v>2998.3259688870412</v>
          </cell>
          <cell r="AA9">
            <v>5657.8676571573615</v>
          </cell>
          <cell r="AB9">
            <v>301.37009570447935</v>
          </cell>
          <cell r="AC9">
            <v>3960.3247248252355</v>
          </cell>
          <cell r="AD9">
            <v>14395.586031944245</v>
          </cell>
          <cell r="AE9">
            <v>2605.7474352475988</v>
          </cell>
          <cell r="AF9">
            <v>0.12739874348129973</v>
          </cell>
          <cell r="AG9">
            <v>234935.04043828655</v>
          </cell>
          <cell r="AH9">
            <v>234935.04043828647</v>
          </cell>
          <cell r="AI9">
            <v>0</v>
          </cell>
        </row>
        <row r="10">
          <cell r="C10">
            <v>132050.66949539073</v>
          </cell>
          <cell r="D10">
            <v>72915.020656594817</v>
          </cell>
          <cell r="E10">
            <v>196900.2691418803</v>
          </cell>
          <cell r="F10">
            <v>2523.8822375101363</v>
          </cell>
          <cell r="G10">
            <v>2100.7331702674164</v>
          </cell>
          <cell r="H10">
            <v>34818.939670951193</v>
          </cell>
          <cell r="I10">
            <v>13495.87142333364</v>
          </cell>
          <cell r="J10">
            <v>29029.563944948299</v>
          </cell>
          <cell r="K10">
            <v>4394.8336191916014</v>
          </cell>
          <cell r="L10">
            <v>8953.3789779649323</v>
          </cell>
          <cell r="M10">
            <v>32856.252533448016</v>
          </cell>
          <cell r="N10">
            <v>16644.326987204873</v>
          </cell>
          <cell r="O10">
            <v>0</v>
          </cell>
          <cell r="P10">
            <v>546683.74185868585</v>
          </cell>
          <cell r="Q10">
            <v>546683.74185868609</v>
          </cell>
          <cell r="R10">
            <v>0</v>
          </cell>
          <cell r="T10">
            <v>113562.53894369162</v>
          </cell>
          <cell r="U10">
            <v>52259.00971983312</v>
          </cell>
          <cell r="V10">
            <v>123231.94003220559</v>
          </cell>
          <cell r="W10">
            <v>2285.6561456346822</v>
          </cell>
          <cell r="X10">
            <v>1604.6454106071142</v>
          </cell>
          <cell r="Y10">
            <v>29545.72813811275</v>
          </cell>
          <cell r="Z10">
            <v>12019.804669660867</v>
          </cell>
          <cell r="AA10">
            <v>23227.650428892022</v>
          </cell>
          <cell r="AB10">
            <v>3783.0597037638654</v>
          </cell>
          <cell r="AC10">
            <v>8092.7522839137691</v>
          </cell>
          <cell r="AD10">
            <v>28179.502095177213</v>
          </cell>
          <cell r="AE10">
            <v>14864.682319030197</v>
          </cell>
          <cell r="AF10">
            <v>0</v>
          </cell>
          <cell r="AG10">
            <v>412656.96989052277</v>
          </cell>
          <cell r="AH10">
            <v>412656.96989052312</v>
          </cell>
          <cell r="AI10">
            <v>0</v>
          </cell>
        </row>
        <row r="11">
          <cell r="C11">
            <v>270.11474754989752</v>
          </cell>
          <cell r="D11">
            <v>32984.203623846755</v>
          </cell>
          <cell r="E11">
            <v>152603.06884425777</v>
          </cell>
          <cell r="F11">
            <v>7422.7407794941773</v>
          </cell>
          <cell r="G11">
            <v>270.51087832576445</v>
          </cell>
          <cell r="H11">
            <v>52828.186119770362</v>
          </cell>
          <cell r="I11">
            <v>5025.6407634800134</v>
          </cell>
          <cell r="J11">
            <v>12581.437869810405</v>
          </cell>
          <cell r="K11">
            <v>2021.7509704934769</v>
          </cell>
          <cell r="L11">
            <v>45111.126382572707</v>
          </cell>
          <cell r="M11">
            <v>23278.899590483659</v>
          </cell>
          <cell r="N11">
            <v>5550.0992487234162</v>
          </cell>
          <cell r="O11">
            <v>6.16767725291984</v>
          </cell>
          <cell r="P11">
            <v>339953.94749606127</v>
          </cell>
          <cell r="Q11">
            <v>339953.94749606203</v>
          </cell>
          <cell r="R11">
            <v>-7.5669959187507629E-10</v>
          </cell>
          <cell r="T11">
            <v>211.64714944035035</v>
          </cell>
          <cell r="U11">
            <v>23895.508800754891</v>
          </cell>
          <cell r="V11">
            <v>99692.904204307604</v>
          </cell>
          <cell r="W11">
            <v>5143.0830294491352</v>
          </cell>
          <cell r="X11">
            <v>213.0852167939648</v>
          </cell>
          <cell r="Y11">
            <v>45100.915175698887</v>
          </cell>
          <cell r="Z11">
            <v>4257.0059418242017</v>
          </cell>
          <cell r="AA11">
            <v>9640.3403851493058</v>
          </cell>
          <cell r="AB11">
            <v>1743.8726229121423</v>
          </cell>
          <cell r="AC11">
            <v>40340.364133956624</v>
          </cell>
          <cell r="AD11">
            <v>19562.057881284003</v>
          </cell>
          <cell r="AE11">
            <v>4969.7103782767608</v>
          </cell>
          <cell r="AF11">
            <v>6.1671738804976384</v>
          </cell>
          <cell r="AG11">
            <v>254776.6620937284</v>
          </cell>
          <cell r="AH11">
            <v>254776.66209372843</v>
          </cell>
          <cell r="AI11">
            <v>0</v>
          </cell>
        </row>
        <row r="12">
          <cell r="C12">
            <v>26779.28933113817</v>
          </cell>
          <cell r="D12">
            <v>435483.75397010444</v>
          </cell>
          <cell r="E12">
            <v>1203579.2541795042</v>
          </cell>
          <cell r="F12">
            <v>2605.5714786472167</v>
          </cell>
          <cell r="G12">
            <v>11341.766971656896</v>
          </cell>
          <cell r="H12">
            <v>161669.72697796058</v>
          </cell>
          <cell r="I12">
            <v>9642.6994465679782</v>
          </cell>
          <cell r="J12">
            <v>88491.635788892148</v>
          </cell>
          <cell r="K12">
            <v>2839.8107051209113</v>
          </cell>
          <cell r="L12">
            <v>5333.9937135288819</v>
          </cell>
          <cell r="M12">
            <v>77434.406606920631</v>
          </cell>
          <cell r="N12">
            <v>12591.04088852833</v>
          </cell>
          <cell r="O12">
            <v>0</v>
          </cell>
          <cell r="P12">
            <v>2037792.9500585704</v>
          </cell>
          <cell r="Q12">
            <v>2037792.9500585692</v>
          </cell>
          <cell r="R12">
            <v>0</v>
          </cell>
          <cell r="T12">
            <v>23115.469246486275</v>
          </cell>
          <cell r="U12">
            <v>373444.47315882449</v>
          </cell>
          <cell r="V12">
            <v>878543.18164543575</v>
          </cell>
          <cell r="W12">
            <v>2007.177668983991</v>
          </cell>
          <cell r="X12">
            <v>9161.6276746617714</v>
          </cell>
          <cell r="Y12">
            <v>145501.78351358697</v>
          </cell>
          <cell r="Z12">
            <v>8674.2235639242572</v>
          </cell>
          <cell r="AA12">
            <v>73197.070267392322</v>
          </cell>
          <cell r="AB12">
            <v>2548.9148653146467</v>
          </cell>
          <cell r="AC12">
            <v>4911.4497169234364</v>
          </cell>
          <cell r="AD12">
            <v>64576.638129910796</v>
          </cell>
          <cell r="AE12">
            <v>11135.105073147291</v>
          </cell>
          <cell r="AF12">
            <v>0</v>
          </cell>
          <cell r="AG12">
            <v>1596817.1145245919</v>
          </cell>
          <cell r="AH12">
            <v>1596817.1145245933</v>
          </cell>
          <cell r="AI12">
            <v>0</v>
          </cell>
        </row>
        <row r="13">
          <cell r="C13">
            <v>164.64638928545494</v>
          </cell>
          <cell r="D13">
            <v>88.479767555907728</v>
          </cell>
          <cell r="E13">
            <v>419.26735703556943</v>
          </cell>
          <cell r="F13">
            <v>5.3225714540902462</v>
          </cell>
          <cell r="G13">
            <v>74.718021782540134</v>
          </cell>
          <cell r="H13">
            <v>1171.7465863814509</v>
          </cell>
          <cell r="I13">
            <v>11.434634727667284</v>
          </cell>
          <cell r="J13">
            <v>3624.2050202363098</v>
          </cell>
          <cell r="K13">
            <v>112.40701860203991</v>
          </cell>
          <cell r="L13">
            <v>2224.5079535243112</v>
          </cell>
          <cell r="M13">
            <v>917.00732511027866</v>
          </cell>
          <cell r="N13">
            <v>312.78313862863314</v>
          </cell>
          <cell r="O13">
            <v>5.4053049777813603E-6</v>
          </cell>
          <cell r="P13">
            <v>9126.5257897295578</v>
          </cell>
          <cell r="Q13">
            <v>9126.5257897295651</v>
          </cell>
          <cell r="R13">
            <v>0</v>
          </cell>
          <cell r="T13">
            <v>129.5940238892758</v>
          </cell>
          <cell r="U13">
            <v>58.865801681263463</v>
          </cell>
          <cell r="V13">
            <v>232.87212610564148</v>
          </cell>
          <cell r="W13">
            <v>3.1290890737728274</v>
          </cell>
          <cell r="X13">
            <v>57.094935540100977</v>
          </cell>
          <cell r="Y13">
            <v>1051.9443481610101</v>
          </cell>
          <cell r="Z13">
            <v>9.289466539153187</v>
          </cell>
          <cell r="AA13">
            <v>2211.2291693617453</v>
          </cell>
          <cell r="AB13">
            <v>97.334344489267352</v>
          </cell>
          <cell r="AC13">
            <v>1829.2081207645765</v>
          </cell>
          <cell r="AD13">
            <v>810.50429689783437</v>
          </cell>
          <cell r="AE13">
            <v>275.9446078261908</v>
          </cell>
          <cell r="AF13">
            <v>5.4047417001615048E-6</v>
          </cell>
          <cell r="AG13">
            <v>6767.0103357345733</v>
          </cell>
          <cell r="AH13">
            <v>6767.0103357345697</v>
          </cell>
          <cell r="AI13">
            <v>0</v>
          </cell>
        </row>
        <row r="14">
          <cell r="C14">
            <v>4385.9721119427822</v>
          </cell>
          <cell r="D14">
            <v>23694.102566856898</v>
          </cell>
          <cell r="E14">
            <v>103568.93563714872</v>
          </cell>
          <cell r="F14">
            <v>2763.5781903075876</v>
          </cell>
          <cell r="G14">
            <v>1212.0582038793525</v>
          </cell>
          <cell r="H14">
            <v>2150.1492037155608</v>
          </cell>
          <cell r="I14">
            <v>276.13950814848124</v>
          </cell>
          <cell r="J14">
            <v>6901.7609832638354</v>
          </cell>
          <cell r="K14">
            <v>633.63423634356423</v>
          </cell>
          <cell r="L14">
            <v>752.22699773703243</v>
          </cell>
          <cell r="M14">
            <v>6306.2231723120312</v>
          </cell>
          <cell r="N14">
            <v>2841.0236216777867</v>
          </cell>
          <cell r="O14">
            <v>3.538483021627486E-6</v>
          </cell>
          <cell r="P14">
            <v>155485.80443687213</v>
          </cell>
          <cell r="Q14">
            <v>155485.80443687207</v>
          </cell>
          <cell r="R14">
            <v>0</v>
          </cell>
          <cell r="T14">
            <v>3216.8280091781289</v>
          </cell>
          <cell r="U14">
            <v>14343.639870261613</v>
          </cell>
          <cell r="V14">
            <v>50514.934415352676</v>
          </cell>
          <cell r="W14">
            <v>1732.1278405160056</v>
          </cell>
          <cell r="X14">
            <v>896.29980512286249</v>
          </cell>
          <cell r="Y14">
            <v>1697.3996582185791</v>
          </cell>
          <cell r="Z14">
            <v>225.54052712749444</v>
          </cell>
          <cell r="AA14">
            <v>5237.1120904929867</v>
          </cell>
          <cell r="AB14">
            <v>532.34703026949853</v>
          </cell>
          <cell r="AC14">
            <v>661.86778062628582</v>
          </cell>
          <cell r="AD14">
            <v>5084.043620071292</v>
          </cell>
          <cell r="AE14">
            <v>2294.4012138872845</v>
          </cell>
          <cell r="AF14">
            <v>3.5331840405757851E-6</v>
          </cell>
          <cell r="AG14">
            <v>86436.541864657876</v>
          </cell>
          <cell r="AH14">
            <v>86436.541864657862</v>
          </cell>
          <cell r="AI14">
            <v>0</v>
          </cell>
        </row>
        <row r="15">
          <cell r="C15">
            <v>25668.828851829268</v>
          </cell>
          <cell r="D15">
            <v>235141.04127774778</v>
          </cell>
          <cell r="E15">
            <v>1059318.1292960607</v>
          </cell>
          <cell r="F15">
            <v>8080.6095444516714</v>
          </cell>
          <cell r="G15">
            <v>2758.0600636349577</v>
          </cell>
          <cell r="H15">
            <v>81654.627527394114</v>
          </cell>
          <cell r="I15">
            <v>8983.2363930693555</v>
          </cell>
          <cell r="J15">
            <v>50810.634424624674</v>
          </cell>
          <cell r="K15">
            <v>5967.0213396686959</v>
          </cell>
          <cell r="L15">
            <v>32454.171193401457</v>
          </cell>
          <cell r="M15">
            <v>83833.647709198165</v>
          </cell>
          <cell r="N15">
            <v>25383.812049973134</v>
          </cell>
          <cell r="O15">
            <v>4.6263599811760607E-4</v>
          </cell>
          <cell r="P15">
            <v>1620053.8201336898</v>
          </cell>
          <cell r="Q15">
            <v>1620053.8201336931</v>
          </cell>
          <cell r="R15">
            <v>-3.2596290111541748E-9</v>
          </cell>
          <cell r="T15">
            <v>18369.694972207195</v>
          </cell>
          <cell r="U15">
            <v>162430.4671820307</v>
          </cell>
          <cell r="V15">
            <v>685329.49465294601</v>
          </cell>
          <cell r="W15">
            <v>5851.292430456394</v>
          </cell>
          <cell r="X15">
            <v>2153.4410603625834</v>
          </cell>
          <cell r="Y15">
            <v>70466.930553964019</v>
          </cell>
          <cell r="Z15">
            <v>7725.301208935226</v>
          </cell>
          <cell r="AA15">
            <v>38393.92540313409</v>
          </cell>
          <cell r="AB15">
            <v>4966.9850506067805</v>
          </cell>
          <cell r="AC15">
            <v>29247.049727610665</v>
          </cell>
          <cell r="AD15">
            <v>74418.857569990534</v>
          </cell>
          <cell r="AE15">
            <v>22684.181122583999</v>
          </cell>
          <cell r="AF15">
            <v>4.5353127528990255E-4</v>
          </cell>
          <cell r="AG15">
            <v>1122037.6213883595</v>
          </cell>
          <cell r="AH15">
            <v>1122037.6213883569</v>
          </cell>
          <cell r="AI15">
            <v>2.5611370801925659E-9</v>
          </cell>
        </row>
        <row r="16">
          <cell r="C16">
            <v>11792.139547017236</v>
          </cell>
          <cell r="D16">
            <v>27252.295265344259</v>
          </cell>
          <cell r="E16">
            <v>46494.735311653756</v>
          </cell>
          <cell r="F16">
            <v>2326.1677708546804</v>
          </cell>
          <cell r="G16">
            <v>2499.9902299203309</v>
          </cell>
          <cell r="H16">
            <v>18640.483171001855</v>
          </cell>
          <cell r="I16">
            <v>145.1614920731426</v>
          </cell>
          <cell r="J16">
            <v>40200.022022094476</v>
          </cell>
          <cell r="K16">
            <v>1083.7489405275546</v>
          </cell>
          <cell r="L16">
            <v>1710.8740073981194</v>
          </cell>
          <cell r="M16">
            <v>10087.353311535997</v>
          </cell>
          <cell r="N16">
            <v>3299.7641646346738</v>
          </cell>
          <cell r="O16">
            <v>4.0507662301839995E-5</v>
          </cell>
          <cell r="P16">
            <v>165532.73527456372</v>
          </cell>
          <cell r="Q16">
            <v>165532.73527456395</v>
          </cell>
          <cell r="R16">
            <v>-2.3283064365386963E-10</v>
          </cell>
          <cell r="T16">
            <v>9574.7466176970611</v>
          </cell>
          <cell r="U16">
            <v>17232.37991238854</v>
          </cell>
          <cell r="V16">
            <v>29859.267029652005</v>
          </cell>
          <cell r="W16">
            <v>1797.1713398402446</v>
          </cell>
          <cell r="X16">
            <v>1698.0913557441409</v>
          </cell>
          <cell r="Y16">
            <v>14718.850256746809</v>
          </cell>
          <cell r="Z16">
            <v>116.62208653526015</v>
          </cell>
          <cell r="AA16">
            <v>13991.896022328023</v>
          </cell>
          <cell r="AB16">
            <v>863.3905429843046</v>
          </cell>
          <cell r="AC16">
            <v>1571.2218041784035</v>
          </cell>
          <cell r="AD16">
            <v>8181.7443232699879</v>
          </cell>
          <cell r="AE16">
            <v>2908.1766025521956</v>
          </cell>
          <cell r="AF16">
            <v>4.0457392157513022E-5</v>
          </cell>
          <cell r="AG16">
            <v>102513.55793437437</v>
          </cell>
          <cell r="AH16">
            <v>102513.55793437424</v>
          </cell>
          <cell r="AI16">
            <v>1.3096723705530167E-10</v>
          </cell>
        </row>
        <row r="17">
          <cell r="C17">
            <v>15898.691509855504</v>
          </cell>
          <cell r="D17">
            <v>66529.601228462736</v>
          </cell>
          <cell r="E17">
            <v>193565.68542639568</v>
          </cell>
          <cell r="F17">
            <v>1002.8026725221403</v>
          </cell>
          <cell r="G17">
            <v>2556.0709531063126</v>
          </cell>
          <cell r="H17">
            <v>25368.428892698834</v>
          </cell>
          <cell r="I17">
            <v>8012.9036458332921</v>
          </cell>
          <cell r="J17">
            <v>22626.404936742339</v>
          </cell>
          <cell r="K17">
            <v>2965.988709035053</v>
          </cell>
          <cell r="L17">
            <v>6415.3260275037037</v>
          </cell>
          <cell r="M17">
            <v>26746.11562172393</v>
          </cell>
          <cell r="N17">
            <v>7535.5672984079829</v>
          </cell>
          <cell r="O17">
            <v>2.086854986608991E-4</v>
          </cell>
          <cell r="P17">
            <v>379223.58713097306</v>
          </cell>
          <cell r="Q17">
            <v>379223.58713097358</v>
          </cell>
          <cell r="R17">
            <v>-5.2386894822120667E-10</v>
          </cell>
          <cell r="T17">
            <v>13565.414759849868</v>
          </cell>
          <cell r="U17">
            <v>49486.329445523537</v>
          </cell>
          <cell r="V17">
            <v>108444.41929103721</v>
          </cell>
          <cell r="W17">
            <v>717.9140588038531</v>
          </cell>
          <cell r="X17">
            <v>2204.8492901457116</v>
          </cell>
          <cell r="Y17">
            <v>23041.420484984093</v>
          </cell>
          <cell r="Z17">
            <v>7299.8827973914595</v>
          </cell>
          <cell r="AA17">
            <v>18512.969840848291</v>
          </cell>
          <cell r="AB17">
            <v>2596.7957188543551</v>
          </cell>
          <cell r="AC17">
            <v>6055.9561498794365</v>
          </cell>
          <cell r="AD17">
            <v>24081.263280144263</v>
          </cell>
          <cell r="AE17">
            <v>6780.1167498284876</v>
          </cell>
          <cell r="AF17">
            <v>2.0790630109486976E-4</v>
          </cell>
          <cell r="AG17">
            <v>262787.33207519684</v>
          </cell>
          <cell r="AH17">
            <v>262787.33207519702</v>
          </cell>
          <cell r="AI17">
            <v>0</v>
          </cell>
        </row>
        <row r="18">
          <cell r="C18">
            <v>685.04369552500657</v>
          </cell>
          <cell r="D18">
            <v>4228.4709065513662</v>
          </cell>
          <cell r="E18">
            <v>6192.783094661876</v>
          </cell>
          <cell r="F18">
            <v>319.46158121691047</v>
          </cell>
          <cell r="G18">
            <v>359.10540623509235</v>
          </cell>
          <cell r="H18">
            <v>771.46067969938076</v>
          </cell>
          <cell r="I18">
            <v>14.616806856276634</v>
          </cell>
          <cell r="J18">
            <v>2033.5796363691179</v>
          </cell>
          <cell r="K18">
            <v>220.50964080441622</v>
          </cell>
          <cell r="L18">
            <v>151.28310933355175</v>
          </cell>
          <cell r="M18">
            <v>909.03259545417131</v>
          </cell>
          <cell r="N18">
            <v>416.17218450780888</v>
          </cell>
          <cell r="O18">
            <v>0</v>
          </cell>
          <cell r="P18">
            <v>16301.519337214973</v>
          </cell>
          <cell r="Q18">
            <v>16301.519337214993</v>
          </cell>
          <cell r="R18">
            <v>-2.0008883439004421E-11</v>
          </cell>
          <cell r="T18">
            <v>487.98485937660598</v>
          </cell>
          <cell r="U18">
            <v>2501.8122969110159</v>
          </cell>
          <cell r="V18">
            <v>2375.173622802547</v>
          </cell>
          <cell r="W18">
            <v>233.30367676775307</v>
          </cell>
          <cell r="X18">
            <v>238.36252171279781</v>
          </cell>
          <cell r="Y18">
            <v>631.86394037180025</v>
          </cell>
          <cell r="Z18">
            <v>11.384446713912942</v>
          </cell>
          <cell r="AA18">
            <v>1365.8578676743177</v>
          </cell>
          <cell r="AB18">
            <v>169.17107116142705</v>
          </cell>
          <cell r="AC18">
            <v>133.64332017978165</v>
          </cell>
          <cell r="AD18">
            <v>747.76375958825497</v>
          </cell>
          <cell r="AE18">
            <v>314.18307077883799</v>
          </cell>
          <cell r="AF18">
            <v>0</v>
          </cell>
          <cell r="AG18">
            <v>9210.5044540390518</v>
          </cell>
          <cell r="AH18">
            <v>9210.5044540390481</v>
          </cell>
          <cell r="AI18">
            <v>0</v>
          </cell>
        </row>
        <row r="19">
          <cell r="C19">
            <v>2179.9698088425548</v>
          </cell>
          <cell r="D19">
            <v>23362.7499286362</v>
          </cell>
          <cell r="E19">
            <v>57651.638824349684</v>
          </cell>
          <cell r="F19">
            <v>436.39371875319267</v>
          </cell>
          <cell r="G19">
            <v>39.566205640969677</v>
          </cell>
          <cell r="H19">
            <v>1793.8705544853437</v>
          </cell>
          <cell r="I19">
            <v>202.86988533406239</v>
          </cell>
          <cell r="J19">
            <v>5414.0425280080881</v>
          </cell>
          <cell r="K19">
            <v>395.64349325794876</v>
          </cell>
          <cell r="L19">
            <v>1275.3852244077038</v>
          </cell>
          <cell r="M19">
            <v>10401.676376725951</v>
          </cell>
          <cell r="N19">
            <v>1600.4198357107271</v>
          </cell>
          <cell r="O19">
            <v>6.1500790237262761E-6</v>
          </cell>
          <cell r="P19">
            <v>104754.22639030249</v>
          </cell>
          <cell r="Q19">
            <v>104754.22639030236</v>
          </cell>
          <cell r="R19">
            <v>1.3096723705530167E-10</v>
          </cell>
          <cell r="T19">
            <v>1652.0469652956303</v>
          </cell>
          <cell r="U19">
            <v>16506.014570019644</v>
          </cell>
          <cell r="V19">
            <v>32650.51673957875</v>
          </cell>
          <cell r="W19">
            <v>317.18320959808648</v>
          </cell>
          <cell r="X19">
            <v>29.037994862743382</v>
          </cell>
          <cell r="Y19">
            <v>1492.4393468113576</v>
          </cell>
          <cell r="Z19">
            <v>167.47147471797564</v>
          </cell>
          <cell r="AA19">
            <v>3777.9031821058347</v>
          </cell>
          <cell r="AB19">
            <v>335.00963888935553</v>
          </cell>
          <cell r="AC19">
            <v>1104.2460875347879</v>
          </cell>
          <cell r="AD19">
            <v>8688.0951116192482</v>
          </cell>
          <cell r="AE19">
            <v>1412.55656776248</v>
          </cell>
          <cell r="AF19">
            <v>6.1437070799403346E-6</v>
          </cell>
          <cell r="AG19">
            <v>68132.520894939604</v>
          </cell>
          <cell r="AH19">
            <v>68132.520894939604</v>
          </cell>
          <cell r="AI19">
            <v>0</v>
          </cell>
        </row>
        <row r="20">
          <cell r="C20">
            <v>25073.817369683424</v>
          </cell>
          <cell r="D20">
            <v>106315.83767363404</v>
          </cell>
          <cell r="E20">
            <v>363617.58440289361</v>
          </cell>
          <cell r="F20">
            <v>4369.3554614612458</v>
          </cell>
          <cell r="G20">
            <v>4.1761324437846428</v>
          </cell>
          <cell r="H20">
            <v>83173.115065277423</v>
          </cell>
          <cell r="I20">
            <v>1.337717813702588E-2</v>
          </cell>
          <cell r="J20">
            <v>54959.952955312001</v>
          </cell>
          <cell r="K20">
            <v>6623.1140713312489</v>
          </cell>
          <cell r="L20">
            <v>17039.472473431368</v>
          </cell>
          <cell r="M20">
            <v>71846.722327132375</v>
          </cell>
          <cell r="N20">
            <v>16828.224101323103</v>
          </cell>
          <cell r="O20">
            <v>3.917587139790168</v>
          </cell>
          <cell r="P20">
            <v>749855.30299824139</v>
          </cell>
          <cell r="Q20">
            <v>749855.3029982429</v>
          </cell>
          <cell r="R20">
            <v>-1.5133991837501526E-9</v>
          </cell>
          <cell r="T20">
            <v>19120.861070299608</v>
          </cell>
          <cell r="U20">
            <v>76141.65662946261</v>
          </cell>
          <cell r="V20">
            <v>218938.91896474815</v>
          </cell>
          <cell r="W20">
            <v>2927.2992851593053</v>
          </cell>
          <cell r="X20">
            <v>3.3164045120455214</v>
          </cell>
          <cell r="Y20">
            <v>71545.257438454122</v>
          </cell>
          <cell r="Z20">
            <v>1.0929747434051503E-2</v>
          </cell>
          <cell r="AA20">
            <v>41734.905953235066</v>
          </cell>
          <cell r="AB20">
            <v>5673.3006914727794</v>
          </cell>
          <cell r="AC20">
            <v>15602.501373217769</v>
          </cell>
          <cell r="AD20">
            <v>63347.574094059448</v>
          </cell>
          <cell r="AE20">
            <v>14505.774668618204</v>
          </cell>
          <cell r="AF20">
            <v>3.8812013410257737</v>
          </cell>
          <cell r="AG20">
            <v>529545.25870432763</v>
          </cell>
          <cell r="AH20">
            <v>529545.2587043274</v>
          </cell>
          <cell r="AI20">
            <v>0</v>
          </cell>
        </row>
        <row r="21">
          <cell r="C21">
            <v>44899.503646698227</v>
          </cell>
          <cell r="D21">
            <v>67046.520912353997</v>
          </cell>
          <cell r="E21">
            <v>277368.77386140416</v>
          </cell>
          <cell r="F21">
            <v>1192.5080600746962</v>
          </cell>
          <cell r="G21">
            <v>2115.8211229128156</v>
          </cell>
          <cell r="H21">
            <v>78150.692418397768</v>
          </cell>
          <cell r="I21">
            <v>11804.912980537898</v>
          </cell>
          <cell r="J21">
            <v>27437.601127985734</v>
          </cell>
          <cell r="K21">
            <v>10239.353958026903</v>
          </cell>
          <cell r="L21">
            <v>94386.147689246427</v>
          </cell>
          <cell r="M21">
            <v>95272.376580999087</v>
          </cell>
          <cell r="N21">
            <v>34572.875127675965</v>
          </cell>
          <cell r="O21">
            <v>27.374406706865571</v>
          </cell>
          <cell r="P21">
            <v>744514.46189302055</v>
          </cell>
          <cell r="Q21">
            <v>744514.46189302043</v>
          </cell>
          <cell r="R21">
            <v>0</v>
          </cell>
          <cell r="T21">
            <v>35931.468311833327</v>
          </cell>
          <cell r="U21">
            <v>49162.211656474741</v>
          </cell>
          <cell r="V21">
            <v>172099.61889417947</v>
          </cell>
          <cell r="W21">
            <v>693.39772821614827</v>
          </cell>
          <cell r="X21">
            <v>1770.4131768562961</v>
          </cell>
          <cell r="Y21">
            <v>66955.161710748027</v>
          </cell>
          <cell r="Z21">
            <v>10108.0893890917</v>
          </cell>
          <cell r="AA21">
            <v>22134.486596160907</v>
          </cell>
          <cell r="AB21">
            <v>8459.0029903167524</v>
          </cell>
          <cell r="AC21">
            <v>83315.389013566179</v>
          </cell>
          <cell r="AD21">
            <v>83768.978846760394</v>
          </cell>
          <cell r="AE21">
            <v>30922.791937693852</v>
          </cell>
          <cell r="AF21">
            <v>27.149813326940695</v>
          </cell>
          <cell r="AG21">
            <v>565348.16006522474</v>
          </cell>
          <cell r="AH21">
            <v>565348.16006522416</v>
          </cell>
          <cell r="AI21">
            <v>0</v>
          </cell>
        </row>
        <row r="22">
          <cell r="C22">
            <v>2052.9166006132646</v>
          </cell>
          <cell r="D22">
            <v>1472.8509465787706</v>
          </cell>
          <cell r="E22">
            <v>19305.911732398657</v>
          </cell>
          <cell r="F22">
            <v>85.298545316777862</v>
          </cell>
          <cell r="G22">
            <v>637.83390747492285</v>
          </cell>
          <cell r="H22">
            <v>8437.5705807099675</v>
          </cell>
          <cell r="I22">
            <v>27.640746505153203</v>
          </cell>
          <cell r="J22">
            <v>20158.521926340563</v>
          </cell>
          <cell r="K22">
            <v>410.17274148054571</v>
          </cell>
          <cell r="L22">
            <v>1093.664695385748</v>
          </cell>
          <cell r="M22">
            <v>1163.9881626530403</v>
          </cell>
          <cell r="N22">
            <v>621.82303467166128</v>
          </cell>
          <cell r="O22">
            <v>6.0127990273786978E-5</v>
          </cell>
          <cell r="P22">
            <v>55468.193680257056</v>
          </cell>
          <cell r="Q22">
            <v>55468.193680257027</v>
          </cell>
          <cell r="R22">
            <v>0</v>
          </cell>
          <cell r="T22">
            <v>1712.4376767848948</v>
          </cell>
          <cell r="U22">
            <v>1189.3508580071818</v>
          </cell>
          <cell r="V22">
            <v>10421.056751356831</v>
          </cell>
          <cell r="W22">
            <v>69.970897884416189</v>
          </cell>
          <cell r="X22">
            <v>509.59566420337342</v>
          </cell>
          <cell r="Y22">
            <v>7456.7760926529027</v>
          </cell>
          <cell r="Z22">
            <v>23.938240023459322</v>
          </cell>
          <cell r="AA22">
            <v>15385.360366946526</v>
          </cell>
          <cell r="AB22">
            <v>380.27736699328989</v>
          </cell>
          <cell r="AC22">
            <v>1036.2416555735595</v>
          </cell>
          <cell r="AD22">
            <v>1056.1606565511695</v>
          </cell>
          <cell r="AE22">
            <v>573.15288376820808</v>
          </cell>
          <cell r="AF22">
            <v>6.009331685314658E-5</v>
          </cell>
          <cell r="AG22">
            <v>39814.319170839131</v>
          </cell>
          <cell r="AH22">
            <v>39814.319170839117</v>
          </cell>
          <cell r="AI22">
            <v>0</v>
          </cell>
        </row>
        <row r="23">
          <cell r="C23">
            <v>2999.6345207504464</v>
          </cell>
          <cell r="D23">
            <v>4868.1081319681944</v>
          </cell>
          <cell r="E23">
            <v>7104.3106057620844</v>
          </cell>
          <cell r="F23">
            <v>638.72283853856152</v>
          </cell>
          <cell r="G23">
            <v>207.14754300742067</v>
          </cell>
          <cell r="H23">
            <v>1131.4018982736366</v>
          </cell>
          <cell r="I23">
            <v>17.58455767247213</v>
          </cell>
          <cell r="J23">
            <v>2481.6474329489006</v>
          </cell>
          <cell r="K23">
            <v>459.73673208480335</v>
          </cell>
          <cell r="L23">
            <v>108.29587827773499</v>
          </cell>
          <cell r="M23">
            <v>1768.8035100943453</v>
          </cell>
          <cell r="N23">
            <v>991.32088976518014</v>
          </cell>
          <cell r="O23">
            <v>9.9524783572916409</v>
          </cell>
          <cell r="P23">
            <v>22786.667017501069</v>
          </cell>
          <cell r="Q23">
            <v>22786.667017501048</v>
          </cell>
          <cell r="R23">
            <v>0</v>
          </cell>
          <cell r="T23">
            <v>1932.3684565712915</v>
          </cell>
          <cell r="U23">
            <v>3466.0245089177993</v>
          </cell>
          <cell r="V23">
            <v>4798.9129469838563</v>
          </cell>
          <cell r="W23">
            <v>424.02568501033699</v>
          </cell>
          <cell r="X23">
            <v>158.24419618828631</v>
          </cell>
          <cell r="Y23">
            <v>1031.3028494080365</v>
          </cell>
          <cell r="Z23">
            <v>14.436669426014749</v>
          </cell>
          <cell r="AA23">
            <v>1963.1633869785651</v>
          </cell>
          <cell r="AB23">
            <v>415.02978698822795</v>
          </cell>
          <cell r="AC23">
            <v>96.788399792299657</v>
          </cell>
          <cell r="AD23">
            <v>1553.9981654530154</v>
          </cell>
          <cell r="AE23">
            <v>848.827646994818</v>
          </cell>
          <cell r="AF23">
            <v>9.5889627502148063</v>
          </cell>
          <cell r="AG23">
            <v>16712.711661462767</v>
          </cell>
          <cell r="AH23">
            <v>16712.711661462785</v>
          </cell>
          <cell r="AI23">
            <v>0</v>
          </cell>
        </row>
        <row r="24">
          <cell r="C24">
            <v>3563.0654276398909</v>
          </cell>
          <cell r="D24">
            <v>15400.219457498768</v>
          </cell>
          <cell r="E24">
            <v>72954.172781400644</v>
          </cell>
          <cell r="F24">
            <v>1324.8976173129267</v>
          </cell>
          <cell r="G24">
            <v>488.80320300961819</v>
          </cell>
          <cell r="H24">
            <v>6443.9607372284645</v>
          </cell>
          <cell r="I24">
            <v>261.74984247934628</v>
          </cell>
          <cell r="J24">
            <v>5858.1481159609248</v>
          </cell>
          <cell r="K24">
            <v>445.03926762770766</v>
          </cell>
          <cell r="L24">
            <v>362.3776023911019</v>
          </cell>
          <cell r="M24">
            <v>5881.4649765701488</v>
          </cell>
          <cell r="N24">
            <v>2393.3462701533326</v>
          </cell>
          <cell r="O24">
            <v>5.9067379939839575E-7</v>
          </cell>
          <cell r="P24">
            <v>115377.24529986356</v>
          </cell>
          <cell r="Q24">
            <v>115377.24529986354</v>
          </cell>
          <cell r="R24">
            <v>0</v>
          </cell>
          <cell r="T24">
            <v>2563.0424915318104</v>
          </cell>
          <cell r="U24">
            <v>8394.3312935817703</v>
          </cell>
          <cell r="V24">
            <v>26518.683398576883</v>
          </cell>
          <cell r="W24">
            <v>838.53087666157182</v>
          </cell>
          <cell r="X24">
            <v>316.63782079445059</v>
          </cell>
          <cell r="Y24">
            <v>4711.1944650290416</v>
          </cell>
          <cell r="Z24">
            <v>195.76067733401254</v>
          </cell>
          <cell r="AA24">
            <v>3897.1770793161313</v>
          </cell>
          <cell r="AB24">
            <v>372.78527005268819</v>
          </cell>
          <cell r="AC24">
            <v>319.74006132080785</v>
          </cell>
          <cell r="AD24">
            <v>4840.0682666568855</v>
          </cell>
          <cell r="AE24">
            <v>1904.9808107232038</v>
          </cell>
          <cell r="AF24">
            <v>5.8990358684689281E-7</v>
          </cell>
          <cell r="AG24">
            <v>54872.932512169158</v>
          </cell>
          <cell r="AH24">
            <v>54872.932512169209</v>
          </cell>
          <cell r="AI24">
            <v>0</v>
          </cell>
        </row>
        <row r="25">
          <cell r="C25">
            <v>68655.612219944946</v>
          </cell>
          <cell r="D25">
            <v>75691.820604943656</v>
          </cell>
          <cell r="E25">
            <v>70878.335451816034</v>
          </cell>
          <cell r="F25">
            <v>85.908663539755622</v>
          </cell>
          <cell r="G25">
            <v>645.86910281750772</v>
          </cell>
          <cell r="H25">
            <v>211.57076757376103</v>
          </cell>
          <cell r="I25">
            <v>5155.9813572631574</v>
          </cell>
          <cell r="J25">
            <v>4432.5595857682683</v>
          </cell>
          <cell r="K25">
            <v>1840.899154742483</v>
          </cell>
          <cell r="L25">
            <v>153.08535876235297</v>
          </cell>
          <cell r="M25">
            <v>5083.4232423818539</v>
          </cell>
          <cell r="N25">
            <v>2594.4072234009573</v>
          </cell>
          <cell r="O25">
            <v>0</v>
          </cell>
          <cell r="P25">
            <v>235429.47273295475</v>
          </cell>
          <cell r="Q25">
            <v>235429.47273295518</v>
          </cell>
          <cell r="R25">
            <v>-4.3655745685100555E-10</v>
          </cell>
          <cell r="T25">
            <v>63022.371691434397</v>
          </cell>
          <cell r="U25">
            <v>62235.006858427994</v>
          </cell>
          <cell r="V25">
            <v>54767.492408743252</v>
          </cell>
          <cell r="W25">
            <v>72.306970214851731</v>
          </cell>
          <cell r="X25">
            <v>516.4245753006287</v>
          </cell>
          <cell r="Y25">
            <v>192.7551310342005</v>
          </cell>
          <cell r="Z25">
            <v>4690.7295167181765</v>
          </cell>
          <cell r="AA25">
            <v>3507.7787786268268</v>
          </cell>
          <cell r="AB25">
            <v>1709.4419436898959</v>
          </cell>
          <cell r="AC25">
            <v>144.42096167432808</v>
          </cell>
          <cell r="AD25">
            <v>4506.412488977553</v>
          </cell>
          <cell r="AE25">
            <v>2329.4135273941797</v>
          </cell>
          <cell r="AF25">
            <v>0</v>
          </cell>
          <cell r="AG25">
            <v>197694.55485223627</v>
          </cell>
          <cell r="AH25">
            <v>197694.5548522363</v>
          </cell>
          <cell r="AI25">
            <v>0</v>
          </cell>
        </row>
        <row r="26">
          <cell r="C26">
            <v>24773.357558477419</v>
          </cell>
          <cell r="D26">
            <v>61641.242987976526</v>
          </cell>
          <cell r="E26">
            <v>120579.37780613173</v>
          </cell>
          <cell r="F26">
            <v>2.9521677972832814</v>
          </cell>
          <cell r="G26">
            <v>958.46305367906098</v>
          </cell>
          <cell r="H26">
            <v>23610.715307108821</v>
          </cell>
          <cell r="I26">
            <v>205.38645738706489</v>
          </cell>
          <cell r="J26">
            <v>22184.994703919725</v>
          </cell>
          <cell r="K26">
            <v>2715.6270552246842</v>
          </cell>
          <cell r="L26">
            <v>1562.528867420245</v>
          </cell>
          <cell r="M26">
            <v>91933.771211237865</v>
          </cell>
          <cell r="N26">
            <v>11497.599514337207</v>
          </cell>
          <cell r="O26">
            <v>0</v>
          </cell>
          <cell r="P26">
            <v>361666.01669069764</v>
          </cell>
          <cell r="Q26">
            <v>361666.01669069787</v>
          </cell>
          <cell r="R26">
            <v>0</v>
          </cell>
          <cell r="T26">
            <v>23461.546273821285</v>
          </cell>
          <cell r="U26">
            <v>49850.359032867258</v>
          </cell>
          <cell r="V26">
            <v>75530.295639897318</v>
          </cell>
          <cell r="W26">
            <v>2.4021665375974321</v>
          </cell>
          <cell r="X26">
            <v>788.19729921275734</v>
          </cell>
          <cell r="Y26">
            <v>22594.30612817291</v>
          </cell>
          <cell r="Z26">
            <v>187.67966274060373</v>
          </cell>
          <cell r="AA26">
            <v>18358.387442645115</v>
          </cell>
          <cell r="AB26">
            <v>2440.3403891041953</v>
          </cell>
          <cell r="AC26">
            <v>1496.5021839811561</v>
          </cell>
          <cell r="AD26">
            <v>82468.465408745033</v>
          </cell>
          <cell r="AE26">
            <v>10848.499753289034</v>
          </cell>
          <cell r="AF26">
            <v>0</v>
          </cell>
          <cell r="AG26">
            <v>288026.98138101428</v>
          </cell>
          <cell r="AH26">
            <v>288026.98138101399</v>
          </cell>
          <cell r="AI26">
            <v>0</v>
          </cell>
        </row>
        <row r="27">
          <cell r="C27">
            <v>9669.8003971223789</v>
          </cell>
          <cell r="D27">
            <v>49832.426362538616</v>
          </cell>
          <cell r="E27">
            <v>80516.690849293082</v>
          </cell>
          <cell r="F27">
            <v>54.156872622122549</v>
          </cell>
          <cell r="G27">
            <v>68.867651427064402</v>
          </cell>
          <cell r="H27">
            <v>15393.36710813933</v>
          </cell>
          <cell r="I27">
            <v>2074.2700822169677</v>
          </cell>
          <cell r="J27">
            <v>6637.3248460685691</v>
          </cell>
          <cell r="K27">
            <v>1863.0416019081279</v>
          </cell>
          <cell r="L27">
            <v>25305.594457853287</v>
          </cell>
          <cell r="M27">
            <v>44725.09276535784</v>
          </cell>
          <cell r="N27">
            <v>4767.8506067610815</v>
          </cell>
          <cell r="O27">
            <v>3.9242856358590004</v>
          </cell>
          <cell r="P27">
            <v>240912.40788694433</v>
          </cell>
          <cell r="Q27">
            <v>240912.40788694448</v>
          </cell>
          <cell r="R27">
            <v>0</v>
          </cell>
          <cell r="T27">
            <v>4989.0722958548331</v>
          </cell>
          <cell r="U27">
            <v>26752.243028999081</v>
          </cell>
          <cell r="V27">
            <v>38088.134976782319</v>
          </cell>
          <cell r="W27">
            <v>39.521569996943207</v>
          </cell>
          <cell r="X27">
            <v>35.701773145646932</v>
          </cell>
          <cell r="Y27">
            <v>9204.9047966476046</v>
          </cell>
          <cell r="Z27">
            <v>1654.8996636418858</v>
          </cell>
          <cell r="AA27">
            <v>4121.9707430446979</v>
          </cell>
          <cell r="AB27">
            <v>1535.5657548885547</v>
          </cell>
          <cell r="AC27">
            <v>16593.720435181793</v>
          </cell>
          <cell r="AD27">
            <v>24339.424302195446</v>
          </cell>
          <cell r="AE27">
            <v>4101.1868535925541</v>
          </cell>
          <cell r="AF27">
            <v>3.9193400443224382</v>
          </cell>
          <cell r="AG27">
            <v>131460.26553401566</v>
          </cell>
          <cell r="AH27">
            <v>131460.26553401566</v>
          </cell>
          <cell r="AI27">
            <v>0</v>
          </cell>
        </row>
        <row r="28">
          <cell r="C28">
            <v>9051.3633749958317</v>
          </cell>
          <cell r="D28">
            <v>139576.39768626189</v>
          </cell>
          <cell r="E28">
            <v>331027.44188867457</v>
          </cell>
          <cell r="F28">
            <v>1151.9278052187806</v>
          </cell>
          <cell r="G28">
            <v>1652.246748218485</v>
          </cell>
          <cell r="H28">
            <v>24403.679091167123</v>
          </cell>
          <cell r="I28">
            <v>131.65025296651606</v>
          </cell>
          <cell r="J28">
            <v>18893.701761600561</v>
          </cell>
          <cell r="K28">
            <v>7709.3557649940503</v>
          </cell>
          <cell r="L28">
            <v>6796.8187051620507</v>
          </cell>
          <cell r="M28">
            <v>27155.874613192351</v>
          </cell>
          <cell r="N28">
            <v>6047.4111445836643</v>
          </cell>
          <cell r="O28">
            <v>3.6120351123960011</v>
          </cell>
          <cell r="P28">
            <v>573601.4808721483</v>
          </cell>
          <cell r="Q28">
            <v>573601.48087214737</v>
          </cell>
          <cell r="R28">
            <v>9.3132257461547852E-10</v>
          </cell>
          <cell r="T28">
            <v>7594.8328575406986</v>
          </cell>
          <cell r="U28">
            <v>106209.42222508899</v>
          </cell>
          <cell r="V28">
            <v>216213.87411235471</v>
          </cell>
          <cell r="W28">
            <v>837.32465959774129</v>
          </cell>
          <cell r="X28">
            <v>1364.1962159749341</v>
          </cell>
          <cell r="Y28">
            <v>21536.331060099059</v>
          </cell>
          <cell r="Z28">
            <v>117.69722012511116</v>
          </cell>
          <cell r="AA28">
            <v>15135.104966769846</v>
          </cell>
          <cell r="AB28">
            <v>6837.8727786066174</v>
          </cell>
          <cell r="AC28">
            <v>6323.8849712610554</v>
          </cell>
          <cell r="AD28">
            <v>24390.462488684516</v>
          </cell>
          <cell r="AE28">
            <v>5348.9347259708429</v>
          </cell>
          <cell r="AF28">
            <v>3.591758026555127</v>
          </cell>
          <cell r="AG28">
            <v>411913.53004010074</v>
          </cell>
          <cell r="AH28">
            <v>411913.53004010016</v>
          </cell>
          <cell r="AI28">
            <v>5.8207660913467407E-10</v>
          </cell>
        </row>
        <row r="29">
          <cell r="C29">
            <v>2710.7010647921074</v>
          </cell>
          <cell r="D29">
            <v>52212.936204229089</v>
          </cell>
          <cell r="E29">
            <v>636449.8759830303</v>
          </cell>
          <cell r="F29">
            <v>422.53287577630334</v>
          </cell>
          <cell r="G29">
            <v>2.40513395478352</v>
          </cell>
          <cell r="H29">
            <v>108218.36741953653</v>
          </cell>
          <cell r="I29">
            <v>6618.2564638096701</v>
          </cell>
          <cell r="J29">
            <v>60618.876459503444</v>
          </cell>
          <cell r="K29">
            <v>1243.676536389579</v>
          </cell>
          <cell r="L29">
            <v>5726.3742984614673</v>
          </cell>
          <cell r="M29">
            <v>16745.111629893738</v>
          </cell>
          <cell r="N29">
            <v>2880.8381663136238</v>
          </cell>
          <cell r="O29">
            <v>975.37033424053379</v>
          </cell>
          <cell r="P29">
            <v>894825.32256993128</v>
          </cell>
          <cell r="Q29">
            <v>894825.32256992976</v>
          </cell>
          <cell r="R29">
            <v>1.5133991837501526E-9</v>
          </cell>
          <cell r="T29">
            <v>1685.2000664191557</v>
          </cell>
          <cell r="U29">
            <v>43015.384437965724</v>
          </cell>
          <cell r="V29">
            <v>498049.68376043462</v>
          </cell>
          <cell r="W29">
            <v>288.08477687912483</v>
          </cell>
          <cell r="X29">
            <v>2.0779914442249243</v>
          </cell>
          <cell r="Y29">
            <v>102358.36694582942</v>
          </cell>
          <cell r="Z29">
            <v>5996.7869388226409</v>
          </cell>
          <cell r="AA29">
            <v>47500.331878653727</v>
          </cell>
          <cell r="AB29">
            <v>1176.3123874260957</v>
          </cell>
          <cell r="AC29">
            <v>5445.1868559768391</v>
          </cell>
          <cell r="AD29">
            <v>15796.782713462455</v>
          </cell>
          <cell r="AE29">
            <v>2712.0946490109882</v>
          </cell>
          <cell r="AF29">
            <v>885.51461102754752</v>
          </cell>
          <cell r="AG29">
            <v>724911.80801335268</v>
          </cell>
          <cell r="AH29">
            <v>724911.80801335257</v>
          </cell>
          <cell r="AI29">
            <v>0</v>
          </cell>
        </row>
        <row r="30">
          <cell r="C30">
            <v>918.99440458865286</v>
          </cell>
          <cell r="D30">
            <v>41006.888409974221</v>
          </cell>
          <cell r="E30">
            <v>549856.48713194113</v>
          </cell>
          <cell r="F30">
            <v>822.36276015417639</v>
          </cell>
          <cell r="G30">
            <v>331.22421663447807</v>
          </cell>
          <cell r="H30">
            <v>12281.496062428871</v>
          </cell>
          <cell r="I30">
            <v>2881.7471913172321</v>
          </cell>
          <cell r="J30">
            <v>21529.782179087539</v>
          </cell>
          <cell r="K30">
            <v>626.05566303696321</v>
          </cell>
          <cell r="L30">
            <v>2506.7314062446103</v>
          </cell>
          <cell r="M30">
            <v>16368.971225283105</v>
          </cell>
          <cell r="N30">
            <v>2941.6681174637488</v>
          </cell>
          <cell r="O30">
            <v>0</v>
          </cell>
          <cell r="P30">
            <v>652072.4087681548</v>
          </cell>
          <cell r="Q30">
            <v>652072.40876815561</v>
          </cell>
          <cell r="R30">
            <v>0</v>
          </cell>
          <cell r="T30">
            <v>750.00193791121728</v>
          </cell>
          <cell r="U30">
            <v>28217.122837004681</v>
          </cell>
          <cell r="V30">
            <v>310876.45768102712</v>
          </cell>
          <cell r="W30">
            <v>428.39568047743279</v>
          </cell>
          <cell r="X30">
            <v>225.3731911379158</v>
          </cell>
          <cell r="Y30">
            <v>10569.932449107369</v>
          </cell>
          <cell r="Z30">
            <v>2385.7418919029592</v>
          </cell>
          <cell r="AA30">
            <v>13863.288181337539</v>
          </cell>
          <cell r="AB30">
            <v>514.83062082274637</v>
          </cell>
          <cell r="AC30">
            <v>2239.8058084394461</v>
          </cell>
          <cell r="AD30">
            <v>14010.566959160906</v>
          </cell>
          <cell r="AE30">
            <v>2444.0902383159491</v>
          </cell>
          <cell r="AF30">
            <v>0</v>
          </cell>
          <cell r="AG30">
            <v>386525.60747664527</v>
          </cell>
          <cell r="AH30">
            <v>386525.60747664567</v>
          </cell>
          <cell r="AI30">
            <v>0</v>
          </cell>
        </row>
        <row r="31">
          <cell r="C31">
            <v>1751.2558224254024</v>
          </cell>
          <cell r="D31">
            <v>6206.2417458396558</v>
          </cell>
          <cell r="E31">
            <v>11083.780457892721</v>
          </cell>
          <cell r="F31">
            <v>124.49566809215703</v>
          </cell>
          <cell r="G31">
            <v>196.08300243359358</v>
          </cell>
          <cell r="H31">
            <v>3188.721448859334</v>
          </cell>
          <cell r="I31">
            <v>138.84449468996405</v>
          </cell>
          <cell r="J31">
            <v>3842.3128546702683</v>
          </cell>
          <cell r="K31">
            <v>112.32800498897194</v>
          </cell>
          <cell r="L31">
            <v>87.411904288952854</v>
          </cell>
          <cell r="M31">
            <v>443.91312063663452</v>
          </cell>
          <cell r="N31">
            <v>444.31324757631313</v>
          </cell>
          <cell r="O31">
            <v>1.1840820935179439E-6</v>
          </cell>
          <cell r="P31">
            <v>27619.70177357805</v>
          </cell>
          <cell r="Q31">
            <v>27619.70177357801</v>
          </cell>
          <cell r="R31">
            <v>4.0017766878008842E-11</v>
          </cell>
          <cell r="T31">
            <v>1138.5916285502547</v>
          </cell>
          <cell r="U31">
            <v>4211.1339131008144</v>
          </cell>
          <cell r="V31">
            <v>4625.1701422459373</v>
          </cell>
          <cell r="W31">
            <v>83.515716588868358</v>
          </cell>
          <cell r="X31">
            <v>162.58115091242962</v>
          </cell>
          <cell r="Y31">
            <v>2901.0770779547811</v>
          </cell>
          <cell r="Z31">
            <v>120.38330564217533</v>
          </cell>
          <cell r="AA31">
            <v>3216.511849591896</v>
          </cell>
          <cell r="AB31">
            <v>101.10544438334531</v>
          </cell>
          <cell r="AC31">
            <v>79.702347336862346</v>
          </cell>
          <cell r="AD31">
            <v>384.78110142412277</v>
          </cell>
          <cell r="AE31">
            <v>366.19710198531124</v>
          </cell>
          <cell r="AF31">
            <v>1.1838255279665558E-6</v>
          </cell>
          <cell r="AG31">
            <v>17390.750780900624</v>
          </cell>
          <cell r="AH31">
            <v>17390.750780900627</v>
          </cell>
          <cell r="AI31">
            <v>0</v>
          </cell>
        </row>
        <row r="32">
          <cell r="C32">
            <v>493.64467300824623</v>
          </cell>
          <cell r="D32">
            <v>3235.0633632644694</v>
          </cell>
          <cell r="E32">
            <v>7125.4071700311542</v>
          </cell>
          <cell r="F32">
            <v>256.26225782411348</v>
          </cell>
          <cell r="G32">
            <v>1105.6898687962605</v>
          </cell>
          <cell r="H32">
            <v>11010.214523713639</v>
          </cell>
          <cell r="I32">
            <v>79.272329864055919</v>
          </cell>
          <cell r="J32">
            <v>3217.225205230252</v>
          </cell>
          <cell r="K32">
            <v>3518.3768582055391</v>
          </cell>
          <cell r="L32">
            <v>54684.467013895381</v>
          </cell>
          <cell r="M32">
            <v>9286.7407764694253</v>
          </cell>
          <cell r="N32">
            <v>1672.6671024615762</v>
          </cell>
          <cell r="O32">
            <v>1.0131743480888897</v>
          </cell>
          <cell r="P32">
            <v>95686.044317112202</v>
          </cell>
          <cell r="Q32">
            <v>95686.044317112261</v>
          </cell>
          <cell r="R32">
            <v>0</v>
          </cell>
          <cell r="T32">
            <v>228.38939235013635</v>
          </cell>
          <cell r="U32">
            <v>1279.1780188048992</v>
          </cell>
          <cell r="V32">
            <v>2319.1090316379423</v>
          </cell>
          <cell r="W32">
            <v>113.21522143000323</v>
          </cell>
          <cell r="X32">
            <v>614.40501592143937</v>
          </cell>
          <cell r="Y32">
            <v>6065.8041245359882</v>
          </cell>
          <cell r="Z32">
            <v>59.392715834730367</v>
          </cell>
          <cell r="AA32">
            <v>1773.9948274271069</v>
          </cell>
          <cell r="AB32">
            <v>1965.9908393928922</v>
          </cell>
          <cell r="AC32">
            <v>16097.058607800946</v>
          </cell>
          <cell r="AD32">
            <v>4851.0476261281483</v>
          </cell>
          <cell r="AE32">
            <v>1159.9409140019279</v>
          </cell>
          <cell r="AF32">
            <v>1.0106653520678226</v>
          </cell>
          <cell r="AG32">
            <v>36528.537000618235</v>
          </cell>
          <cell r="AH32">
            <v>36528.537000618133</v>
          </cell>
          <cell r="AI32">
            <v>1.0186340659856796E-10</v>
          </cell>
        </row>
        <row r="33">
          <cell r="C33">
            <v>1010.8225760469817</v>
          </cell>
          <cell r="D33">
            <v>3334.9888308057953</v>
          </cell>
          <cell r="E33">
            <v>2777.7869967026886</v>
          </cell>
          <cell r="F33">
            <v>155.70758196979926</v>
          </cell>
          <cell r="G33">
            <v>142.37988424493295</v>
          </cell>
          <cell r="H33">
            <v>1074.2451426626023</v>
          </cell>
          <cell r="I33">
            <v>6.6878937970738273</v>
          </cell>
          <cell r="J33">
            <v>2782.5279025960263</v>
          </cell>
          <cell r="K33">
            <v>90.649009467093435</v>
          </cell>
          <cell r="L33">
            <v>516.34824311611533</v>
          </cell>
          <cell r="M33">
            <v>764.71219002309795</v>
          </cell>
          <cell r="N33">
            <v>289.27766860033876</v>
          </cell>
          <cell r="O33">
            <v>1.0491489105259754E-5</v>
          </cell>
          <cell r="P33">
            <v>12946.133930524034</v>
          </cell>
          <cell r="Q33">
            <v>12946.133930524044</v>
          </cell>
          <cell r="R33">
            <v>0</v>
          </cell>
          <cell r="T33">
            <v>673.80063462465603</v>
          </cell>
          <cell r="U33">
            <v>2181.3959539576394</v>
          </cell>
          <cell r="V33">
            <v>1580.2285092180023</v>
          </cell>
          <cell r="W33">
            <v>98.610240027647023</v>
          </cell>
          <cell r="X33">
            <v>94.805005935588554</v>
          </cell>
          <cell r="Y33">
            <v>924.48695703967383</v>
          </cell>
          <cell r="Z33">
            <v>5.3952438741433797</v>
          </cell>
          <cell r="AA33">
            <v>1979.9754910956422</v>
          </cell>
          <cell r="AB33">
            <v>76.732215979563051</v>
          </cell>
          <cell r="AC33">
            <v>466.41117364953067</v>
          </cell>
          <cell r="AD33">
            <v>634.57578975325907</v>
          </cell>
          <cell r="AE33">
            <v>236.95319622860382</v>
          </cell>
          <cell r="AF33">
            <v>1.0490286566678427E-5</v>
          </cell>
          <cell r="AG33">
            <v>8953.3704218742369</v>
          </cell>
          <cell r="AH33">
            <v>8953.3704218742241</v>
          </cell>
          <cell r="AI33">
            <v>0</v>
          </cell>
        </row>
        <row r="34">
          <cell r="C34">
            <v>74017.633610614081</v>
          </cell>
          <cell r="D34">
            <v>40990.794183595288</v>
          </cell>
          <cell r="E34">
            <v>208885.6221845391</v>
          </cell>
          <cell r="F34">
            <v>180.21796825177319</v>
          </cell>
          <cell r="G34">
            <v>8.2448189882315692E-4</v>
          </cell>
          <cell r="H34">
            <v>12524.509450505655</v>
          </cell>
          <cell r="I34">
            <v>1.2919674950523968E-3</v>
          </cell>
          <cell r="J34">
            <v>4487.0581120038214</v>
          </cell>
          <cell r="K34">
            <v>122.40752127709327</v>
          </cell>
          <cell r="L34">
            <v>941.84424370923841</v>
          </cell>
          <cell r="M34">
            <v>318.63968544652784</v>
          </cell>
          <cell r="N34">
            <v>61.005110321164565</v>
          </cell>
          <cell r="O34">
            <v>5.9995910045363707E-3</v>
          </cell>
          <cell r="P34">
            <v>342529.74018630415</v>
          </cell>
          <cell r="Q34">
            <v>342529.74018630321</v>
          </cell>
          <cell r="R34">
            <v>9.3132257461547852E-10</v>
          </cell>
          <cell r="T34">
            <v>68473.046217752068</v>
          </cell>
          <cell r="U34">
            <v>30045.603806934774</v>
          </cell>
          <cell r="V34">
            <v>114055.12625565095</v>
          </cell>
          <cell r="W34">
            <v>142.19808438366186</v>
          </cell>
          <cell r="X34">
            <v>-9.5795168344925971E-5</v>
          </cell>
          <cell r="Y34">
            <v>11661.791011694333</v>
          </cell>
          <cell r="Z34">
            <v>7.1997200658405571E-4</v>
          </cell>
          <cell r="AA34">
            <v>3643.6534866122465</v>
          </cell>
          <cell r="AB34">
            <v>105.13639602853611</v>
          </cell>
          <cell r="AC34">
            <v>847.0953314097369</v>
          </cell>
          <cell r="AD34">
            <v>307.62587855227775</v>
          </cell>
          <cell r="AE34">
            <v>56.633804984770528</v>
          </cell>
          <cell r="AF34">
            <v>5.965229985198865E-3</v>
          </cell>
          <cell r="AG34">
            <v>229337.91686341015</v>
          </cell>
          <cell r="AH34">
            <v>229337.91686341018</v>
          </cell>
          <cell r="AI34">
            <v>0</v>
          </cell>
        </row>
        <row r="35">
          <cell r="C35">
            <v>73.21300481758189</v>
          </cell>
          <cell r="D35">
            <v>670.25078533942838</v>
          </cell>
          <cell r="E35">
            <v>1319.3382945757942</v>
          </cell>
          <cell r="F35">
            <v>13.801930632154095</v>
          </cell>
          <cell r="G35">
            <v>42.044317903410295</v>
          </cell>
          <cell r="H35">
            <v>282.22658482043329</v>
          </cell>
          <cell r="I35">
            <v>30.737536949064246</v>
          </cell>
          <cell r="J35">
            <v>738.53950607187471</v>
          </cell>
          <cell r="K35">
            <v>97.086577456117041</v>
          </cell>
          <cell r="L35">
            <v>5885.3760984591718</v>
          </cell>
          <cell r="M35">
            <v>1182.149778948537</v>
          </cell>
          <cell r="N35">
            <v>2461.5171940612245</v>
          </cell>
          <cell r="O35">
            <v>4.6267742751288834</v>
          </cell>
          <cell r="P35">
            <v>12800.908384309922</v>
          </cell>
          <cell r="Q35">
            <v>12800.908384309931</v>
          </cell>
          <cell r="R35">
            <v>0</v>
          </cell>
          <cell r="T35">
            <v>44.812135891486896</v>
          </cell>
          <cell r="U35">
            <v>374.69420888099421</v>
          </cell>
          <cell r="V35">
            <v>494.65976573187061</v>
          </cell>
          <cell r="W35">
            <v>3.620357883772066</v>
          </cell>
          <cell r="X35">
            <v>23.76390447065674</v>
          </cell>
          <cell r="Y35">
            <v>209.35418232252101</v>
          </cell>
          <cell r="Z35">
            <v>20.213172225334876</v>
          </cell>
          <cell r="AA35">
            <v>378.79462755741218</v>
          </cell>
          <cell r="AB35">
            <v>57.752620880432431</v>
          </cell>
          <cell r="AC35">
            <v>774.54561910141592</v>
          </cell>
          <cell r="AD35">
            <v>684.15160759608057</v>
          </cell>
          <cell r="AE35">
            <v>1018.6952083606479</v>
          </cell>
          <cell r="AF35">
            <v>4.6132928496415575</v>
          </cell>
          <cell r="AG35">
            <v>4089.6707037522669</v>
          </cell>
          <cell r="AH35">
            <v>4089.6707037522674</v>
          </cell>
          <cell r="AI35">
            <v>0</v>
          </cell>
        </row>
        <row r="36">
          <cell r="C36">
            <v>54427.104261369503</v>
          </cell>
          <cell r="D36">
            <v>88199.077524970853</v>
          </cell>
          <cell r="E36">
            <v>226349.86477894714</v>
          </cell>
          <cell r="F36">
            <v>1874.4500513644114</v>
          </cell>
          <cell r="G36">
            <v>3884.3787891629163</v>
          </cell>
          <cell r="H36">
            <v>55910.346527807087</v>
          </cell>
          <cell r="I36">
            <v>158.8396216774706</v>
          </cell>
          <cell r="J36">
            <v>39089.413107032851</v>
          </cell>
          <cell r="K36">
            <v>4275.3384654831307</v>
          </cell>
          <cell r="L36">
            <v>11914.424992424774</v>
          </cell>
          <cell r="M36">
            <v>58514.624703368529</v>
          </cell>
          <cell r="N36">
            <v>13675.394007668157</v>
          </cell>
          <cell r="O36">
            <v>0</v>
          </cell>
          <cell r="P36">
            <v>558273.25683127681</v>
          </cell>
          <cell r="Q36">
            <v>558273.25683127646</v>
          </cell>
          <cell r="R36">
            <v>0</v>
          </cell>
          <cell r="T36">
            <v>41258.3500221828</v>
          </cell>
          <cell r="U36">
            <v>49538.030138753064</v>
          </cell>
          <cell r="V36">
            <v>87297.057568190561</v>
          </cell>
          <cell r="W36">
            <v>1192.6495014427592</v>
          </cell>
          <cell r="X36">
            <v>2675.835818890494</v>
          </cell>
          <cell r="Y36">
            <v>45499.76831575219</v>
          </cell>
          <cell r="Z36">
            <v>122.9034165012017</v>
          </cell>
          <cell r="AA36">
            <v>26284.05939435435</v>
          </cell>
          <cell r="AB36">
            <v>3382.3821905190671</v>
          </cell>
          <cell r="AC36">
            <v>10667.893432042434</v>
          </cell>
          <cell r="AD36">
            <v>48587.614688881346</v>
          </cell>
          <cell r="AE36">
            <v>11356.850967168593</v>
          </cell>
          <cell r="AF36">
            <v>0</v>
          </cell>
          <cell r="AG36">
            <v>327863.3954546788</v>
          </cell>
          <cell r="AH36">
            <v>327863.39545467758</v>
          </cell>
          <cell r="AI36">
            <v>1.2223608791828156E-9</v>
          </cell>
        </row>
        <row r="37">
          <cell r="C37">
            <v>109833.56572865762</v>
          </cell>
          <cell r="D37">
            <v>10979.65235363339</v>
          </cell>
          <cell r="E37">
            <v>44213.478297210568</v>
          </cell>
          <cell r="F37">
            <v>788.642278015447</v>
          </cell>
          <cell r="G37">
            <v>333.86932778458555</v>
          </cell>
          <cell r="H37">
            <v>715.50255056526532</v>
          </cell>
          <cell r="I37">
            <v>134.19308617677686</v>
          </cell>
          <cell r="J37">
            <v>19749.962745654022</v>
          </cell>
          <cell r="K37">
            <v>1342.1203317810441</v>
          </cell>
          <cell r="L37">
            <v>2524.4394676485117</v>
          </cell>
          <cell r="M37">
            <v>7808.091936898084</v>
          </cell>
          <cell r="N37">
            <v>1758.8297275288894</v>
          </cell>
          <cell r="O37">
            <v>3.502153601382082E-6</v>
          </cell>
          <cell r="P37">
            <v>200182.34783505634</v>
          </cell>
          <cell r="Q37">
            <v>200182.3478350566</v>
          </cell>
          <cell r="R37">
            <v>-2.6193447411060333E-10</v>
          </cell>
          <cell r="T37">
            <v>102166.70146245755</v>
          </cell>
          <cell r="U37">
            <v>8758.7269177242706</v>
          </cell>
          <cell r="V37">
            <v>30282.999942089493</v>
          </cell>
          <cell r="W37">
            <v>727.97850108323155</v>
          </cell>
          <cell r="X37">
            <v>269.84599049936662</v>
          </cell>
          <cell r="Y37">
            <v>619.83264332347221</v>
          </cell>
          <cell r="Z37">
            <v>117.50409462451375</v>
          </cell>
          <cell r="AA37">
            <v>13371.52031385263</v>
          </cell>
          <cell r="AB37">
            <v>1146.6171963812706</v>
          </cell>
          <cell r="AC37">
            <v>2337.6879915093236</v>
          </cell>
          <cell r="AD37">
            <v>6575.8924084243818</v>
          </cell>
          <cell r="AE37">
            <v>1541.4886561994176</v>
          </cell>
          <cell r="AF37">
            <v>3.4991102777055496E-6</v>
          </cell>
          <cell r="AG37">
            <v>167916.79612166807</v>
          </cell>
          <cell r="AH37">
            <v>167916.79612166804</v>
          </cell>
          <cell r="AI37">
            <v>0</v>
          </cell>
        </row>
        <row r="38">
          <cell r="C38">
            <v>8755.646230171471</v>
          </cell>
          <cell r="D38">
            <v>44972.147215255478</v>
          </cell>
          <cell r="E38">
            <v>98495.708589484537</v>
          </cell>
          <cell r="F38">
            <v>1062.191405135726</v>
          </cell>
          <cell r="G38">
            <v>6721.0020099237518</v>
          </cell>
          <cell r="H38">
            <v>33708.696062805975</v>
          </cell>
          <cell r="I38">
            <v>68.202296851484718</v>
          </cell>
          <cell r="J38">
            <v>12018.073483419121</v>
          </cell>
          <cell r="K38">
            <v>832.00334512538791</v>
          </cell>
          <cell r="L38">
            <v>1059.6389770001228</v>
          </cell>
          <cell r="M38">
            <v>10504.91123411741</v>
          </cell>
          <cell r="N38">
            <v>3575.6499676706335</v>
          </cell>
          <cell r="O38">
            <v>2.3883944521289521E-5</v>
          </cell>
          <cell r="P38">
            <v>221773.87084084502</v>
          </cell>
          <cell r="Q38">
            <v>221773.87084084487</v>
          </cell>
          <cell r="R38">
            <v>0</v>
          </cell>
          <cell r="T38">
            <v>6902.8063884446401</v>
          </cell>
          <cell r="U38">
            <v>30546.015251234341</v>
          </cell>
          <cell r="V38">
            <v>53626.477550426251</v>
          </cell>
          <cell r="W38">
            <v>751.06913635631372</v>
          </cell>
          <cell r="X38">
            <v>4927.8261082386962</v>
          </cell>
          <cell r="Y38">
            <v>29256.241215519382</v>
          </cell>
          <cell r="Z38">
            <v>57.662851732100023</v>
          </cell>
          <cell r="AA38">
            <v>9245.0506096817007</v>
          </cell>
          <cell r="AB38">
            <v>659.41761286837402</v>
          </cell>
          <cell r="AC38">
            <v>946.12646553176637</v>
          </cell>
          <cell r="AD38">
            <v>8981.8523007304047</v>
          </cell>
          <cell r="AE38">
            <v>3021.3614566157557</v>
          </cell>
          <cell r="AF38">
            <v>2.3836532675522134E-5</v>
          </cell>
          <cell r="AG38">
            <v>148921.90697121626</v>
          </cell>
          <cell r="AH38">
            <v>148921.90697121638</v>
          </cell>
          <cell r="AI38">
            <v>0</v>
          </cell>
        </row>
        <row r="39">
          <cell r="C39">
            <v>1845.2490017350833</v>
          </cell>
          <cell r="D39">
            <v>16950.952650712388</v>
          </cell>
          <cell r="E39">
            <v>26244.75067823397</v>
          </cell>
          <cell r="F39">
            <v>227.64420931894313</v>
          </cell>
          <cell r="G39">
            <v>936.12860763616891</v>
          </cell>
          <cell r="H39">
            <v>9572.4605844323487</v>
          </cell>
          <cell r="I39">
            <v>807.1825721889935</v>
          </cell>
          <cell r="J39">
            <v>7223.907459295533</v>
          </cell>
          <cell r="K39">
            <v>650.73203825309997</v>
          </cell>
          <cell r="L39">
            <v>620.80908024289147</v>
          </cell>
          <cell r="M39">
            <v>2964.2928383012368</v>
          </cell>
          <cell r="N39">
            <v>1429.6715015071004</v>
          </cell>
          <cell r="O39">
            <v>0.50470066689639781</v>
          </cell>
          <cell r="P39">
            <v>69474.285922524636</v>
          </cell>
          <cell r="Q39">
            <v>69474.285922524679</v>
          </cell>
          <cell r="R39">
            <v>0</v>
          </cell>
          <cell r="T39">
            <v>1388.001726931283</v>
          </cell>
          <cell r="U39">
            <v>11994.082716626184</v>
          </cell>
          <cell r="V39">
            <v>13884.296374051422</v>
          </cell>
          <cell r="W39">
            <v>164.6151144424085</v>
          </cell>
          <cell r="X39">
            <v>713.88415533278453</v>
          </cell>
          <cell r="Y39">
            <v>8793.1668499092248</v>
          </cell>
          <cell r="Z39">
            <v>701.45086525478814</v>
          </cell>
          <cell r="AA39">
            <v>5573.7083102578908</v>
          </cell>
          <cell r="AB39">
            <v>574.29414734623697</v>
          </cell>
          <cell r="AC39">
            <v>585.31586679264933</v>
          </cell>
          <cell r="AD39">
            <v>2663.0127333416981</v>
          </cell>
          <cell r="AE39">
            <v>1247.0703063427652</v>
          </cell>
          <cell r="AF39">
            <v>0.50440077470095079</v>
          </cell>
          <cell r="AG39">
            <v>48283.403567404028</v>
          </cell>
          <cell r="AH39">
            <v>48283.403567404035</v>
          </cell>
          <cell r="AI39">
            <v>0</v>
          </cell>
        </row>
        <row r="40">
          <cell r="C40">
            <v>3397.0396901796948</v>
          </cell>
          <cell r="D40">
            <v>10195.409209213643</v>
          </cell>
          <cell r="E40">
            <v>26970.25978109226</v>
          </cell>
          <cell r="F40">
            <v>435.97624127407795</v>
          </cell>
          <cell r="G40">
            <v>1024.5219244668253</v>
          </cell>
          <cell r="H40">
            <v>6421.4476433393538</v>
          </cell>
          <cell r="I40">
            <v>993.6172601656915</v>
          </cell>
          <cell r="J40">
            <v>8261.8370441667957</v>
          </cell>
          <cell r="K40">
            <v>685.27329778250134</v>
          </cell>
          <cell r="L40">
            <v>410.3454502720345</v>
          </cell>
          <cell r="M40">
            <v>2854.282254830202</v>
          </cell>
          <cell r="N40">
            <v>2250.0070870975237</v>
          </cell>
          <cell r="O40">
            <v>0</v>
          </cell>
          <cell r="P40">
            <v>63900.016883880591</v>
          </cell>
          <cell r="Q40">
            <v>63900.016883880569</v>
          </cell>
          <cell r="R40">
            <v>0</v>
          </cell>
          <cell r="T40">
            <v>2791.5503293023767</v>
          </cell>
          <cell r="U40">
            <v>7615.1016771888535</v>
          </cell>
          <cell r="V40">
            <v>18465.010197909127</v>
          </cell>
          <cell r="W40">
            <v>282.99529075411448</v>
          </cell>
          <cell r="X40">
            <v>733.06758846298408</v>
          </cell>
          <cell r="Y40">
            <v>4770.1689605772626</v>
          </cell>
          <cell r="Z40">
            <v>815.61158696267103</v>
          </cell>
          <cell r="AA40">
            <v>6079.243087378567</v>
          </cell>
          <cell r="AB40">
            <v>549.90240463388159</v>
          </cell>
          <cell r="AC40">
            <v>373.72057268230435</v>
          </cell>
          <cell r="AD40">
            <v>2407.8673098985109</v>
          </cell>
          <cell r="AE40">
            <v>1945.6126795078967</v>
          </cell>
          <cell r="AF40">
            <v>0</v>
          </cell>
          <cell r="AG40">
            <v>46829.851685258553</v>
          </cell>
          <cell r="AH40">
            <v>46829.851685258582</v>
          </cell>
          <cell r="AI40">
            <v>0</v>
          </cell>
        </row>
        <row r="41">
          <cell r="C41">
            <v>201850.91815850753</v>
          </cell>
          <cell r="D41">
            <v>10767.996910483269</v>
          </cell>
          <cell r="E41">
            <v>103396.99527268537</v>
          </cell>
          <cell r="F41">
            <v>1684.8991346607913</v>
          </cell>
          <cell r="G41">
            <v>245.1488940218025</v>
          </cell>
          <cell r="H41">
            <v>100664.64941886344</v>
          </cell>
          <cell r="I41">
            <v>241.23760688215998</v>
          </cell>
          <cell r="J41">
            <v>77717.79074435959</v>
          </cell>
          <cell r="K41">
            <v>1353.0831735664121</v>
          </cell>
          <cell r="L41">
            <v>98.401931194218434</v>
          </cell>
          <cell r="M41">
            <v>1650.8224905287934</v>
          </cell>
          <cell r="N41">
            <v>705.64305948915887</v>
          </cell>
          <cell r="O41">
            <v>0</v>
          </cell>
          <cell r="P41">
            <v>500377.58679524256</v>
          </cell>
          <cell r="Q41">
            <v>500377.58679524122</v>
          </cell>
          <cell r="R41">
            <v>1.3387762010097504E-9</v>
          </cell>
          <cell r="T41">
            <v>191583.72363794487</v>
          </cell>
          <cell r="U41">
            <v>9557.450056968928</v>
          </cell>
          <cell r="V41">
            <v>93082.428673806178</v>
          </cell>
          <cell r="W41">
            <v>1556.6841364553761</v>
          </cell>
          <cell r="X41">
            <v>222.61455025000933</v>
          </cell>
          <cell r="Y41">
            <v>94889.352224118105</v>
          </cell>
          <cell r="Z41">
            <v>224.10977646179896</v>
          </cell>
          <cell r="AA41">
            <v>71281.587257944426</v>
          </cell>
          <cell r="AB41">
            <v>1293.4311459374403</v>
          </cell>
          <cell r="AC41">
            <v>93.770432933652089</v>
          </cell>
          <cell r="AD41">
            <v>1590.8689564612689</v>
          </cell>
          <cell r="AE41">
            <v>667.13761145596379</v>
          </cell>
          <cell r="AF41">
            <v>0</v>
          </cell>
          <cell r="AG41">
            <v>466043.15846073802</v>
          </cell>
          <cell r="AH41">
            <v>466043.15846073697</v>
          </cell>
          <cell r="AI41">
            <v>1.0477378964424133E-9</v>
          </cell>
        </row>
        <row r="42">
          <cell r="C42">
            <v>2329.8110755318821</v>
          </cell>
          <cell r="D42">
            <v>9692.0304847420975</v>
          </cell>
          <cell r="E42">
            <v>50664.035408704542</v>
          </cell>
          <cell r="F42">
            <v>269.56110500425416</v>
          </cell>
          <cell r="G42">
            <v>496.93507121711082</v>
          </cell>
          <cell r="H42">
            <v>4182.2506115496162</v>
          </cell>
          <cell r="I42">
            <v>29.89802608769434</v>
          </cell>
          <cell r="J42">
            <v>2412.4000478805006</v>
          </cell>
          <cell r="K42">
            <v>124.60010651517501</v>
          </cell>
          <cell r="L42">
            <v>86.372515626770294</v>
          </cell>
          <cell r="M42">
            <v>1813.3279999649949</v>
          </cell>
          <cell r="N42">
            <v>734.8021799781302</v>
          </cell>
          <cell r="O42">
            <v>0</v>
          </cell>
          <cell r="P42">
            <v>72836.024632802786</v>
          </cell>
          <cell r="Q42">
            <v>72836.024632802713</v>
          </cell>
          <cell r="R42">
            <v>0</v>
          </cell>
          <cell r="T42">
            <v>1760.5699173104147</v>
          </cell>
          <cell r="U42">
            <v>5910.2757099040527</v>
          </cell>
          <cell r="V42">
            <v>19469.349996054116</v>
          </cell>
          <cell r="W42">
            <v>156.75060815307131</v>
          </cell>
          <cell r="X42">
            <v>383.38315412073541</v>
          </cell>
          <cell r="Y42">
            <v>3489.5705835680669</v>
          </cell>
          <cell r="Z42">
            <v>24.061661818866796</v>
          </cell>
          <cell r="AA42">
            <v>1859.7046430397031</v>
          </cell>
          <cell r="AB42">
            <v>112.05090352988609</v>
          </cell>
          <cell r="AC42">
            <v>79.293633997688687</v>
          </cell>
          <cell r="AD42">
            <v>1554.4033285182309</v>
          </cell>
          <cell r="AE42">
            <v>637.16413513463681</v>
          </cell>
          <cell r="AF42">
            <v>0</v>
          </cell>
          <cell r="AG42">
            <v>35436.57827514947</v>
          </cell>
          <cell r="AH42">
            <v>35436.57827514955</v>
          </cell>
          <cell r="AI42">
            <v>-8.0035533756017685E-11</v>
          </cell>
        </row>
        <row r="43">
          <cell r="C43">
            <v>571.39916819099233</v>
          </cell>
          <cell r="D43">
            <v>4962.0784543800155</v>
          </cell>
          <cell r="E43">
            <v>17020.408556254493</v>
          </cell>
          <cell r="F43">
            <v>721.95867336672825</v>
          </cell>
          <cell r="G43">
            <v>345.43489185261649</v>
          </cell>
          <cell r="H43">
            <v>1425.04119957281</v>
          </cell>
          <cell r="I43">
            <v>18.801344722245744</v>
          </cell>
          <cell r="J43">
            <v>2585.0995781505803</v>
          </cell>
          <cell r="K43">
            <v>344.81259006905429</v>
          </cell>
          <cell r="L43">
            <v>319.91828255528299</v>
          </cell>
          <cell r="M43">
            <v>1076.6306396797199</v>
          </cell>
          <cell r="N43">
            <v>492.63088032277068</v>
          </cell>
          <cell r="O43">
            <v>3.4851085045456416</v>
          </cell>
          <cell r="P43">
            <v>29887.699367621852</v>
          </cell>
          <cell r="Q43">
            <v>29887.699367621848</v>
          </cell>
          <cell r="R43">
            <v>0</v>
          </cell>
          <cell r="T43">
            <v>416.24743258577456</v>
          </cell>
          <cell r="U43">
            <v>2974.0694517703018</v>
          </cell>
          <cell r="V43">
            <v>9242.0964575879862</v>
          </cell>
          <cell r="W43">
            <v>514.88049923325343</v>
          </cell>
          <cell r="X43">
            <v>238.75263449624219</v>
          </cell>
          <cell r="Y43">
            <v>1173.9451205371911</v>
          </cell>
          <cell r="Z43">
            <v>14.894577966807212</v>
          </cell>
          <cell r="AA43">
            <v>1880.997479807319</v>
          </cell>
          <cell r="AB43">
            <v>278.76715374741156</v>
          </cell>
          <cell r="AC43">
            <v>287.84301047869781</v>
          </cell>
          <cell r="AD43">
            <v>879.69422808299601</v>
          </cell>
          <cell r="AE43">
            <v>380.37916115393529</v>
          </cell>
          <cell r="AF43">
            <v>3.4844210758220511</v>
          </cell>
          <cell r="AG43">
            <v>18286.051628523739</v>
          </cell>
          <cell r="AH43">
            <v>18286.051628523735</v>
          </cell>
          <cell r="AI43">
            <v>0</v>
          </cell>
        </row>
        <row r="44">
          <cell r="C44">
            <v>5029.5813011492437</v>
          </cell>
          <cell r="D44">
            <v>35553.36525576828</v>
          </cell>
          <cell r="E44">
            <v>123492.45871871346</v>
          </cell>
          <cell r="F44">
            <v>979.3718723618324</v>
          </cell>
          <cell r="G44">
            <v>660.46923959939954</v>
          </cell>
          <cell r="H44">
            <v>22104.521698296554</v>
          </cell>
          <cell r="I44">
            <v>101.32896626434716</v>
          </cell>
          <cell r="J44">
            <v>19684.574263866689</v>
          </cell>
          <cell r="K44">
            <v>1644.4457010161102</v>
          </cell>
          <cell r="L44">
            <v>2723.5920676805499</v>
          </cell>
          <cell r="M44">
            <v>27964.412912891334</v>
          </cell>
          <cell r="N44">
            <v>3349.4002520165081</v>
          </cell>
          <cell r="O44">
            <v>5.6931605989645761E-6</v>
          </cell>
          <cell r="P44">
            <v>243287.52225531751</v>
          </cell>
          <cell r="Q44">
            <v>243287.52225531731</v>
          </cell>
          <cell r="R44">
            <v>0</v>
          </cell>
          <cell r="T44">
            <v>3993.7608583211941</v>
          </cell>
          <cell r="U44">
            <v>25385.392387093721</v>
          </cell>
          <cell r="V44">
            <v>75569.566719818278</v>
          </cell>
          <cell r="W44">
            <v>826.23724160717427</v>
          </cell>
          <cell r="X44">
            <v>510.89035684139446</v>
          </cell>
          <cell r="Y44">
            <v>19328.163651389914</v>
          </cell>
          <cell r="Z44">
            <v>84.721437267380068</v>
          </cell>
          <cell r="AA44">
            <v>12896.473989008391</v>
          </cell>
          <cell r="AB44">
            <v>1335.6009492588062</v>
          </cell>
          <cell r="AC44">
            <v>2538.6495981759263</v>
          </cell>
          <cell r="AD44">
            <v>24106.91254145297</v>
          </cell>
          <cell r="AE44">
            <v>2962.4253029337797</v>
          </cell>
          <cell r="AF44">
            <v>5.680731125470054E-6</v>
          </cell>
          <cell r="AG44">
            <v>169538.79503884964</v>
          </cell>
          <cell r="AH44">
            <v>169538.79503884993</v>
          </cell>
          <cell r="AI44">
            <v>-2.9103830456733704E-10</v>
          </cell>
        </row>
        <row r="45">
          <cell r="C45">
            <v>11221.310463078404</v>
          </cell>
          <cell r="D45">
            <v>64512.704769046926</v>
          </cell>
          <cell r="E45">
            <v>97063.807981158287</v>
          </cell>
          <cell r="F45">
            <v>950.16654413178435</v>
          </cell>
          <cell r="G45">
            <v>2674.858969045109</v>
          </cell>
          <cell r="H45">
            <v>11961.480059042364</v>
          </cell>
          <cell r="I45">
            <v>51.009896412383974</v>
          </cell>
          <cell r="J45">
            <v>16810.991072810215</v>
          </cell>
          <cell r="K45">
            <v>243.9521504914604</v>
          </cell>
          <cell r="L45">
            <v>3289.1202532002981</v>
          </cell>
          <cell r="M45">
            <v>1777.6868699995393</v>
          </cell>
          <cell r="N45">
            <v>795.08307657445084</v>
          </cell>
          <cell r="O45">
            <v>2.9112659273039923E-5</v>
          </cell>
          <cell r="P45">
            <v>211352.17213410389</v>
          </cell>
          <cell r="Q45">
            <v>211352.17213410407</v>
          </cell>
          <cell r="R45">
            <v>0</v>
          </cell>
          <cell r="T45">
            <v>9902.1256929316041</v>
          </cell>
          <cell r="U45">
            <v>46893.519051869502</v>
          </cell>
          <cell r="V45">
            <v>60238.573941578557</v>
          </cell>
          <cell r="W45">
            <v>813.63984284493881</v>
          </cell>
          <cell r="X45">
            <v>2066.55803614461</v>
          </cell>
          <cell r="Y45">
            <v>10999.090712901994</v>
          </cell>
          <cell r="Z45">
            <v>44.577554520925588</v>
          </cell>
          <cell r="AA45">
            <v>14818.365250735724</v>
          </cell>
          <cell r="AB45">
            <v>221.85999592264716</v>
          </cell>
          <cell r="AC45">
            <v>3116.1435259486093</v>
          </cell>
          <cell r="AD45">
            <v>1606.8414072866369</v>
          </cell>
          <cell r="AE45">
            <v>720.79896297170217</v>
          </cell>
          <cell r="AF45">
            <v>2.9000380537617785E-5</v>
          </cell>
          <cell r="AG45">
            <v>151442.09400465782</v>
          </cell>
          <cell r="AH45">
            <v>151442.09400465767</v>
          </cell>
          <cell r="AI45">
            <v>0</v>
          </cell>
        </row>
        <row r="46">
          <cell r="C46">
            <v>1711.0194293741713</v>
          </cell>
          <cell r="D46">
            <v>24735.997655176227</v>
          </cell>
          <cell r="E46">
            <v>270004.51820846082</v>
          </cell>
          <cell r="F46">
            <v>10.956309980344127</v>
          </cell>
          <cell r="G46">
            <v>1.0847284582906018</v>
          </cell>
          <cell r="H46">
            <v>30480.324225903831</v>
          </cell>
          <cell r="I46">
            <v>3728.535406725211</v>
          </cell>
          <cell r="J46">
            <v>14100.13765897377</v>
          </cell>
          <cell r="K46">
            <v>574.14925266120713</v>
          </cell>
          <cell r="L46">
            <v>1572.0326518061343</v>
          </cell>
          <cell r="M46">
            <v>4726.2139270331518</v>
          </cell>
          <cell r="N46">
            <v>1431.728788510326</v>
          </cell>
          <cell r="O46">
            <v>12.048546934323584</v>
          </cell>
          <cell r="P46">
            <v>353088.74678999779</v>
          </cell>
          <cell r="Q46">
            <v>353088.74678999808</v>
          </cell>
          <cell r="R46">
            <v>0</v>
          </cell>
          <cell r="T46">
            <v>1254.5665858573934</v>
          </cell>
          <cell r="U46">
            <v>13901.038577865449</v>
          </cell>
          <cell r="V46">
            <v>133558.77498435954</v>
          </cell>
          <cell r="W46">
            <v>4.090615174447751</v>
          </cell>
          <cell r="X46">
            <v>0.63653992871823739</v>
          </cell>
          <cell r="Y46">
            <v>26562.07999848697</v>
          </cell>
          <cell r="Z46">
            <v>2968.2052937553899</v>
          </cell>
          <cell r="AA46">
            <v>7314.8887337875349</v>
          </cell>
          <cell r="AB46">
            <v>483.89363064921804</v>
          </cell>
          <cell r="AC46">
            <v>1458.5364904668766</v>
          </cell>
          <cell r="AD46">
            <v>3883.3371896789126</v>
          </cell>
          <cell r="AE46">
            <v>1197.3398095770717</v>
          </cell>
          <cell r="AF46">
            <v>12.020651592885734</v>
          </cell>
          <cell r="AG46">
            <v>192599.40910118041</v>
          </cell>
          <cell r="AH46">
            <v>192599.40910118056</v>
          </cell>
          <cell r="AI46">
            <v>0</v>
          </cell>
        </row>
        <row r="47">
          <cell r="C47">
            <v>93841.361737550789</v>
          </cell>
          <cell r="D47">
            <v>215468.04191955246</v>
          </cell>
          <cell r="E47">
            <v>791670.36121545755</v>
          </cell>
          <cell r="F47">
            <v>1513.4712162503297</v>
          </cell>
          <cell r="G47">
            <v>106.44235331144974</v>
          </cell>
          <cell r="H47">
            <v>172548.36158205962</v>
          </cell>
          <cell r="I47">
            <v>1799.7026190139218</v>
          </cell>
          <cell r="J47">
            <v>117801.90632680486</v>
          </cell>
          <cell r="K47">
            <v>26713.892320696275</v>
          </cell>
          <cell r="L47">
            <v>106124.68445400349</v>
          </cell>
          <cell r="M47">
            <v>165659.09233040179</v>
          </cell>
          <cell r="N47">
            <v>74195.378332669075</v>
          </cell>
          <cell r="O47">
            <v>12.481704979343096</v>
          </cell>
          <cell r="P47">
            <v>1767455.1781127511</v>
          </cell>
          <cell r="Q47">
            <v>1767455.1781127516</v>
          </cell>
          <cell r="R47">
            <v>0</v>
          </cell>
          <cell r="T47">
            <v>77375.023733105219</v>
          </cell>
          <cell r="U47">
            <v>176915.16333014466</v>
          </cell>
          <cell r="V47">
            <v>577386.25002896285</v>
          </cell>
          <cell r="W47">
            <v>1325.5576755564311</v>
          </cell>
          <cell r="X47">
            <v>93.285686927932048</v>
          </cell>
          <cell r="Y47">
            <v>161560.87744631403</v>
          </cell>
          <cell r="Z47">
            <v>1645.4320812093415</v>
          </cell>
          <cell r="AA47">
            <v>98847.249675521918</v>
          </cell>
          <cell r="AB47">
            <v>24263.737225317622</v>
          </cell>
          <cell r="AC47">
            <v>97154.927238578821</v>
          </cell>
          <cell r="AD47">
            <v>146838.32185897126</v>
          </cell>
          <cell r="AE47">
            <v>66959.861076582281</v>
          </cell>
          <cell r="AF47">
            <v>11.428564397195666</v>
          </cell>
          <cell r="AG47">
            <v>1430377.1156215896</v>
          </cell>
          <cell r="AH47">
            <v>1430377.1156215891</v>
          </cell>
          <cell r="AI47">
            <v>0</v>
          </cell>
        </row>
        <row r="48">
          <cell r="C48">
            <v>581.4242577844592</v>
          </cell>
          <cell r="D48">
            <v>14813.330864554202</v>
          </cell>
          <cell r="E48">
            <v>291.96200790895142</v>
          </cell>
          <cell r="F48">
            <v>1.8064573762559557</v>
          </cell>
          <cell r="G48">
            <v>13.384622095469382</v>
          </cell>
          <cell r="H48">
            <v>2332.3242154015529</v>
          </cell>
          <cell r="I48">
            <v>76.514979639287731</v>
          </cell>
          <cell r="J48">
            <v>773.93925356675936</v>
          </cell>
          <cell r="K48">
            <v>272.62120202407414</v>
          </cell>
          <cell r="L48">
            <v>62.051267890183425</v>
          </cell>
          <cell r="M48">
            <v>5.2659107954705053</v>
          </cell>
          <cell r="N48">
            <v>34.90662086747124</v>
          </cell>
          <cell r="O48">
            <v>1703.0325121696458</v>
          </cell>
          <cell r="P48">
            <v>20962.56417207378</v>
          </cell>
          <cell r="Q48">
            <v>20962.564172073748</v>
          </cell>
          <cell r="R48">
            <v>3.2741809263825417E-11</v>
          </cell>
          <cell r="T48">
            <v>537.95617749058715</v>
          </cell>
          <cell r="U48">
            <v>12120.446200635508</v>
          </cell>
          <cell r="V48">
            <v>249.77893909194825</v>
          </cell>
          <cell r="W48">
            <v>1.6056979779410026</v>
          </cell>
          <cell r="X48">
            <v>11.161932054512638</v>
          </cell>
          <cell r="Y48">
            <v>2272.352105936709</v>
          </cell>
          <cell r="Z48">
            <v>65.642821977387086</v>
          </cell>
          <cell r="AA48">
            <v>703.73145080247684</v>
          </cell>
          <cell r="AB48">
            <v>256.20317418959598</v>
          </cell>
          <cell r="AC48">
            <v>58.715820602677269</v>
          </cell>
          <cell r="AD48">
            <v>5.0807529410728094</v>
          </cell>
          <cell r="AE48">
            <v>32.858597706298596</v>
          </cell>
          <cell r="AF48">
            <v>1657.0908861954497</v>
          </cell>
          <cell r="AG48">
            <v>17972.624557602165</v>
          </cell>
          <cell r="AH48">
            <v>17972.624557602172</v>
          </cell>
          <cell r="AI48">
            <v>0</v>
          </cell>
        </row>
        <row r="49">
          <cell r="C49">
            <v>19887.68174180686</v>
          </cell>
          <cell r="D49">
            <v>44388.793690040337</v>
          </cell>
          <cell r="E49">
            <v>81755.352775165113</v>
          </cell>
          <cell r="F49">
            <v>383.02354228955204</v>
          </cell>
          <cell r="G49">
            <v>1923.0970342615074</v>
          </cell>
          <cell r="H49">
            <v>19851.113486855538</v>
          </cell>
          <cell r="I49">
            <v>93.672202821262545</v>
          </cell>
          <cell r="J49">
            <v>7684.3297663058383</v>
          </cell>
          <cell r="K49">
            <v>3040.6403607412276</v>
          </cell>
          <cell r="L49">
            <v>943.459227010316</v>
          </cell>
          <cell r="M49">
            <v>738.33679225210244</v>
          </cell>
          <cell r="N49">
            <v>1321.8888640784583</v>
          </cell>
          <cell r="O49">
            <v>336.3686185211817</v>
          </cell>
          <cell r="P49">
            <v>182347.75810214932</v>
          </cell>
          <cell r="Q49">
            <v>182347.75810214947</v>
          </cell>
          <cell r="R49">
            <v>0</v>
          </cell>
          <cell r="T49">
            <v>17853.539046786223</v>
          </cell>
          <cell r="U49">
            <v>32939.459814085429</v>
          </cell>
          <cell r="V49">
            <v>49536.09608367677</v>
          </cell>
          <cell r="W49">
            <v>312.2519948888966</v>
          </cell>
          <cell r="X49">
            <v>1327.6951746429318</v>
          </cell>
          <cell r="Y49">
            <v>16420.196391317644</v>
          </cell>
          <cell r="Z49">
            <v>78.922007849064613</v>
          </cell>
          <cell r="AA49">
            <v>5810.826452879548</v>
          </cell>
          <cell r="AB49">
            <v>2402.4293514716983</v>
          </cell>
          <cell r="AC49">
            <v>841.57570292247556</v>
          </cell>
          <cell r="AD49">
            <v>638.33791814543133</v>
          </cell>
          <cell r="AE49">
            <v>1068.802442763706</v>
          </cell>
          <cell r="AF49">
            <v>336.05622347077241</v>
          </cell>
          <cell r="AG49">
            <v>129566.18860490057</v>
          </cell>
          <cell r="AH49">
            <v>129566.18860490064</v>
          </cell>
          <cell r="AI49">
            <v>0</v>
          </cell>
        </row>
        <row r="50">
          <cell r="C50">
            <v>1303.0797781670028</v>
          </cell>
          <cell r="D50">
            <v>10722.111319249112</v>
          </cell>
          <cell r="E50">
            <v>20891.016976978706</v>
          </cell>
          <cell r="F50">
            <v>11.311997292540628</v>
          </cell>
          <cell r="G50">
            <v>180.38762473969069</v>
          </cell>
          <cell r="H50">
            <v>2049.9550923488337</v>
          </cell>
          <cell r="I50">
            <v>3873.4705233379573</v>
          </cell>
          <cell r="J50">
            <v>1001.0149431019574</v>
          </cell>
          <cell r="K50">
            <v>658.42347859001609</v>
          </cell>
          <cell r="L50">
            <v>308.38192156931768</v>
          </cell>
          <cell r="M50">
            <v>10664.261402891767</v>
          </cell>
          <cell r="N50">
            <v>756.3475730934905</v>
          </cell>
          <cell r="O50">
            <v>1.91272931022446</v>
          </cell>
          <cell r="P50">
            <v>52421.675360670612</v>
          </cell>
          <cell r="Q50">
            <v>52421.675360670626</v>
          </cell>
          <cell r="R50">
            <v>0</v>
          </cell>
          <cell r="T50">
            <v>1204.5797627374861</v>
          </cell>
          <cell r="U50">
            <v>9334.0495756328419</v>
          </cell>
          <cell r="V50">
            <v>12491.193980837439</v>
          </cell>
          <cell r="W50">
            <v>10.498076789450991</v>
          </cell>
          <cell r="X50">
            <v>151.87649470640156</v>
          </cell>
          <cell r="Y50">
            <v>1954.3135942321969</v>
          </cell>
          <cell r="Z50">
            <v>3418.9836513535461</v>
          </cell>
          <cell r="AA50">
            <v>835.99226126687722</v>
          </cell>
          <cell r="AB50">
            <v>585.29718381076032</v>
          </cell>
          <cell r="AC50">
            <v>293.51452293190943</v>
          </cell>
          <cell r="AD50">
            <v>10000.257431126756</v>
          </cell>
          <cell r="AE50">
            <v>691.11787166311251</v>
          </cell>
          <cell r="AF50">
            <v>1.8530134225845867</v>
          </cell>
          <cell r="AG50">
            <v>40973.527420511367</v>
          </cell>
          <cell r="AH50">
            <v>40973.527420511353</v>
          </cell>
          <cell r="AI50">
            <v>0</v>
          </cell>
        </row>
        <row r="51">
          <cell r="C51">
            <v>11575.18874551422</v>
          </cell>
          <cell r="D51">
            <v>39059.420013941497</v>
          </cell>
          <cell r="E51">
            <v>87858.276881283789</v>
          </cell>
          <cell r="F51">
            <v>145.30527275062863</v>
          </cell>
          <cell r="G51">
            <v>1.3962809565102197</v>
          </cell>
          <cell r="H51">
            <v>22954.975884299358</v>
          </cell>
          <cell r="I51">
            <v>6418.3861410630161</v>
          </cell>
          <cell r="J51">
            <v>9847.6280208678363</v>
          </cell>
          <cell r="K51">
            <v>2032.4308560550712</v>
          </cell>
          <cell r="L51">
            <v>531.30666716265387</v>
          </cell>
          <cell r="M51">
            <v>4673.0094853507544</v>
          </cell>
          <cell r="N51">
            <v>4458.4573336370158</v>
          </cell>
          <cell r="O51">
            <v>0</v>
          </cell>
          <cell r="P51">
            <v>189555.78158288237</v>
          </cell>
          <cell r="Q51">
            <v>189555.78158288228</v>
          </cell>
          <cell r="R51">
            <v>0</v>
          </cell>
          <cell r="T51">
            <v>10019.871516092326</v>
          </cell>
          <cell r="U51">
            <v>28714.156363805909</v>
          </cell>
          <cell r="V51">
            <v>42192.528119103707</v>
          </cell>
          <cell r="W51">
            <v>99.284953238072262</v>
          </cell>
          <cell r="X51">
            <v>0.81557007947492199</v>
          </cell>
          <cell r="Y51">
            <v>19379.08793454785</v>
          </cell>
          <cell r="Z51">
            <v>5337.2256868148743</v>
          </cell>
          <cell r="AA51">
            <v>7125.9833482031236</v>
          </cell>
          <cell r="AB51">
            <v>1650.9872410567286</v>
          </cell>
          <cell r="AC51">
            <v>485.82109612197809</v>
          </cell>
          <cell r="AD51">
            <v>3769.0944392629085</v>
          </cell>
          <cell r="AE51">
            <v>3789.1852668540714</v>
          </cell>
          <cell r="AF51">
            <v>0</v>
          </cell>
          <cell r="AG51">
            <v>122564.04153518101</v>
          </cell>
          <cell r="AH51">
            <v>122564.04153518098</v>
          </cell>
          <cell r="AI51">
            <v>0</v>
          </cell>
        </row>
        <row r="52">
          <cell r="C52">
            <v>12736.144886921884</v>
          </cell>
          <cell r="D52">
            <v>38829.03550428673</v>
          </cell>
          <cell r="E52">
            <v>15696.163616409998</v>
          </cell>
          <cell r="F52">
            <v>20.403621444352577</v>
          </cell>
          <cell r="G52">
            <v>3.7351151401532099</v>
          </cell>
          <cell r="H52">
            <v>3530.2358543123128</v>
          </cell>
          <cell r="I52">
            <v>4118.2673084330736</v>
          </cell>
          <cell r="J52">
            <v>3728.2067068858901</v>
          </cell>
          <cell r="K52">
            <v>268.14716308098826</v>
          </cell>
          <cell r="L52">
            <v>542.81377550857201</v>
          </cell>
          <cell r="M52">
            <v>509.811595527544</v>
          </cell>
          <cell r="N52">
            <v>434.86616148841955</v>
          </cell>
          <cell r="O52">
            <v>0</v>
          </cell>
          <cell r="P52">
            <v>80417.831309439905</v>
          </cell>
          <cell r="Q52">
            <v>80417.831309439891</v>
          </cell>
          <cell r="R52">
            <v>0</v>
          </cell>
          <cell r="T52">
            <v>8400.548121820073</v>
          </cell>
          <cell r="U52">
            <v>24655.586528767581</v>
          </cell>
          <cell r="V52">
            <v>7719.3982364619205</v>
          </cell>
          <cell r="W52">
            <v>17.690046276302144</v>
          </cell>
          <cell r="X52">
            <v>2.3025280554671785</v>
          </cell>
          <cell r="Y52">
            <v>2977.3592766726592</v>
          </cell>
          <cell r="Z52">
            <v>2893.8808561438095</v>
          </cell>
          <cell r="AA52">
            <v>2331.3173705925351</v>
          </cell>
          <cell r="AB52">
            <v>179.0862809406305</v>
          </cell>
          <cell r="AC52">
            <v>442.27941056175388</v>
          </cell>
          <cell r="AD52">
            <v>407.66582381999535</v>
          </cell>
          <cell r="AE52">
            <v>336.0677960182187</v>
          </cell>
          <cell r="AF52">
            <v>0</v>
          </cell>
          <cell r="AG52">
            <v>50363.182276130952</v>
          </cell>
          <cell r="AH52">
            <v>50363.18227613085</v>
          </cell>
          <cell r="AI52">
            <v>1.0186340659856796E-10</v>
          </cell>
        </row>
        <row r="53">
          <cell r="C53">
            <v>55295.818981567929</v>
          </cell>
          <cell r="D53">
            <v>962.81767326486613</v>
          </cell>
          <cell r="E53">
            <v>16468.49097920458</v>
          </cell>
          <cell r="F53">
            <v>241.18233941771967</v>
          </cell>
          <cell r="G53">
            <v>41.224503111797439</v>
          </cell>
          <cell r="H53">
            <v>8124.0690182065491</v>
          </cell>
          <cell r="I53">
            <v>1.7046704711593672</v>
          </cell>
          <cell r="J53">
            <v>5574.2719500360827</v>
          </cell>
          <cell r="K53">
            <v>154.14034611647958</v>
          </cell>
          <cell r="L53">
            <v>119.12127637446191</v>
          </cell>
          <cell r="M53">
            <v>389.3118833251595</v>
          </cell>
          <cell r="N53">
            <v>412.11186652396947</v>
          </cell>
          <cell r="O53">
            <v>6.8554255832188943E-15</v>
          </cell>
          <cell r="P53">
            <v>87784.265487620723</v>
          </cell>
          <cell r="Q53">
            <v>87784.265487620753</v>
          </cell>
          <cell r="R53">
            <v>0</v>
          </cell>
          <cell r="T53">
            <v>49844.903996266301</v>
          </cell>
          <cell r="U53">
            <v>815.58530618513703</v>
          </cell>
          <cell r="V53">
            <v>14917.073182793332</v>
          </cell>
          <cell r="W53">
            <v>207.15363800988385</v>
          </cell>
          <cell r="X53">
            <v>34.813192070711743</v>
          </cell>
          <cell r="Y53">
            <v>7689.2454206321227</v>
          </cell>
          <cell r="Z53">
            <v>1.5166433019653009</v>
          </cell>
          <cell r="AA53">
            <v>4772.0568964857157</v>
          </cell>
          <cell r="AB53">
            <v>136.85754691396474</v>
          </cell>
          <cell r="AC53">
            <v>112.53167399530577</v>
          </cell>
          <cell r="AD53">
            <v>350.52037868777603</v>
          </cell>
          <cell r="AE53">
            <v>366.26683806189078</v>
          </cell>
          <cell r="AF53">
            <v>6.85501280030676E-15</v>
          </cell>
          <cell r="AG53">
            <v>79248.524713404113</v>
          </cell>
          <cell r="AH53">
            <v>79248.524713404098</v>
          </cell>
          <cell r="AI53">
            <v>0</v>
          </cell>
        </row>
        <row r="54">
          <cell r="C54">
            <v>3530.0445664867379</v>
          </cell>
          <cell r="D54">
            <v>84.658079506922022</v>
          </cell>
          <cell r="E54">
            <v>65.581337586756263</v>
          </cell>
          <cell r="F54">
            <v>24.337021828291711</v>
          </cell>
          <cell r="G54">
            <v>24.566828901022909</v>
          </cell>
          <cell r="H54">
            <v>652.65374200137228</v>
          </cell>
          <cell r="I54">
            <v>41.600992463966307</v>
          </cell>
          <cell r="J54">
            <v>218.33617955496749</v>
          </cell>
          <cell r="K54">
            <v>6.9289242964120099</v>
          </cell>
          <cell r="L54">
            <v>11.487422772807331</v>
          </cell>
          <cell r="M54">
            <v>102.5157390821813</v>
          </cell>
          <cell r="N54">
            <v>18.966929258306507</v>
          </cell>
          <cell r="O54">
            <v>2.8275992658421956E-16</v>
          </cell>
          <cell r="P54">
            <v>4781.6777637397436</v>
          </cell>
          <cell r="Q54">
            <v>4781.6777637397454</v>
          </cell>
          <cell r="R54">
            <v>0</v>
          </cell>
          <cell r="T54">
            <v>2359.7082229662201</v>
          </cell>
          <cell r="U54">
            <v>63.6946736292605</v>
          </cell>
          <cell r="V54">
            <v>41.465363043093184</v>
          </cell>
          <cell r="W54">
            <v>17.831797347880809</v>
          </cell>
          <cell r="X54">
            <v>13.527298895203076</v>
          </cell>
          <cell r="Y54">
            <v>568.831505041323</v>
          </cell>
          <cell r="Z54">
            <v>30.541975978445087</v>
          </cell>
          <cell r="AA54">
            <v>140.83815767605964</v>
          </cell>
          <cell r="AB54">
            <v>5.669096485110563</v>
          </cell>
          <cell r="AC54">
            <v>9.6471947049664024</v>
          </cell>
          <cell r="AD54">
            <v>85.399751765087061</v>
          </cell>
          <cell r="AE54">
            <v>14.666826024828961</v>
          </cell>
          <cell r="AF54">
            <v>-2.6090891494848743E-7</v>
          </cell>
          <cell r="AG54">
            <v>3351.8218632965686</v>
          </cell>
          <cell r="AH54">
            <v>3351.8218632965791</v>
          </cell>
          <cell r="AI54">
            <v>-1.0459189070388675E-11</v>
          </cell>
        </row>
        <row r="55">
          <cell r="C55">
            <v>484.80990442641769</v>
          </cell>
          <cell r="D55">
            <v>5038.0281289585837</v>
          </cell>
          <cell r="E55">
            <v>374.94920496540141</v>
          </cell>
          <cell r="F55">
            <v>0.21959648704552362</v>
          </cell>
          <cell r="G55">
            <v>42.328785535478318</v>
          </cell>
          <cell r="H55">
            <v>1440.932455449105</v>
          </cell>
          <cell r="I55">
            <v>310.03115207528879</v>
          </cell>
          <cell r="J55">
            <v>1593.4984587117024</v>
          </cell>
          <cell r="K55">
            <v>77.442437554168663</v>
          </cell>
          <cell r="L55">
            <v>79.434822445964016</v>
          </cell>
          <cell r="M55">
            <v>171.04153778311559</v>
          </cell>
          <cell r="N55">
            <v>341.63963307010118</v>
          </cell>
          <cell r="O55">
            <v>0</v>
          </cell>
          <cell r="P55">
            <v>9954.3561174623737</v>
          </cell>
          <cell r="Q55">
            <v>9954.3561174623592</v>
          </cell>
          <cell r="R55">
            <v>1.4551915228366852E-11</v>
          </cell>
          <cell r="T55">
            <v>430.07977234966819</v>
          </cell>
          <cell r="U55">
            <v>4195.9573335220448</v>
          </cell>
          <cell r="V55">
            <v>230.72384556355854</v>
          </cell>
          <cell r="W55">
            <v>0.17617909815590801</v>
          </cell>
          <cell r="X55">
            <v>33.273353021484589</v>
          </cell>
          <cell r="Y55">
            <v>1366.2821144937636</v>
          </cell>
          <cell r="Z55">
            <v>275.73208425055611</v>
          </cell>
          <cell r="AA55">
            <v>1290.5877616976077</v>
          </cell>
          <cell r="AB55">
            <v>54.300043700382503</v>
          </cell>
          <cell r="AC55">
            <v>75.945574107823006</v>
          </cell>
          <cell r="AD55">
            <v>148.3498194546728</v>
          </cell>
          <cell r="AE55">
            <v>301.32488375962879</v>
          </cell>
          <cell r="AF55">
            <v>0</v>
          </cell>
          <cell r="AG55">
            <v>8402.7327650193474</v>
          </cell>
          <cell r="AH55">
            <v>8402.7327650193438</v>
          </cell>
          <cell r="AI55">
            <v>0</v>
          </cell>
        </row>
        <row r="56">
          <cell r="C56">
            <v>1550.3134532851486</v>
          </cell>
          <cell r="D56">
            <v>13455.45851027034</v>
          </cell>
          <cell r="E56">
            <v>1366.9325076517243</v>
          </cell>
          <cell r="F56">
            <v>39.256666477395157</v>
          </cell>
          <cell r="G56">
            <v>44.919207982060321</v>
          </cell>
          <cell r="H56">
            <v>5451.7790596083432</v>
          </cell>
          <cell r="I56">
            <v>11.490296654110569</v>
          </cell>
          <cell r="J56">
            <v>3216.7484259239341</v>
          </cell>
          <cell r="K56">
            <v>190.54308589045039</v>
          </cell>
          <cell r="L56">
            <v>107.20247596306982</v>
          </cell>
          <cell r="M56">
            <v>645.66484500223373</v>
          </cell>
          <cell r="N56">
            <v>2182.3875306754776</v>
          </cell>
          <cell r="O56">
            <v>0</v>
          </cell>
          <cell r="P56">
            <v>28262.696065384291</v>
          </cell>
          <cell r="Q56">
            <v>28262.696065384254</v>
          </cell>
          <cell r="R56">
            <v>3.637978807091713E-11</v>
          </cell>
          <cell r="T56">
            <v>1499.1719332433254</v>
          </cell>
          <cell r="U56">
            <v>12393.941263608327</v>
          </cell>
          <cell r="V56">
            <v>1070.3857767435979</v>
          </cell>
          <cell r="W56">
            <v>29.473892818071828</v>
          </cell>
          <cell r="X56">
            <v>37.823086351515457</v>
          </cell>
          <cell r="Y56">
            <v>5208.0304529590576</v>
          </cell>
          <cell r="Z56">
            <v>10.418038672990882</v>
          </cell>
          <cell r="AA56">
            <v>2804.5771214700967</v>
          </cell>
          <cell r="AB56">
            <v>181.72879045111179</v>
          </cell>
          <cell r="AC56">
            <v>104.81281922846424</v>
          </cell>
          <cell r="AD56">
            <v>635.98549268539102</v>
          </cell>
          <cell r="AE56">
            <v>2080.5276188083449</v>
          </cell>
          <cell r="AF56">
            <v>0</v>
          </cell>
          <cell r="AG56">
            <v>26056.876287040293</v>
          </cell>
          <cell r="AH56">
            <v>26056.876287040322</v>
          </cell>
          <cell r="AI56">
            <v>-2.9103830456733704E-11</v>
          </cell>
        </row>
        <row r="57">
          <cell r="C57">
            <v>124.61969161528785</v>
          </cell>
          <cell r="D57">
            <v>261.59065974055176</v>
          </cell>
          <cell r="E57">
            <v>30.751535856140183</v>
          </cell>
          <cell r="F57">
            <v>0.48983443042517449</v>
          </cell>
          <cell r="G57">
            <v>0.73673496635226132</v>
          </cell>
          <cell r="H57">
            <v>97.251288433090025</v>
          </cell>
          <cell r="I57">
            <v>426.52219071535615</v>
          </cell>
          <cell r="J57">
            <v>435.48118084323767</v>
          </cell>
          <cell r="K57">
            <v>20.787244519363437</v>
          </cell>
          <cell r="L57">
            <v>11.956188370334264</v>
          </cell>
          <cell r="M57">
            <v>38.561062661411079</v>
          </cell>
          <cell r="N57">
            <v>15.920360422376</v>
          </cell>
          <cell r="O57">
            <v>6.8163316354243708</v>
          </cell>
          <cell r="P57">
            <v>1471.4843042093503</v>
          </cell>
          <cell r="Q57">
            <v>1471.4843042093494</v>
          </cell>
          <cell r="R57">
            <v>0</v>
          </cell>
          <cell r="T57">
            <v>91.937450187366181</v>
          </cell>
          <cell r="U57">
            <v>197.49706988445368</v>
          </cell>
          <cell r="V57">
            <v>18.978043817392763</v>
          </cell>
          <cell r="W57">
            <v>0.28358786915567868</v>
          </cell>
          <cell r="X57">
            <v>0.53121326061116425</v>
          </cell>
          <cell r="Y57">
            <v>78.782975370663081</v>
          </cell>
          <cell r="Z57">
            <v>335.16962244714438</v>
          </cell>
          <cell r="AA57">
            <v>246.14923705313234</v>
          </cell>
          <cell r="AB57">
            <v>17.827974548065384</v>
          </cell>
          <cell r="AC57">
            <v>10.217583247726512</v>
          </cell>
          <cell r="AD57">
            <v>30.620266783938479</v>
          </cell>
          <cell r="AE57">
            <v>13.853016110816219</v>
          </cell>
          <cell r="AF57">
            <v>5.8970396660171778</v>
          </cell>
          <cell r="AG57">
            <v>1047.7450802464832</v>
          </cell>
          <cell r="AH57">
            <v>1047.745080246483</v>
          </cell>
          <cell r="AI57">
            <v>0</v>
          </cell>
        </row>
        <row r="58">
          <cell r="C58">
            <v>1546.454902287941</v>
          </cell>
          <cell r="D58">
            <v>362.51868452139763</v>
          </cell>
          <cell r="E58">
            <v>9.7158116438279833</v>
          </cell>
          <cell r="F58">
            <v>462.92103459235091</v>
          </cell>
          <cell r="G58">
            <v>18.820866116390047</v>
          </cell>
          <cell r="H58">
            <v>160.53718230152546</v>
          </cell>
          <cell r="I58">
            <v>0.11255615746674372</v>
          </cell>
          <cell r="J58">
            <v>62.874235353613138</v>
          </cell>
          <cell r="K58">
            <v>32.920154992930144</v>
          </cell>
          <cell r="L58">
            <v>5.1788065895113622</v>
          </cell>
          <cell r="M58">
            <v>0.13213760419422216</v>
          </cell>
          <cell r="N58">
            <v>81.025071078492516</v>
          </cell>
          <cell r="O58">
            <v>0</v>
          </cell>
          <cell r="P58">
            <v>2743.2114432396406</v>
          </cell>
          <cell r="Q58">
            <v>2743.2114432396424</v>
          </cell>
          <cell r="R58">
            <v>0</v>
          </cell>
          <cell r="T58">
            <v>1296.0559614571218</v>
          </cell>
          <cell r="U58">
            <v>311.8603827435582</v>
          </cell>
          <cell r="V58">
            <v>6.9539756757693683</v>
          </cell>
          <cell r="W58">
            <v>418.15643179882818</v>
          </cell>
          <cell r="X58">
            <v>11.583837091297786</v>
          </cell>
          <cell r="Y58">
            <v>139.06320416383963</v>
          </cell>
          <cell r="Z58">
            <v>9.6427989959885635E-2</v>
          </cell>
          <cell r="AA58">
            <v>38.337498954160452</v>
          </cell>
          <cell r="AB58">
            <v>29.564522177142329</v>
          </cell>
          <cell r="AC58">
            <v>4.6968635968294645</v>
          </cell>
          <cell r="AD58">
            <v>0.12063205726378444</v>
          </cell>
          <cell r="AE58">
            <v>70.612306974871601</v>
          </cell>
          <cell r="AF58">
            <v>0</v>
          </cell>
          <cell r="AG58">
            <v>2327.1020446806424</v>
          </cell>
          <cell r="AH58">
            <v>2327.1020446806415</v>
          </cell>
          <cell r="AI58">
            <v>0</v>
          </cell>
        </row>
        <row r="59">
          <cell r="C59">
            <v>6625.1514879567731</v>
          </cell>
          <cell r="D59">
            <v>40.435413934034344</v>
          </cell>
          <cell r="E59">
            <v>5273.2421214773049</v>
          </cell>
          <cell r="F59">
            <v>0.19207116370980268</v>
          </cell>
          <cell r="G59">
            <v>25.927620435272477</v>
          </cell>
          <cell r="H59">
            <v>74.58239675730033</v>
          </cell>
          <cell r="I59">
            <v>20.694144885061942</v>
          </cell>
          <cell r="J59">
            <v>214.72112697139178</v>
          </cell>
          <cell r="K59">
            <v>8.2059892361647311</v>
          </cell>
          <cell r="L59">
            <v>17.807876061784366</v>
          </cell>
          <cell r="M59">
            <v>16.586259128029781</v>
          </cell>
          <cell r="N59">
            <v>53.452680398581144</v>
          </cell>
          <cell r="O59">
            <v>0</v>
          </cell>
          <cell r="P59">
            <v>12370.999188405405</v>
          </cell>
          <cell r="Q59">
            <v>12370.999188405382</v>
          </cell>
          <cell r="R59">
            <v>2.3646862246096134E-11</v>
          </cell>
          <cell r="T59">
            <v>6165.1437843284039</v>
          </cell>
          <cell r="U59">
            <v>28.891571036900586</v>
          </cell>
          <cell r="V59">
            <v>4848.6376571492428</v>
          </cell>
          <cell r="W59">
            <v>0.16043753953163217</v>
          </cell>
          <cell r="X59">
            <v>15.20985445336628</v>
          </cell>
          <cell r="Y59">
            <v>56.628929969792082</v>
          </cell>
          <cell r="Z59">
            <v>14.181244995268488</v>
          </cell>
          <cell r="AA59">
            <v>166.34527984316236</v>
          </cell>
          <cell r="AB59">
            <v>6.1245545462110895</v>
          </cell>
          <cell r="AC59">
            <v>16.116631729909738</v>
          </cell>
          <cell r="AD59">
            <v>12.803352980150501</v>
          </cell>
          <cell r="AE59">
            <v>44.761776245957648</v>
          </cell>
          <cell r="AF59">
            <v>0</v>
          </cell>
          <cell r="AG59">
            <v>11375.005074817898</v>
          </cell>
          <cell r="AH59">
            <v>11375.005074817895</v>
          </cell>
          <cell r="AI59">
            <v>0</v>
          </cell>
        </row>
        <row r="60">
          <cell r="C60">
            <v>96.284525420210102</v>
          </cell>
          <cell r="D60">
            <v>23.779358735928589</v>
          </cell>
          <cell r="E60">
            <v>93.487588423568724</v>
          </cell>
          <cell r="F60">
            <v>180.66949860216835</v>
          </cell>
          <cell r="G60">
            <v>0.27049585791158498</v>
          </cell>
          <cell r="H60">
            <v>44.20753685159255</v>
          </cell>
          <cell r="I60">
            <v>23.347484793831832</v>
          </cell>
          <cell r="J60">
            <v>93.752952671749355</v>
          </cell>
          <cell r="K60">
            <v>1.2934352989172746</v>
          </cell>
          <cell r="L60">
            <v>7.4333094625172338</v>
          </cell>
          <cell r="M60">
            <v>0.29536934652275199</v>
          </cell>
          <cell r="N60">
            <v>9.0109277080451466</v>
          </cell>
          <cell r="O60">
            <v>0</v>
          </cell>
          <cell r="P60">
            <v>573.83248317296363</v>
          </cell>
          <cell r="Q60">
            <v>573.83248317296261</v>
          </cell>
          <cell r="R60">
            <v>1.0231815394945443E-12</v>
          </cell>
          <cell r="T60">
            <v>89.729611450947004</v>
          </cell>
          <cell r="U60">
            <v>17.508669459356824</v>
          </cell>
          <cell r="V60">
            <v>72.362004952713519</v>
          </cell>
          <cell r="W60">
            <v>169.3202650081775</v>
          </cell>
          <cell r="X60">
            <v>0.18272591094705398</v>
          </cell>
          <cell r="Y60">
            <v>40.01016806975467</v>
          </cell>
          <cell r="Z60">
            <v>20.0160369923052</v>
          </cell>
          <cell r="AA60">
            <v>60.621107937505023</v>
          </cell>
          <cell r="AB60">
            <v>1.0927243353224612</v>
          </cell>
          <cell r="AC60">
            <v>7.1296998864525243</v>
          </cell>
          <cell r="AD60">
            <v>0.24697801282003362</v>
          </cell>
          <cell r="AE60">
            <v>7.8412786393665677</v>
          </cell>
          <cell r="AF60">
            <v>0</v>
          </cell>
          <cell r="AG60">
            <v>486.06127065566841</v>
          </cell>
          <cell r="AH60">
            <v>486.06127065566881</v>
          </cell>
          <cell r="AI60">
            <v>0</v>
          </cell>
        </row>
        <row r="61">
          <cell r="C61">
            <v>491.54443960554357</v>
          </cell>
          <cell r="D61">
            <v>72.017224917242402</v>
          </cell>
          <cell r="E61">
            <v>834.25491058093598</v>
          </cell>
          <cell r="F61">
            <v>59.680310370065428</v>
          </cell>
          <cell r="G61">
            <v>31.880908883055024</v>
          </cell>
          <cell r="H61">
            <v>124.08461631384955</v>
          </cell>
          <cell r="I61">
            <v>0.30969617223548851</v>
          </cell>
          <cell r="J61">
            <v>353.48021552666569</v>
          </cell>
          <cell r="K61">
            <v>13.88181883541804</v>
          </cell>
          <cell r="L61">
            <v>1.7926959280875578</v>
          </cell>
          <cell r="M61">
            <v>1.7338426260155204</v>
          </cell>
          <cell r="N61">
            <v>284.28896571408501</v>
          </cell>
          <cell r="O61">
            <v>0</v>
          </cell>
          <cell r="P61">
            <v>2268.9496454731993</v>
          </cell>
          <cell r="Q61">
            <v>2268.9496454731966</v>
          </cell>
          <cell r="R61">
            <v>0</v>
          </cell>
          <cell r="T61">
            <v>368.8555268300064</v>
          </cell>
          <cell r="U61">
            <v>44.87088111440827</v>
          </cell>
          <cell r="V61">
            <v>644.24321641347501</v>
          </cell>
          <cell r="W61">
            <v>41.470055337863293</v>
          </cell>
          <cell r="X61">
            <v>18.829533692009608</v>
          </cell>
          <cell r="Y61">
            <v>96.617545564787946</v>
          </cell>
          <cell r="Z61">
            <v>0.21832511188533593</v>
          </cell>
          <cell r="AA61">
            <v>208.79124947471195</v>
          </cell>
          <cell r="AB61">
            <v>9.646524395113321</v>
          </cell>
          <cell r="AC61">
            <v>1.4124689142919409</v>
          </cell>
          <cell r="AD61">
            <v>1.358492252909921</v>
          </cell>
          <cell r="AE61">
            <v>225.38995870598862</v>
          </cell>
          <cell r="AF61">
            <v>0</v>
          </cell>
          <cell r="AG61">
            <v>1661.7037778074516</v>
          </cell>
          <cell r="AH61">
            <v>1661.7037778074525</v>
          </cell>
          <cell r="AI61">
            <v>0</v>
          </cell>
        </row>
        <row r="62">
          <cell r="C62">
            <v>272.49774226573618</v>
          </cell>
          <cell r="D62">
            <v>2573.8351599998305</v>
          </cell>
          <cell r="E62">
            <v>40.285151902150915</v>
          </cell>
          <cell r="F62">
            <v>0.18340090393030103</v>
          </cell>
          <cell r="G62">
            <v>7.4899157421743476</v>
          </cell>
          <cell r="H62">
            <v>526.25812582989249</v>
          </cell>
          <cell r="I62">
            <v>649.13696669482442</v>
          </cell>
          <cell r="J62">
            <v>199.90093019112197</v>
          </cell>
          <cell r="K62">
            <v>80.869315518169259</v>
          </cell>
          <cell r="L62">
            <v>9.2790098912408645</v>
          </cell>
          <cell r="M62">
            <v>30.659536390386215</v>
          </cell>
          <cell r="N62">
            <v>40.188694861248891</v>
          </cell>
          <cell r="O62">
            <v>0</v>
          </cell>
          <cell r="P62">
            <v>4430.5839501907067</v>
          </cell>
          <cell r="Q62">
            <v>4430.5839501907049</v>
          </cell>
          <cell r="R62">
            <v>0</v>
          </cell>
          <cell r="T62">
            <v>251.18643771027638</v>
          </cell>
          <cell r="U62">
            <v>1661.8869046131902</v>
          </cell>
          <cell r="V62">
            <v>27.637489240403191</v>
          </cell>
          <cell r="W62">
            <v>0.10512695541822731</v>
          </cell>
          <cell r="X62">
            <v>5.3763684041141202</v>
          </cell>
          <cell r="Y62">
            <v>428.31641601592275</v>
          </cell>
          <cell r="Z62">
            <v>562.05233991340469</v>
          </cell>
          <cell r="AA62">
            <v>150.44288639193795</v>
          </cell>
          <cell r="AB62">
            <v>67.456824378981764</v>
          </cell>
          <cell r="AC62">
            <v>8.8768301826225837</v>
          </cell>
          <cell r="AD62">
            <v>25.971167786699546</v>
          </cell>
          <cell r="AE62">
            <v>33.053986094381777</v>
          </cell>
          <cell r="AF62">
            <v>0</v>
          </cell>
          <cell r="AG62">
            <v>3222.3627776873532</v>
          </cell>
          <cell r="AH62">
            <v>3222.3627776873545</v>
          </cell>
          <cell r="AI62">
            <v>0</v>
          </cell>
        </row>
        <row r="63">
          <cell r="C63">
            <v>11.323293618226462</v>
          </cell>
          <cell r="D63">
            <v>88.646722804967069</v>
          </cell>
          <cell r="E63">
            <v>0.79795216573652594</v>
          </cell>
          <cell r="F63">
            <v>2.0770740632430695</v>
          </cell>
          <cell r="G63">
            <v>33.327828267643696</v>
          </cell>
          <cell r="H63">
            <v>10.492273901644799</v>
          </cell>
          <cell r="I63">
            <v>1846.1621219536064</v>
          </cell>
          <cell r="J63">
            <v>99.438408366357237</v>
          </cell>
          <cell r="K63">
            <v>113.35003434832714</v>
          </cell>
          <cell r="L63">
            <v>28.145631522259148</v>
          </cell>
          <cell r="M63">
            <v>3.2812523748149429</v>
          </cell>
          <cell r="N63">
            <v>94.396995105569857</v>
          </cell>
          <cell r="O63">
            <v>0</v>
          </cell>
          <cell r="P63">
            <v>2331.4395884923956</v>
          </cell>
          <cell r="Q63">
            <v>2331.4395884923979</v>
          </cell>
          <cell r="R63">
            <v>0</v>
          </cell>
          <cell r="T63">
            <v>5.5998229975059353</v>
          </cell>
          <cell r="U63">
            <v>52.492403245667177</v>
          </cell>
          <cell r="V63">
            <v>0.53779368088387125</v>
          </cell>
          <cell r="W63">
            <v>0.58650930642634347</v>
          </cell>
          <cell r="X63">
            <v>19.672537738414988</v>
          </cell>
          <cell r="Y63">
            <v>7.4295273794920522</v>
          </cell>
          <cell r="Z63">
            <v>1069.74114759898</v>
          </cell>
          <cell r="AA63">
            <v>56.10807889771062</v>
          </cell>
          <cell r="AB63">
            <v>87.946915509095973</v>
          </cell>
          <cell r="AC63">
            <v>25.038819718262211</v>
          </cell>
          <cell r="AD63">
            <v>2.1766179196855155</v>
          </cell>
          <cell r="AE63">
            <v>79.794733475111002</v>
          </cell>
          <cell r="AF63">
            <v>0</v>
          </cell>
          <cell r="AG63">
            <v>1407.1249074672355</v>
          </cell>
          <cell r="AH63">
            <v>1407.1249074672342</v>
          </cell>
          <cell r="AI63">
            <v>0</v>
          </cell>
        </row>
        <row r="64">
          <cell r="C64">
            <v>115.08350052138209</v>
          </cell>
          <cell r="D64">
            <v>168.97918056570765</v>
          </cell>
          <cell r="E64">
            <v>96.017714374694634</v>
          </cell>
          <cell r="F64">
            <v>3.8517929649922871</v>
          </cell>
          <cell r="G64">
            <v>37.296115472413092</v>
          </cell>
          <cell r="H64">
            <v>98.255940258814576</v>
          </cell>
          <cell r="I64">
            <v>6.2440782255718847</v>
          </cell>
          <cell r="J64">
            <v>162.41302435278985</v>
          </cell>
          <cell r="K64">
            <v>34.315739801871253</v>
          </cell>
          <cell r="L64">
            <v>1.1481479643094286</v>
          </cell>
          <cell r="M64">
            <v>5.1828086032697449</v>
          </cell>
          <cell r="N64">
            <v>196.39686448491938</v>
          </cell>
          <cell r="O64">
            <v>0</v>
          </cell>
          <cell r="P64">
            <v>925.18490759073597</v>
          </cell>
          <cell r="Q64">
            <v>925.18490759073654</v>
          </cell>
          <cell r="R64">
            <v>0</v>
          </cell>
          <cell r="T64">
            <v>106.92693923457102</v>
          </cell>
          <cell r="U64">
            <v>126.82448201356793</v>
          </cell>
          <cell r="V64">
            <v>56.712821928678387</v>
          </cell>
          <cell r="W64">
            <v>3.0298627679695032</v>
          </cell>
          <cell r="X64">
            <v>27.594749969072094</v>
          </cell>
          <cell r="Y64">
            <v>92.885198767195675</v>
          </cell>
          <cell r="Z64">
            <v>5.3274591261645057</v>
          </cell>
          <cell r="AA64">
            <v>119.00459903213721</v>
          </cell>
          <cell r="AB64">
            <v>29.812273487361338</v>
          </cell>
          <cell r="AC64">
            <v>1.0381120585475498</v>
          </cell>
          <cell r="AD64">
            <v>4.362476658037731</v>
          </cell>
          <cell r="AE64">
            <v>181.74488170200158</v>
          </cell>
          <cell r="AF64">
            <v>0</v>
          </cell>
          <cell r="AG64">
            <v>755.26385674530457</v>
          </cell>
          <cell r="AH64">
            <v>755.26385674530525</v>
          </cell>
          <cell r="AI64">
            <v>0</v>
          </cell>
        </row>
        <row r="65">
          <cell r="C65">
            <v>80.640609384771906</v>
          </cell>
          <cell r="D65">
            <v>8313.5013697103914</v>
          </cell>
          <cell r="E65">
            <v>186167.1401092328</v>
          </cell>
          <cell r="F65">
            <v>1146.1079792228154</v>
          </cell>
          <cell r="G65">
            <v>1543.3302257838413</v>
          </cell>
          <cell r="H65">
            <v>72489.350900853256</v>
          </cell>
          <cell r="I65">
            <v>59.241810742183816</v>
          </cell>
          <cell r="J65">
            <v>41711.218485015394</v>
          </cell>
          <cell r="K65">
            <v>5313.0177943744084</v>
          </cell>
          <cell r="L65">
            <v>25336.772452388399</v>
          </cell>
          <cell r="M65">
            <v>25577.787488279864</v>
          </cell>
          <cell r="N65">
            <v>1189.9158805916493</v>
          </cell>
          <cell r="O65">
            <v>21.340999706845281</v>
          </cell>
          <cell r="P65">
            <v>368949.36610528664</v>
          </cell>
          <cell r="Q65">
            <v>368949.36610528658</v>
          </cell>
          <cell r="R65">
            <v>0</v>
          </cell>
          <cell r="T65">
            <v>54.784330004736262</v>
          </cell>
          <cell r="U65">
            <v>3890.0491325662447</v>
          </cell>
          <cell r="V65">
            <v>57617.134568272282</v>
          </cell>
          <cell r="W65">
            <v>497.670806562547</v>
          </cell>
          <cell r="X65">
            <v>923.92755357952512</v>
          </cell>
          <cell r="Y65">
            <v>46613.616522829412</v>
          </cell>
          <cell r="Z65">
            <v>39.522931964856085</v>
          </cell>
          <cell r="AA65">
            <v>13174.281164043452</v>
          </cell>
          <cell r="AB65">
            <v>3292.0643466087181</v>
          </cell>
          <cell r="AC65">
            <v>17056.875991938636</v>
          </cell>
          <cell r="AD65">
            <v>16459.220525857902</v>
          </cell>
          <cell r="AE65">
            <v>939.58638979400916</v>
          </cell>
          <cell r="AF65">
            <v>20.071008494376127</v>
          </cell>
          <cell r="AG65">
            <v>160578.80527251674</v>
          </cell>
          <cell r="AH65">
            <v>160578.80527251674</v>
          </cell>
          <cell r="AI65">
            <v>0</v>
          </cell>
        </row>
        <row r="66">
          <cell r="C66">
            <v>104.63490649007493</v>
          </cell>
          <cell r="D66">
            <v>6347.6373257377936</v>
          </cell>
          <cell r="E66">
            <v>10488.974761320049</v>
          </cell>
          <cell r="F66">
            <v>647.27966278716144</v>
          </cell>
          <cell r="G66">
            <v>1341.6501999493266</v>
          </cell>
          <cell r="H66">
            <v>97805.032277258011</v>
          </cell>
          <cell r="I66">
            <v>61.368223879850355</v>
          </cell>
          <cell r="J66">
            <v>24717.012977403745</v>
          </cell>
          <cell r="K66">
            <v>2620.1590069283088</v>
          </cell>
          <cell r="L66">
            <v>13949.484450988126</v>
          </cell>
          <cell r="M66">
            <v>2331.5314484205787</v>
          </cell>
          <cell r="N66">
            <v>815.23864317578784</v>
          </cell>
          <cell r="O66">
            <v>0</v>
          </cell>
          <cell r="P66">
            <v>161230.00388433877</v>
          </cell>
          <cell r="Q66">
            <v>161230.0038843388</v>
          </cell>
          <cell r="R66">
            <v>0</v>
          </cell>
          <cell r="T66">
            <v>48.363185934991506</v>
          </cell>
          <cell r="U66">
            <v>2947.1263929263864</v>
          </cell>
          <cell r="V66">
            <v>2202.3679862204744</v>
          </cell>
          <cell r="W66">
            <v>482.48212797775636</v>
          </cell>
          <cell r="X66">
            <v>840.55890352551137</v>
          </cell>
          <cell r="Y66">
            <v>72592.451583254908</v>
          </cell>
          <cell r="Z66">
            <v>42.410139139095882</v>
          </cell>
          <cell r="AA66">
            <v>14886.863580943636</v>
          </cell>
          <cell r="AB66">
            <v>1974.1195936789936</v>
          </cell>
          <cell r="AC66">
            <v>12390.607591057873</v>
          </cell>
          <cell r="AD66">
            <v>1995.1709349410355</v>
          </cell>
          <cell r="AE66">
            <v>705.58159268934503</v>
          </cell>
          <cell r="AF66">
            <v>0</v>
          </cell>
          <cell r="AG66">
            <v>111108.10361229001</v>
          </cell>
          <cell r="AH66">
            <v>111108.10361229003</v>
          </cell>
          <cell r="AI66">
            <v>0</v>
          </cell>
        </row>
        <row r="67">
          <cell r="C67">
            <v>1146573.9775425037</v>
          </cell>
          <cell r="D67">
            <v>439914.76367034274</v>
          </cell>
          <cell r="E67">
            <v>1210349.1716552887</v>
          </cell>
          <cell r="F67">
            <v>30228.1796785595</v>
          </cell>
          <cell r="G67">
            <v>15245.698044815663</v>
          </cell>
          <cell r="H67">
            <v>80676.261740265079</v>
          </cell>
          <cell r="I67">
            <v>102707.65429138424</v>
          </cell>
          <cell r="J67">
            <v>136488.77158575575</v>
          </cell>
          <cell r="K67">
            <v>10525.592004082884</v>
          </cell>
          <cell r="L67">
            <v>90442.732837794218</v>
          </cell>
          <cell r="M67">
            <v>268096.97841018939</v>
          </cell>
          <cell r="N67">
            <v>56597.451050430805</v>
          </cell>
          <cell r="O67">
            <v>6756.5669604301456</v>
          </cell>
          <cell r="P67">
            <v>3594603.7994718435</v>
          </cell>
          <cell r="Q67">
            <v>3594603.7994718361</v>
          </cell>
          <cell r="R67">
            <v>7.4505805969238281E-9</v>
          </cell>
          <cell r="T67">
            <v>900055.55707952124</v>
          </cell>
          <cell r="U67">
            <v>278025.00804942311</v>
          </cell>
          <cell r="V67">
            <v>693304.70386618259</v>
          </cell>
          <cell r="W67">
            <v>21375.197529323123</v>
          </cell>
          <cell r="X67">
            <v>10404.845408394394</v>
          </cell>
          <cell r="Y67">
            <v>55483.132412194565</v>
          </cell>
          <cell r="Z67">
            <v>74900.003643359567</v>
          </cell>
          <cell r="AA67">
            <v>68399.869917736432</v>
          </cell>
          <cell r="AB67">
            <v>7042.238397977867</v>
          </cell>
          <cell r="AC67">
            <v>68329.02579930982</v>
          </cell>
          <cell r="AD67">
            <v>194987.14412157709</v>
          </cell>
          <cell r="AE67">
            <v>42488.375298101419</v>
          </cell>
          <cell r="AF67">
            <v>6230.3676784214767</v>
          </cell>
          <cell r="AG67">
            <v>2421025.4692015229</v>
          </cell>
          <cell r="AH67">
            <v>2421025.4692015243</v>
          </cell>
          <cell r="AI67">
            <v>0</v>
          </cell>
        </row>
        <row r="141">
          <cell r="C141">
            <v>4.3703468083188026</v>
          </cell>
          <cell r="D141">
            <v>0.60002062713737536</v>
          </cell>
          <cell r="E141">
            <v>0.38959895278667139</v>
          </cell>
          <cell r="F141">
            <v>0.18245115875045601</v>
          </cell>
          <cell r="G141">
            <v>0.66466475760256127</v>
          </cell>
          <cell r="H141">
            <v>0.78466891253286508</v>
          </cell>
          <cell r="I141">
            <v>2.1769095853341454</v>
          </cell>
          <cell r="J141">
            <v>0.84741014425508754</v>
          </cell>
          <cell r="K141">
            <v>0.47211655440345535</v>
          </cell>
          <cell r="L141">
            <v>0.25762902646033586</v>
          </cell>
          <cell r="M141">
            <v>0.51327080162481808</v>
          </cell>
          <cell r="N141">
            <v>1.3719776870324925</v>
          </cell>
          <cell r="O141">
            <v>0.28962078344127584</v>
          </cell>
          <cell r="P141">
            <v>1</v>
          </cell>
        </row>
        <row r="142">
          <cell r="C142">
            <v>0.14882880616058056</v>
          </cell>
          <cell r="D142">
            <v>1.3970442545743578</v>
          </cell>
          <cell r="E142">
            <v>1.1440560632488008</v>
          </cell>
          <cell r="F142">
            <v>2.5010868873366987</v>
          </cell>
          <cell r="G142">
            <v>1.6878363167270463</v>
          </cell>
          <cell r="H142">
            <v>0.84001149402834263</v>
          </cell>
          <cell r="I142">
            <v>1.3426477986290006</v>
          </cell>
          <cell r="J142">
            <v>1.0307779366989687</v>
          </cell>
          <cell r="K142">
            <v>1.1434279154665086</v>
          </cell>
          <cell r="L142">
            <v>0.85916700612120112</v>
          </cell>
          <cell r="M142">
            <v>0.73129951007994776</v>
          </cell>
          <cell r="N142">
            <v>0.9082396759012541</v>
          </cell>
          <cell r="O142">
            <v>0</v>
          </cell>
          <cell r="P142">
            <v>1</v>
          </cell>
        </row>
        <row r="143">
          <cell r="C143">
            <v>0.12425271044226323</v>
          </cell>
          <cell r="D143">
            <v>1.0432144298197523</v>
          </cell>
          <cell r="E143">
            <v>1.0399245459104216</v>
          </cell>
          <cell r="F143">
            <v>4.0143837948409162</v>
          </cell>
          <cell r="G143">
            <v>4.2594389430847128</v>
          </cell>
          <cell r="H143">
            <v>1.12191311133288</v>
          </cell>
          <cell r="I143">
            <v>0.50368305000126645</v>
          </cell>
          <cell r="J143">
            <v>1.3862226094206747</v>
          </cell>
          <cell r="K143">
            <v>2.1577080569919924</v>
          </cell>
          <cell r="L143">
            <v>0.90252505430510144</v>
          </cell>
          <cell r="M143">
            <v>1.3412458422221589</v>
          </cell>
          <cell r="N143">
            <v>1.2370378903909776</v>
          </cell>
          <cell r="O143">
            <v>1.0385384385095946E-2</v>
          </cell>
          <cell r="P143">
            <v>1</v>
          </cell>
        </row>
        <row r="144">
          <cell r="C144">
            <v>0.91149815536898404</v>
          </cell>
          <cell r="D144">
            <v>1.0569878616368626</v>
          </cell>
          <cell r="E144">
            <v>0.91328424264701202</v>
          </cell>
          <cell r="F144">
            <v>5.8674262360502425</v>
          </cell>
          <cell r="G144">
            <v>3.3093983647506624</v>
          </cell>
          <cell r="H144">
            <v>1.3537209529338863</v>
          </cell>
          <cell r="I144">
            <v>0.18767026629459566</v>
          </cell>
          <cell r="J144">
            <v>1.1251017184273375</v>
          </cell>
          <cell r="K144">
            <v>1.6334944166353282</v>
          </cell>
          <cell r="L144">
            <v>0.36596423533096895</v>
          </cell>
          <cell r="M144">
            <v>0.95899610967023663</v>
          </cell>
          <cell r="N144">
            <v>1.2538326350675817</v>
          </cell>
          <cell r="O144">
            <v>0</v>
          </cell>
          <cell r="P144">
            <v>1</v>
          </cell>
        </row>
        <row r="145">
          <cell r="C145">
            <v>2.704527898561365</v>
          </cell>
          <cell r="D145">
            <v>1.698967441035117</v>
          </cell>
          <cell r="E145">
            <v>0.62762809884099091</v>
          </cell>
          <cell r="F145">
            <v>0.45077525275347552</v>
          </cell>
          <cell r="G145">
            <v>1.3046439070900315</v>
          </cell>
          <cell r="H145">
            <v>0.20427247302525545</v>
          </cell>
          <cell r="I145">
            <v>1.1308223848470791</v>
          </cell>
          <cell r="J145">
            <v>0.43092367340801374</v>
          </cell>
          <cell r="K145">
            <v>0.18994049184723569</v>
          </cell>
          <cell r="L145">
            <v>0.50795283940888247</v>
          </cell>
          <cell r="M145">
            <v>0.82408027703456255</v>
          </cell>
          <cell r="N145">
            <v>0.55255397682994978</v>
          </cell>
          <cell r="O145">
            <v>8.967179931317331E-4</v>
          </cell>
          <cell r="P145">
            <v>1</v>
          </cell>
        </row>
        <row r="146">
          <cell r="C146">
            <v>1.9873999561079063</v>
          </cell>
          <cell r="D146">
            <v>0.94128591049198462</v>
          </cell>
          <cell r="E146">
            <v>0.77043345068928748</v>
          </cell>
          <cell r="F146">
            <v>1.0328823970577861</v>
          </cell>
          <cell r="G146">
            <v>1.0016433592292757</v>
          </cell>
          <cell r="H146">
            <v>0.8237532380875322</v>
          </cell>
          <cell r="I146">
            <v>2.3375227680814388</v>
          </cell>
          <cell r="J146">
            <v>0.95204180997482502</v>
          </cell>
          <cell r="K146">
            <v>1.2774420371018953</v>
          </cell>
          <cell r="L146">
            <v>0.56260509211254495</v>
          </cell>
          <cell r="M146">
            <v>0.93927993312376867</v>
          </cell>
          <cell r="N146">
            <v>1.745485363553914</v>
          </cell>
          <cell r="O146">
            <v>0</v>
          </cell>
          <cell r="P146">
            <v>1</v>
          </cell>
        </row>
        <row r="147">
          <cell r="C147">
            <v>6.5374598475148316E-3</v>
          </cell>
          <cell r="D147">
            <v>0.68474146489822696</v>
          </cell>
          <cell r="E147">
            <v>0.96021427511741864</v>
          </cell>
          <cell r="F147">
            <v>4.8849728335004041</v>
          </cell>
          <cell r="G147">
            <v>0.20741636908410607</v>
          </cell>
          <cell r="H147">
            <v>2.0098486862460443</v>
          </cell>
          <cell r="I147">
            <v>1.3997885256741291</v>
          </cell>
          <cell r="J147">
            <v>0.6635319753041734</v>
          </cell>
          <cell r="K147">
            <v>0.94502325459705394</v>
          </cell>
          <cell r="L147">
            <v>4.5584419853472316</v>
          </cell>
          <cell r="M147">
            <v>1.0701768033700805</v>
          </cell>
          <cell r="N147">
            <v>0.93598047995543865</v>
          </cell>
          <cell r="O147">
            <v>3.8073690505929604E-2</v>
          </cell>
          <cell r="P147">
            <v>1</v>
          </cell>
        </row>
        <row r="148">
          <cell r="C148">
            <v>0.10812343113358945</v>
          </cell>
          <cell r="D148">
            <v>1.5081780500773077</v>
          </cell>
          <cell r="E148">
            <v>1.2633963480050066</v>
          </cell>
          <cell r="F148">
            <v>0.28606246946687097</v>
          </cell>
          <cell r="G148">
            <v>1.4507716024004202</v>
          </cell>
          <cell r="H148">
            <v>1.0260922348845898</v>
          </cell>
          <cell r="I148">
            <v>0.44805326978367788</v>
          </cell>
          <cell r="J148">
            <v>0.77856313347573292</v>
          </cell>
          <cell r="K148">
            <v>0.22144417474837785</v>
          </cell>
          <cell r="L148">
            <v>8.9917721495985703E-2</v>
          </cell>
          <cell r="M148">
            <v>0.59386412943708511</v>
          </cell>
          <cell r="N148">
            <v>0.35423193338846359</v>
          </cell>
          <cell r="O148">
            <v>0</v>
          </cell>
          <cell r="P148">
            <v>1</v>
          </cell>
        </row>
        <row r="149">
          <cell r="C149">
            <v>0.1484320045221629</v>
          </cell>
          <cell r="D149">
            <v>6.8419390479393535E-2</v>
          </cell>
          <cell r="E149">
            <v>9.8267644205303942E-2</v>
          </cell>
          <cell r="F149">
            <v>0.13047699989091147</v>
          </cell>
          <cell r="G149">
            <v>2.1340188987369846</v>
          </cell>
          <cell r="H149">
            <v>1.6605270825571019</v>
          </cell>
          <cell r="I149">
            <v>0.11863364836602729</v>
          </cell>
          <cell r="J149">
            <v>7.1196548401614548</v>
          </cell>
          <cell r="K149">
            <v>1.9571443908135682</v>
          </cell>
          <cell r="L149">
            <v>8.373004542321631</v>
          </cell>
          <cell r="M149">
            <v>1.5702922746953254</v>
          </cell>
          <cell r="N149">
            <v>1.9648254668711624</v>
          </cell>
          <cell r="O149">
            <v>1.2429055909479996E-6</v>
          </cell>
          <cell r="P149">
            <v>1</v>
          </cell>
        </row>
        <row r="150">
          <cell r="C150">
            <v>0.23208974311233893</v>
          </cell>
          <cell r="D150">
            <v>1.075450021149561</v>
          </cell>
          <cell r="E150">
            <v>1.4248322860990237</v>
          </cell>
          <cell r="F150">
            <v>3.9764814324150972</v>
          </cell>
          <cell r="G150">
            <v>2.0319410866479135</v>
          </cell>
          <cell r="H150">
            <v>0.17885274264713791</v>
          </cell>
          <cell r="I150">
            <v>0.16816239270077799</v>
          </cell>
          <cell r="J150">
            <v>0.79583097306973316</v>
          </cell>
          <cell r="K150">
            <v>0.64756417403387645</v>
          </cell>
          <cell r="L150">
            <v>0.16619234689519641</v>
          </cell>
          <cell r="M150">
            <v>0.63385769316377261</v>
          </cell>
          <cell r="N150">
            <v>1.0475390715403077</v>
          </cell>
          <cell r="O150">
            <v>4.7758402949042355E-8</v>
          </cell>
          <cell r="P150">
            <v>1</v>
          </cell>
        </row>
        <row r="151">
          <cell r="C151">
            <v>0.13036392825003432</v>
          </cell>
          <cell r="D151">
            <v>1.0243295647460224</v>
          </cell>
          <cell r="E151">
            <v>1.3986915193876501</v>
          </cell>
          <cell r="F151">
            <v>1.1159188834963114</v>
          </cell>
          <cell r="G151">
            <v>0.44376460404379686</v>
          </cell>
          <cell r="H151">
            <v>0.65188218277679288</v>
          </cell>
          <cell r="I151">
            <v>0.52504250309357958</v>
          </cell>
          <cell r="J151">
            <v>0.56231134059314447</v>
          </cell>
          <cell r="K151">
            <v>0.58527917577299404</v>
          </cell>
          <cell r="L151">
            <v>0.68816713721266209</v>
          </cell>
          <cell r="M151">
            <v>0.80872728437550667</v>
          </cell>
          <cell r="N151">
            <v>0.89828372557724812</v>
          </cell>
          <cell r="O151">
            <v>5.9928499552697839E-7</v>
          </cell>
          <cell r="P151">
            <v>1</v>
          </cell>
        </row>
        <row r="152">
          <cell r="C152">
            <v>0.58612405473757256</v>
          </cell>
          <cell r="D152">
            <v>1.1618763386423503</v>
          </cell>
          <cell r="E152">
            <v>0.60082067317401189</v>
          </cell>
          <cell r="F152">
            <v>3.1439460866283961</v>
          </cell>
          <cell r="G152">
            <v>3.9367043623175491</v>
          </cell>
          <cell r="H152">
            <v>1.4564347263345552</v>
          </cell>
          <cell r="I152">
            <v>8.3034506362753557E-2</v>
          </cell>
          <cell r="J152">
            <v>4.3540565663193771</v>
          </cell>
          <cell r="K152">
            <v>1.0403505910847026</v>
          </cell>
          <cell r="L152">
            <v>0.35504793099327797</v>
          </cell>
          <cell r="M152">
            <v>0.95237177413076135</v>
          </cell>
          <cell r="N152">
            <v>1.1428392329705237</v>
          </cell>
          <cell r="O152">
            <v>5.135428814854502E-7</v>
          </cell>
          <cell r="P152">
            <v>1</v>
          </cell>
        </row>
        <row r="153">
          <cell r="C153">
            <v>0.34494262774224371</v>
          </cell>
          <cell r="D153">
            <v>1.2381130227304624</v>
          </cell>
          <cell r="E153">
            <v>1.0918375017458268</v>
          </cell>
          <cell r="F153">
            <v>0.59161351679937857</v>
          </cell>
          <cell r="G153">
            <v>1.7569360116207904</v>
          </cell>
          <cell r="H153">
            <v>0.86519894479827653</v>
          </cell>
          <cell r="I153">
            <v>2.0007169639140794</v>
          </cell>
          <cell r="J153">
            <v>1.0697243474595033</v>
          </cell>
          <cell r="K153">
            <v>1.2428224087562147</v>
          </cell>
          <cell r="L153">
            <v>0.58113393893178167</v>
          </cell>
          <cell r="M153">
            <v>1.102246047956505</v>
          </cell>
          <cell r="N153">
            <v>1.1392177458985902</v>
          </cell>
          <cell r="O153">
            <v>1.1548361061970392E-6</v>
          </cell>
          <cell r="P153">
            <v>1</v>
          </cell>
        </row>
        <row r="154">
          <cell r="C154">
            <v>0.34575702854126383</v>
          </cell>
          <cell r="D154">
            <v>1.8306106160681075</v>
          </cell>
          <cell r="E154">
            <v>0.81261112687867243</v>
          </cell>
          <cell r="F154">
            <v>4.3843831561437243</v>
          </cell>
          <cell r="G154">
            <v>5.7421196973642479</v>
          </cell>
          <cell r="H154">
            <v>0.61207334033290273</v>
          </cell>
          <cell r="I154">
            <v>8.4901526906771024E-2</v>
          </cell>
          <cell r="J154">
            <v>2.236581705663633</v>
          </cell>
          <cell r="K154">
            <v>2.1494850164164525</v>
          </cell>
          <cell r="L154">
            <v>0.31879772082601787</v>
          </cell>
          <cell r="M154">
            <v>0.87149429259690336</v>
          </cell>
          <cell r="N154">
            <v>1.4636293079767189</v>
          </cell>
          <cell r="O154">
            <v>0</v>
          </cell>
          <cell r="P154">
            <v>1</v>
          </cell>
        </row>
        <row r="155">
          <cell r="C155">
            <v>0.17122207341541543</v>
          </cell>
          <cell r="D155">
            <v>1.5739579288376937</v>
          </cell>
          <cell r="E155">
            <v>1.1772401966106465</v>
          </cell>
          <cell r="F155">
            <v>0.93201925378637229</v>
          </cell>
          <cell r="G155">
            <v>9.8453516224085227E-2</v>
          </cell>
          <cell r="H155">
            <v>0.22148141976570176</v>
          </cell>
          <cell r="I155">
            <v>0.18337372441530589</v>
          </cell>
          <cell r="J155">
            <v>0.92662022746949158</v>
          </cell>
          <cell r="K155">
            <v>0.60016048469999139</v>
          </cell>
          <cell r="L155">
            <v>0.41823721757849242</v>
          </cell>
          <cell r="M155">
            <v>1.551832911819272</v>
          </cell>
          <cell r="N155">
            <v>0.8758878502489893</v>
          </cell>
          <cell r="O155">
            <v>1.2320620098285151E-7</v>
          </cell>
          <cell r="P155">
            <v>1</v>
          </cell>
        </row>
        <row r="156">
          <cell r="C156">
            <v>0.27512104849696795</v>
          </cell>
          <cell r="D156">
            <v>1.000601642556064</v>
          </cell>
          <cell r="E156">
            <v>1.0372713664830735</v>
          </cell>
          <cell r="F156">
            <v>1.3036405398665847</v>
          </cell>
          <cell r="G156">
            <v>1.4516943211657456E-3</v>
          </cell>
          <cell r="H156">
            <v>1.4345749785509962</v>
          </cell>
          <cell r="I156">
            <v>1.6891885123156501E-6</v>
          </cell>
          <cell r="J156">
            <v>1.3140762087742293</v>
          </cell>
          <cell r="K156">
            <v>1.4035235096501666</v>
          </cell>
          <cell r="L156">
            <v>0.78060535712621593</v>
          </cell>
          <cell r="M156">
            <v>1.497416684174155</v>
          </cell>
          <cell r="N156">
            <v>1.2866100823595246</v>
          </cell>
          <cell r="O156">
            <v>1.0963888808679207E-2</v>
          </cell>
          <cell r="P156">
            <v>1</v>
          </cell>
        </row>
        <row r="157">
          <cell r="C157">
            <v>0.49619139528090211</v>
          </cell>
          <cell r="D157">
            <v>0.63554136444890419</v>
          </cell>
          <cell r="E157">
            <v>0.79691024079634132</v>
          </cell>
          <cell r="F157">
            <v>0.35834894654686017</v>
          </cell>
          <cell r="G157">
            <v>0.74077137481359179</v>
          </cell>
          <cell r="H157">
            <v>1.3576175504285013</v>
          </cell>
          <cell r="I157">
            <v>1.5013457810976492</v>
          </cell>
          <cell r="J157">
            <v>0.66073097579403473</v>
          </cell>
          <cell r="K157">
            <v>2.1854171240836258</v>
          </cell>
          <cell r="L157">
            <v>4.3549981227949379</v>
          </cell>
          <cell r="M157">
            <v>1.9998942665938149</v>
          </cell>
          <cell r="N157">
            <v>2.6622478811504817</v>
          </cell>
          <cell r="O157">
            <v>7.7160494357970288E-2</v>
          </cell>
          <cell r="P157">
            <v>1</v>
          </cell>
        </row>
        <row r="158">
          <cell r="C158">
            <v>0.30451459320359614</v>
          </cell>
          <cell r="D158">
            <v>0.18739391656242263</v>
          </cell>
          <cell r="E158">
            <v>0.74451126310279159</v>
          </cell>
          <cell r="F158">
            <v>0.34404523605526116</v>
          </cell>
          <cell r="G158">
            <v>2.9973810749605834</v>
          </cell>
          <cell r="H158">
            <v>1.9673931139357568</v>
          </cell>
          <cell r="I158">
            <v>4.7184224410246937E-2</v>
          </cell>
          <cell r="J158">
            <v>6.5157787566933392</v>
          </cell>
          <cell r="K158">
            <v>1.1750536500371458</v>
          </cell>
          <cell r="L158">
            <v>0.67731862624299155</v>
          </cell>
          <cell r="M158">
            <v>0.32795761165766479</v>
          </cell>
          <cell r="N158">
            <v>0.6427009076520187</v>
          </cell>
          <cell r="O158">
            <v>2.2748674105113518E-6</v>
          </cell>
          <cell r="P158">
            <v>1</v>
          </cell>
        </row>
        <row r="159">
          <cell r="C159">
            <v>1.0830995209989738</v>
          </cell>
          <cell r="D159">
            <v>1.5077180134144919</v>
          </cell>
          <cell r="E159">
            <v>0.66690828724857021</v>
          </cell>
          <cell r="F159">
            <v>6.2711846219566354</v>
          </cell>
          <cell r="G159">
            <v>2.3696126624513942</v>
          </cell>
          <cell r="H159">
            <v>0.64217567163933953</v>
          </cell>
          <cell r="I159">
            <v>7.307043931479798E-2</v>
          </cell>
          <cell r="J159">
            <v>1.9525894694685968</v>
          </cell>
          <cell r="K159">
            <v>3.2059985543115483</v>
          </cell>
          <cell r="L159">
            <v>0.16326157093937327</v>
          </cell>
          <cell r="M159">
            <v>1.213142897740195</v>
          </cell>
          <cell r="N159">
            <v>2.4941328511261887</v>
          </cell>
          <cell r="O159">
            <v>0.91658735191680774</v>
          </cell>
          <cell r="P159">
            <v>1</v>
          </cell>
        </row>
        <row r="160">
          <cell r="C160">
            <v>0.25408817761728353</v>
          </cell>
          <cell r="D160">
            <v>0.94199252650163756</v>
          </cell>
          <cell r="E160">
            <v>1.3525550523705432</v>
          </cell>
          <cell r="F160">
            <v>2.5690946250819531</v>
          </cell>
          <cell r="G160">
            <v>1.1043131884341368</v>
          </cell>
          <cell r="H160">
            <v>0.72235464777233438</v>
          </cell>
          <cell r="I160">
            <v>0.21481140680094268</v>
          </cell>
          <cell r="J160">
            <v>0.91031531592683113</v>
          </cell>
          <cell r="K160">
            <v>0.61293312154741753</v>
          </cell>
          <cell r="L160">
            <v>0.10789318927358439</v>
          </cell>
          <cell r="M160">
            <v>0.79667011144109778</v>
          </cell>
          <cell r="N160">
            <v>1.1892454595190807</v>
          </cell>
          <cell r="O160">
            <v>1.0743628083369089E-8</v>
          </cell>
          <cell r="P160">
            <v>1</v>
          </cell>
        </row>
        <row r="161">
          <cell r="C161">
            <v>2.3993634621358959</v>
          </cell>
          <cell r="D161">
            <v>2.2689704227359302</v>
          </cell>
          <cell r="E161">
            <v>0.64398782838002411</v>
          </cell>
          <cell r="F161">
            <v>8.163832396508941E-2</v>
          </cell>
          <cell r="G161">
            <v>0.71509223254099719</v>
          </cell>
          <cell r="H161">
            <v>1.1622848668468898E-2</v>
          </cell>
          <cell r="I161">
            <v>2.0736792617148785</v>
          </cell>
          <cell r="J161">
            <v>0.3375556797001904</v>
          </cell>
          <cell r="K161">
            <v>1.2425220144217377</v>
          </cell>
          <cell r="L161">
            <v>2.2337042763800583E-2</v>
          </cell>
          <cell r="M161">
            <v>0.33744936475170401</v>
          </cell>
          <cell r="N161">
            <v>0.63177646794782205</v>
          </cell>
          <cell r="O161">
            <v>0</v>
          </cell>
          <cell r="P161">
            <v>1</v>
          </cell>
        </row>
        <row r="162">
          <cell r="C162">
            <v>0.56358314313681335</v>
          </cell>
          <cell r="D162">
            <v>1.2028304058339214</v>
          </cell>
          <cell r="E162">
            <v>0.71316548237055843</v>
          </cell>
          <cell r="F162">
            <v>1.8262123809196563E-3</v>
          </cell>
          <cell r="G162">
            <v>0.69079002078892582</v>
          </cell>
          <cell r="H162">
            <v>0.84434355598513011</v>
          </cell>
          <cell r="I162">
            <v>5.377187459288451E-2</v>
          </cell>
          <cell r="J162">
            <v>1.0997736089147248</v>
          </cell>
          <cell r="K162">
            <v>1.1931563244464356</v>
          </cell>
          <cell r="L162">
            <v>0.1484134278517843</v>
          </cell>
          <cell r="M162">
            <v>3.9726522224665692</v>
          </cell>
          <cell r="N162">
            <v>1.8225758227407256</v>
          </cell>
          <cell r="O162">
            <v>0</v>
          </cell>
          <cell r="P162">
            <v>1</v>
          </cell>
        </row>
        <row r="163">
          <cell r="C163">
            <v>0.33024721813652608</v>
          </cell>
          <cell r="D163">
            <v>1.4598007369553088</v>
          </cell>
          <cell r="E163">
            <v>0.71491058695850618</v>
          </cell>
          <cell r="F163">
            <v>5.0293557472696912E-2</v>
          </cell>
          <cell r="G163">
            <v>7.4513418065322704E-2</v>
          </cell>
          <cell r="H163">
            <v>0.82640361817916186</v>
          </cell>
          <cell r="I163">
            <v>0.81526202087700084</v>
          </cell>
          <cell r="J163">
            <v>0.49395293756465991</v>
          </cell>
          <cell r="K163">
            <v>1.2288483997082735</v>
          </cell>
          <cell r="L163">
            <v>3.608363032110558</v>
          </cell>
          <cell r="M163">
            <v>2.9013842974931814</v>
          </cell>
          <cell r="N163">
            <v>1.1346178228750268</v>
          </cell>
          <cell r="O163">
            <v>3.4184156385459366E-2</v>
          </cell>
          <cell r="P163">
            <v>1</v>
          </cell>
        </row>
        <row r="164">
          <cell r="C164">
            <v>0.12983284186742727</v>
          </cell>
          <cell r="D164">
            <v>1.7172852306686026</v>
          </cell>
          <cell r="E164">
            <v>1.2344648071706523</v>
          </cell>
          <cell r="F164">
            <v>0.44929640608047683</v>
          </cell>
          <cell r="G164">
            <v>0.75083243166438152</v>
          </cell>
          <cell r="H164">
            <v>0.55025347389904866</v>
          </cell>
          <cell r="I164">
            <v>2.1732140798649897E-2</v>
          </cell>
          <cell r="J164">
            <v>0.59055242769826333</v>
          </cell>
          <cell r="K164">
            <v>2.1357122932250374</v>
          </cell>
          <cell r="L164">
            <v>0.40705048014173356</v>
          </cell>
          <cell r="M164">
            <v>0.73988922966536985</v>
          </cell>
          <cell r="N164">
            <v>0.60442909665908273</v>
          </cell>
          <cell r="O164">
            <v>1.3214937813614932E-2</v>
          </cell>
          <cell r="P164">
            <v>1</v>
          </cell>
        </row>
        <row r="165">
          <cell r="C165">
            <v>2.492436987670885E-2</v>
          </cell>
          <cell r="D165">
            <v>0.41179452115851178</v>
          </cell>
          <cell r="E165">
            <v>1.5214263016588221</v>
          </cell>
          <cell r="F165">
            <v>0.10564286899062199</v>
          </cell>
          <cell r="G165">
            <v>7.0061492604346252E-4</v>
          </cell>
          <cell r="H165">
            <v>1.5641574365093907</v>
          </cell>
          <cell r="I165">
            <v>0.70031979615054729</v>
          </cell>
          <cell r="J165">
            <v>1.2145664610833569</v>
          </cell>
          <cell r="K165">
            <v>0.22085340479908955</v>
          </cell>
          <cell r="L165">
            <v>0.21983372325387501</v>
          </cell>
          <cell r="M165">
            <v>0.29245762985154733</v>
          </cell>
          <cell r="N165">
            <v>0.1845723862654936</v>
          </cell>
          <cell r="O165">
            <v>2.2874662814940359</v>
          </cell>
          <cell r="P165">
            <v>1</v>
          </cell>
        </row>
        <row r="166">
          <cell r="C166">
            <v>1.1595723998686233E-2</v>
          </cell>
          <cell r="D166">
            <v>0.44381472310976633</v>
          </cell>
          <cell r="E166">
            <v>1.8037589883204006</v>
          </cell>
          <cell r="F166">
            <v>0.28215357573606697</v>
          </cell>
          <cell r="G166">
            <v>0.13240507720102715</v>
          </cell>
          <cell r="H166">
            <v>0.24359770964333113</v>
          </cell>
          <cell r="I166">
            <v>0.41845728246772179</v>
          </cell>
          <cell r="J166">
            <v>0.59196424946279247</v>
          </cell>
          <cell r="K166">
            <v>0.1525639933734585</v>
          </cell>
          <cell r="L166">
            <v>0.13205803395099333</v>
          </cell>
          <cell r="M166">
            <v>0.39231845270099341</v>
          </cell>
          <cell r="N166">
            <v>0.25863302532979515</v>
          </cell>
          <cell r="O166">
            <v>0</v>
          </cell>
          <cell r="P166">
            <v>1</v>
          </cell>
        </row>
        <row r="167">
          <cell r="C167">
            <v>0.52168870513770726</v>
          </cell>
          <cell r="D167">
            <v>1.5858073139888127</v>
          </cell>
          <cell r="E167">
            <v>0.85840830213768371</v>
          </cell>
          <cell r="F167">
            <v>1.0084472880133404</v>
          </cell>
          <cell r="G167">
            <v>1.8505436978308007</v>
          </cell>
          <cell r="H167">
            <v>1.4931909521005839</v>
          </cell>
          <cell r="I167">
            <v>0.47599320754749375</v>
          </cell>
          <cell r="J167">
            <v>2.4941662956475832</v>
          </cell>
          <cell r="K167">
            <v>0.64625510157269273</v>
          </cell>
          <cell r="L167">
            <v>0.10871874887313754</v>
          </cell>
          <cell r="M167">
            <v>0.25118411517320482</v>
          </cell>
          <cell r="N167">
            <v>0.92226644523751722</v>
          </cell>
          <cell r="O167">
            <v>8.9967624344905359E-8</v>
          </cell>
          <cell r="P167">
            <v>1</v>
          </cell>
        </row>
        <row r="168">
          <cell r="C168">
            <v>4.2446968649721965E-2</v>
          </cell>
          <cell r="D168">
            <v>0.23860245260107618</v>
          </cell>
          <cell r="E168">
            <v>0.15928910226592918</v>
          </cell>
          <cell r="F168">
            <v>0.59917542731141449</v>
          </cell>
          <cell r="G168">
            <v>3.0120564759150312</v>
          </cell>
          <cell r="H168">
            <v>1.4882124428088068</v>
          </cell>
          <cell r="I168">
            <v>7.8444788692467987E-2</v>
          </cell>
          <cell r="J168">
            <v>0.60281566391750641</v>
          </cell>
          <cell r="K168">
            <v>5.8429030220024414</v>
          </cell>
          <cell r="L168">
            <v>19.632166641834509</v>
          </cell>
          <cell r="M168">
            <v>1.5167985213785811</v>
          </cell>
          <cell r="N168">
            <v>1.0021830309207025</v>
          </cell>
          <cell r="O168">
            <v>2.2220765119583128E-2</v>
          </cell>
          <cell r="P168">
            <v>1</v>
          </cell>
        </row>
        <row r="169">
          <cell r="C169">
            <v>0.64241498725582646</v>
          </cell>
          <cell r="D169">
            <v>1.8180046991013559</v>
          </cell>
          <cell r="E169">
            <v>0.45896949796499753</v>
          </cell>
          <cell r="F169">
            <v>2.690838371159904</v>
          </cell>
          <cell r="G169">
            <v>2.8667308588608198</v>
          </cell>
          <cell r="H169">
            <v>1.0732009652901133</v>
          </cell>
          <cell r="I169">
            <v>4.8914807461782332E-2</v>
          </cell>
          <cell r="J169">
            <v>3.8534621701902316</v>
          </cell>
          <cell r="K169">
            <v>1.1126482547626271</v>
          </cell>
          <cell r="L169">
            <v>1.3701100671477986</v>
          </cell>
          <cell r="M169">
            <v>0.92314748795545454</v>
          </cell>
          <cell r="N169">
            <v>1.2810348471824227</v>
          </cell>
          <cell r="O169">
            <v>1.7006716129031616E-6</v>
          </cell>
          <cell r="P169">
            <v>1</v>
          </cell>
        </row>
        <row r="170">
          <cell r="C170">
            <v>1.7779426087264361</v>
          </cell>
          <cell r="D170">
            <v>0.84455660126241727</v>
          </cell>
          <cell r="E170">
            <v>1.3044734437622285</v>
          </cell>
          <cell r="F170">
            <v>0.11771119027949757</v>
          </cell>
          <cell r="G170">
            <v>6.2742413650943051E-7</v>
          </cell>
          <cell r="H170">
            <v>0.47291184424560928</v>
          </cell>
          <cell r="I170">
            <v>3.5714483860703702E-7</v>
          </cell>
          <cell r="J170">
            <v>0.23486325544731226</v>
          </cell>
          <cell r="K170">
            <v>5.6786452960419016E-2</v>
          </cell>
          <cell r="L170">
            <v>9.4456892111840565E-2</v>
          </cell>
          <cell r="M170">
            <v>1.4538337754511419E-2</v>
          </cell>
          <cell r="N170">
            <v>1.0210665814018707E-2</v>
          </cell>
          <cell r="O170">
            <v>3.6757569276351611E-5</v>
          </cell>
          <cell r="P170">
            <v>1</v>
          </cell>
        </row>
        <row r="171">
          <cell r="C171">
            <v>4.7057436954136757E-2</v>
          </cell>
          <cell r="D171">
            <v>0.36951940965572899</v>
          </cell>
          <cell r="E171">
            <v>0.22046535815204718</v>
          </cell>
          <cell r="F171">
            <v>0.24122204677776868</v>
          </cell>
          <cell r="G171">
            <v>0.85614022662255462</v>
          </cell>
          <cell r="H171">
            <v>0.28515098930198257</v>
          </cell>
          <cell r="I171">
            <v>0.22736276935852484</v>
          </cell>
          <cell r="J171">
            <v>1.0343907056935953</v>
          </cell>
          <cell r="K171">
            <v>1.2051839124298396</v>
          </cell>
          <cell r="L171">
            <v>15.793787161589108</v>
          </cell>
          <cell r="M171">
            <v>1.4432610478631789</v>
          </cell>
          <cell r="N171">
            <v>11.024228721254607</v>
          </cell>
          <cell r="O171">
            <v>0.75850936486762421</v>
          </cell>
          <cell r="P171">
            <v>1</v>
          </cell>
        </row>
        <row r="172">
          <cell r="C172">
            <v>0.80213825959685714</v>
          </cell>
          <cell r="D172">
            <v>1.1149565210630255</v>
          </cell>
          <cell r="E172">
            <v>0.86727812902098678</v>
          </cell>
          <cell r="F172">
            <v>0.75118169299264737</v>
          </cell>
          <cell r="G172">
            <v>1.8136485426727427</v>
          </cell>
          <cell r="H172">
            <v>1.2952783643721475</v>
          </cell>
          <cell r="I172">
            <v>2.694034145260998E-2</v>
          </cell>
          <cell r="J172">
            <v>1.2553475898739117</v>
          </cell>
          <cell r="K172">
            <v>1.2169103973998971</v>
          </cell>
          <cell r="L172">
            <v>0.73312682848508826</v>
          </cell>
          <cell r="M172">
            <v>1.638063654921819</v>
          </cell>
          <cell r="N172">
            <v>1.4043622739951838</v>
          </cell>
          <cell r="O172">
            <v>0</v>
          </cell>
          <cell r="P172">
            <v>1</v>
          </cell>
        </row>
        <row r="173">
          <cell r="C173">
            <v>4.5142970317889821</v>
          </cell>
          <cell r="D173">
            <v>0.38708248817932694</v>
          </cell>
          <cell r="E173">
            <v>0.47244785675824902</v>
          </cell>
          <cell r="F173">
            <v>0.88139833119418309</v>
          </cell>
          <cell r="G173">
            <v>0.43473952410135508</v>
          </cell>
          <cell r="H173">
            <v>4.6227792927772134E-2</v>
          </cell>
          <cell r="I173">
            <v>6.347393728231486E-2</v>
          </cell>
          <cell r="J173">
            <v>1.768854739406263</v>
          </cell>
          <cell r="K173">
            <v>1.0653703373514221</v>
          </cell>
          <cell r="L173">
            <v>0.43320357519273917</v>
          </cell>
          <cell r="M173">
            <v>0.60958225250544995</v>
          </cell>
          <cell r="N173">
            <v>0.5037141483306421</v>
          </cell>
          <cell r="O173">
            <v>3.6714095700699483E-8</v>
          </cell>
          <cell r="P173">
            <v>1</v>
          </cell>
        </row>
        <row r="174">
          <cell r="C174">
            <v>0.32483188758087994</v>
          </cell>
          <cell r="D174">
            <v>1.431113109983738</v>
          </cell>
          <cell r="E174">
            <v>0.95001816963849606</v>
          </cell>
          <cell r="F174">
            <v>1.0715448501167746</v>
          </cell>
          <cell r="G174">
            <v>7.8995441381230522</v>
          </cell>
          <cell r="H174">
            <v>1.9658452527482457</v>
          </cell>
          <cell r="I174">
            <v>2.9119217476845677E-2</v>
          </cell>
          <cell r="J174">
            <v>0.9715745850609615</v>
          </cell>
          <cell r="K174">
            <v>0.59614186161641747</v>
          </cell>
          <cell r="L174">
            <v>0.16413469681885193</v>
          </cell>
          <cell r="M174">
            <v>0.74027858284669323</v>
          </cell>
          <cell r="N174">
            <v>0.92433788109808934</v>
          </cell>
          <cell r="O174">
            <v>2.2600554845673181E-7</v>
          </cell>
          <cell r="P174">
            <v>1</v>
          </cell>
        </row>
        <row r="175">
          <cell r="C175">
            <v>0.21853032629804514</v>
          </cell>
          <cell r="D175">
            <v>1.721911126549152</v>
          </cell>
          <cell r="E175">
            <v>0.80805949736549554</v>
          </cell>
          <cell r="F175">
            <v>0.73307846695075196</v>
          </cell>
          <cell r="G175">
            <v>3.5122854700762534</v>
          </cell>
          <cell r="H175">
            <v>1.7820391736045842</v>
          </cell>
          <cell r="I175">
            <v>1.1001167087860642</v>
          </cell>
          <cell r="J175">
            <v>1.864231103325517</v>
          </cell>
          <cell r="K175">
            <v>1.4883772442543075</v>
          </cell>
          <cell r="L175">
            <v>0.30696355660786734</v>
          </cell>
          <cell r="M175">
            <v>0.66682241141874876</v>
          </cell>
          <cell r="N175">
            <v>1.1797725827819185</v>
          </cell>
          <cell r="O175">
            <v>1.5245202983429611E-2</v>
          </cell>
          <cell r="P175">
            <v>1</v>
          </cell>
        </row>
        <row r="176">
          <cell r="C176">
            <v>0.43740170843932419</v>
          </cell>
          <cell r="D176">
            <v>1.1260155859195085</v>
          </cell>
          <cell r="E176">
            <v>0.90283655732193302</v>
          </cell>
          <cell r="F176">
            <v>1.5264402073905223</v>
          </cell>
          <cell r="G176">
            <v>4.1792530219664226</v>
          </cell>
          <cell r="H176">
            <v>1.2997197686425772</v>
          </cell>
          <cell r="I176">
            <v>1.4723437941750797</v>
          </cell>
          <cell r="J176">
            <v>2.3180741245573242</v>
          </cell>
          <cell r="K176">
            <v>1.7041105313036389</v>
          </cell>
          <cell r="L176">
            <v>0.22059796354469227</v>
          </cell>
          <cell r="M176">
            <v>0.69808630673465044</v>
          </cell>
          <cell r="N176">
            <v>2.0186872675314871</v>
          </cell>
          <cell r="O176">
            <v>0</v>
          </cell>
          <cell r="P176">
            <v>1</v>
          </cell>
        </row>
        <row r="177">
          <cell r="C177">
            <v>3.3190493340162188</v>
          </cell>
          <cell r="D177">
            <v>0.15187202623903356</v>
          </cell>
          <cell r="E177">
            <v>0.44201300691292705</v>
          </cell>
          <cell r="F177">
            <v>0.75334516644629335</v>
          </cell>
          <cell r="G177">
            <v>0.12770575573040138</v>
          </cell>
          <cell r="H177">
            <v>2.6019376695057042</v>
          </cell>
          <cell r="I177">
            <v>4.5649732742404622E-2</v>
          </cell>
          <cell r="J177">
            <v>2.7846733956211587</v>
          </cell>
          <cell r="K177">
            <v>0.42969625520339322</v>
          </cell>
          <cell r="L177">
            <v>6.7555174917439806E-3</v>
          </cell>
          <cell r="M177">
            <v>5.1560331786438186E-2</v>
          </cell>
          <cell r="N177">
            <v>8.0848758745469582E-2</v>
          </cell>
          <cell r="O177">
            <v>0</v>
          </cell>
          <cell r="P177">
            <v>1</v>
          </cell>
        </row>
        <row r="178">
          <cell r="C178">
            <v>0.26318146385798202</v>
          </cell>
          <cell r="D178">
            <v>0.93909439963331154</v>
          </cell>
          <cell r="E178">
            <v>1.4879163763288086</v>
          </cell>
          <cell r="F178">
            <v>0.82799733898470851</v>
          </cell>
          <cell r="G178">
            <v>1.7784096060497918</v>
          </cell>
          <cell r="H178">
            <v>0.74264552900134939</v>
          </cell>
          <cell r="I178">
            <v>3.8867567227517108E-2</v>
          </cell>
          <cell r="J178">
            <v>0.59381991935732081</v>
          </cell>
          <cell r="K178">
            <v>0.27183608274436222</v>
          </cell>
          <cell r="L178">
            <v>4.0736356618989999E-2</v>
          </cell>
          <cell r="M178">
            <v>0.38908394277497527</v>
          </cell>
          <cell r="N178">
            <v>0.57837609219385011</v>
          </cell>
          <cell r="O178">
            <v>0</v>
          </cell>
          <cell r="P178">
            <v>1</v>
          </cell>
        </row>
        <row r="179">
          <cell r="C179">
            <v>0.15729971817897681</v>
          </cell>
          <cell r="D179">
            <v>1.171687653577181</v>
          </cell>
          <cell r="E179">
            <v>1.2181547803283101</v>
          </cell>
          <cell r="F179">
            <v>5.4042794675535282</v>
          </cell>
          <cell r="G179">
            <v>3.0126737141743174</v>
          </cell>
          <cell r="H179">
            <v>0.61666980788360515</v>
          </cell>
          <cell r="I179">
            <v>5.9564500223272185E-2</v>
          </cell>
          <cell r="J179">
            <v>1.5507309616912079</v>
          </cell>
          <cell r="K179">
            <v>1.8332662885521176</v>
          </cell>
          <cell r="L179">
            <v>0.36770490473132578</v>
          </cell>
          <cell r="M179">
            <v>0.56297281457109027</v>
          </cell>
          <cell r="N179">
            <v>0.94496402781506827</v>
          </cell>
          <cell r="O179">
            <v>0.24470747848921348</v>
          </cell>
          <cell r="P179">
            <v>1</v>
          </cell>
        </row>
        <row r="180">
          <cell r="C180">
            <v>0.17009549999734672</v>
          </cell>
          <cell r="D180">
            <v>1.0313393599248326</v>
          </cell>
          <cell r="E180">
            <v>1.0857893595901382</v>
          </cell>
          <cell r="F180">
            <v>0.90062860944319956</v>
          </cell>
          <cell r="G180">
            <v>0.70763799264750427</v>
          </cell>
          <cell r="H180">
            <v>1.1751113965038913</v>
          </cell>
          <cell r="I180">
            <v>3.9437089200121594E-2</v>
          </cell>
          <cell r="J180">
            <v>1.450634020310503</v>
          </cell>
          <cell r="K180">
            <v>1.0740750446721241</v>
          </cell>
          <cell r="L180">
            <v>0.38456970983849026</v>
          </cell>
          <cell r="M180">
            <v>1.7963834504793221</v>
          </cell>
          <cell r="N180">
            <v>0.7892840815230886</v>
          </cell>
          <cell r="O180">
            <v>4.9108540135002505E-8</v>
          </cell>
          <cell r="P180">
            <v>1</v>
          </cell>
        </row>
        <row r="181">
          <cell r="C181">
            <v>0.43683526352734109</v>
          </cell>
          <cell r="D181">
            <v>2.1541664030918568</v>
          </cell>
          <cell r="E181">
            <v>0.98237112608320498</v>
          </cell>
          <cell r="F181">
            <v>1.0057984597370087</v>
          </cell>
          <cell r="G181">
            <v>3.298925856262318</v>
          </cell>
          <cell r="H181">
            <v>0.73197450825952504</v>
          </cell>
          <cell r="I181">
            <v>2.2852767543771319E-2</v>
          </cell>
          <cell r="J181">
            <v>1.4260615463664055</v>
          </cell>
          <cell r="K181">
            <v>0.1834141591059911</v>
          </cell>
          <cell r="L181">
            <v>0.53459622254623584</v>
          </cell>
          <cell r="M181">
            <v>0.13145034303340764</v>
          </cell>
          <cell r="N181">
            <v>0.21567108571861748</v>
          </cell>
          <cell r="O181">
            <v>2.8906704722180989E-7</v>
          </cell>
          <cell r="P181">
            <v>1</v>
          </cell>
        </row>
        <row r="182">
          <cell r="C182">
            <v>3.9870519233701614E-2</v>
          </cell>
          <cell r="D182">
            <v>0.49440888613148887</v>
          </cell>
          <cell r="E182">
            <v>1.6357319417622398</v>
          </cell>
          <cell r="F182">
            <v>6.9422201481420471E-3</v>
          </cell>
          <cell r="G182">
            <v>8.0078428027926716E-4</v>
          </cell>
          <cell r="H182">
            <v>1.1164864518894346</v>
          </cell>
          <cell r="I182">
            <v>0.99987445048493029</v>
          </cell>
          <cell r="J182">
            <v>0.71596393048019569</v>
          </cell>
          <cell r="K182">
            <v>0.2583900887721271</v>
          </cell>
          <cell r="L182">
            <v>0.15294332766147214</v>
          </cell>
          <cell r="M182">
            <v>0.20919084478379282</v>
          </cell>
          <cell r="N182">
            <v>0.23246791036947953</v>
          </cell>
          <cell r="O182">
            <v>7.1610090326328188E-2</v>
          </cell>
          <cell r="P182">
            <v>1</v>
          </cell>
        </row>
        <row r="183">
          <cell r="C183">
            <v>0.43684434587452114</v>
          </cell>
          <cell r="D183">
            <v>0.86035001210494655</v>
          </cell>
          <cell r="E183">
            <v>0.9581223173487462</v>
          </cell>
          <cell r="F183">
            <v>0.19157714810207505</v>
          </cell>
          <cell r="G183">
            <v>1.5698004168933678E-2</v>
          </cell>
          <cell r="H183">
            <v>1.2626418572078193</v>
          </cell>
          <cell r="I183">
            <v>9.6414735818839456E-2</v>
          </cell>
          <cell r="J183">
            <v>1.1949660774021147</v>
          </cell>
          <cell r="K183">
            <v>2.4017272507597727</v>
          </cell>
          <cell r="L183">
            <v>2.0626277302280958</v>
          </cell>
          <cell r="M183">
            <v>1.4648057733031123</v>
          </cell>
          <cell r="N183">
            <v>2.4066590881266179</v>
          </cell>
          <cell r="O183">
            <v>1.4820024733097502E-2</v>
          </cell>
          <cell r="P183">
            <v>1</v>
          </cell>
        </row>
        <row r="184">
          <cell r="C184">
            <v>0.22820731899629881</v>
          </cell>
          <cell r="D184">
            <v>4.9871109624053744</v>
          </cell>
          <cell r="E184">
            <v>2.9792497800764265E-2</v>
          </cell>
          <cell r="F184">
            <v>1.9279743904802856E-2</v>
          </cell>
          <cell r="G184">
            <v>0.16643324854233346</v>
          </cell>
          <cell r="H184">
            <v>1.439004883619218</v>
          </cell>
          <cell r="I184">
            <v>0.34561544163842167</v>
          </cell>
          <cell r="J184">
            <v>0.66193315789725582</v>
          </cell>
          <cell r="K184">
            <v>2.0665701258751219</v>
          </cell>
          <cell r="L184">
            <v>0.10168551769931922</v>
          </cell>
          <cell r="M184">
            <v>3.9259274291745362E-3</v>
          </cell>
          <cell r="N184">
            <v>9.5466177708296796E-2</v>
          </cell>
          <cell r="O184">
            <v>170.4911963266789</v>
          </cell>
          <cell r="P184">
            <v>1</v>
          </cell>
        </row>
        <row r="185">
          <cell r="C185">
            <v>0.89735556419396123</v>
          </cell>
          <cell r="D185">
            <v>1.7179622947413071</v>
          </cell>
          <cell r="E185">
            <v>0.95904889211016386</v>
          </cell>
          <cell r="F185">
            <v>0.46994062202613462</v>
          </cell>
          <cell r="G185">
            <v>2.7490279243392299</v>
          </cell>
          <cell r="H185">
            <v>1.407998511086844</v>
          </cell>
          <cell r="I185">
            <v>4.8640875260007099E-2</v>
          </cell>
          <cell r="J185">
            <v>0.75553960215348503</v>
          </cell>
          <cell r="K185">
            <v>2.6497173624668493</v>
          </cell>
          <cell r="L185">
            <v>0.17773606356657204</v>
          </cell>
          <cell r="M185">
            <v>6.3280114576244009E-2</v>
          </cell>
          <cell r="N185">
            <v>0.41560488774136312</v>
          </cell>
          <cell r="O185">
            <v>3.8711363429592263</v>
          </cell>
          <cell r="P185">
            <v>1</v>
          </cell>
        </row>
        <row r="186">
          <cell r="C186">
            <v>0.2045224259497925</v>
          </cell>
          <cell r="D186">
            <v>1.443477864765093</v>
          </cell>
          <cell r="E186">
            <v>0.85245932278640779</v>
          </cell>
          <cell r="F186">
            <v>4.8277674590092544E-2</v>
          </cell>
          <cell r="G186">
            <v>0.89696237267953594</v>
          </cell>
          <cell r="H186">
            <v>0.50576783018195393</v>
          </cell>
          <cell r="I186">
            <v>6.9964934973428274</v>
          </cell>
          <cell r="J186">
            <v>0.3423586706941017</v>
          </cell>
          <cell r="K186">
            <v>1.9958566071833146</v>
          </cell>
          <cell r="L186">
            <v>0.20208350368150782</v>
          </cell>
          <cell r="M186">
            <v>3.17931134678336</v>
          </cell>
          <cell r="N186">
            <v>0.82717357468777641</v>
          </cell>
          <cell r="O186">
            <v>7.6571303555042089E-2</v>
          </cell>
          <cell r="P186">
            <v>1</v>
          </cell>
        </row>
        <row r="187">
          <cell r="C187">
            <v>0.50242573087844444</v>
          </cell>
          <cell r="D187">
            <v>1.4542178402614907</v>
          </cell>
          <cell r="E187">
            <v>0.99144956253452898</v>
          </cell>
          <cell r="F187">
            <v>0.17149927400909146</v>
          </cell>
          <cell r="G187">
            <v>1.9200571743026615E-3</v>
          </cell>
          <cell r="H187">
            <v>1.5662372807579157</v>
          </cell>
          <cell r="I187">
            <v>3.2061208042783176</v>
          </cell>
          <cell r="J187">
            <v>0.93142151932043926</v>
          </cell>
          <cell r="K187">
            <v>1.7037805973641138</v>
          </cell>
          <cell r="L187">
            <v>9.6285542082292647E-2</v>
          </cell>
          <cell r="M187">
            <v>0.38527675015159057</v>
          </cell>
          <cell r="N187">
            <v>1.3484464687595912</v>
          </cell>
          <cell r="O187">
            <v>0</v>
          </cell>
          <cell r="P187">
            <v>1</v>
          </cell>
        </row>
        <row r="188">
          <cell r="C188">
            <v>1.303066142962954</v>
          </cell>
          <cell r="D188">
            <v>3.4075713588845589</v>
          </cell>
          <cell r="E188">
            <v>0.417509286212919</v>
          </cell>
          <cell r="F188">
            <v>5.6763981197177654E-2</v>
          </cell>
          <cell r="G188">
            <v>1.2106818134231919E-2</v>
          </cell>
          <cell r="H188">
            <v>0.56776565266718837</v>
          </cell>
          <cell r="I188">
            <v>4.8490119169375694</v>
          </cell>
          <cell r="J188">
            <v>0.83118805585212963</v>
          </cell>
          <cell r="K188">
            <v>0.52985345846274357</v>
          </cell>
          <cell r="L188">
            <v>0.23187362572695067</v>
          </cell>
          <cell r="M188">
            <v>9.9076470484232584E-2</v>
          </cell>
          <cell r="N188">
            <v>0.31001976922230734</v>
          </cell>
          <cell r="O188">
            <v>0</v>
          </cell>
          <cell r="P188">
            <v>1</v>
          </cell>
        </row>
        <row r="189">
          <cell r="C189">
            <v>5.1827044327468288</v>
          </cell>
          <cell r="D189">
            <v>7.7404834622597674E-2</v>
          </cell>
          <cell r="E189">
            <v>0.40129348213169147</v>
          </cell>
          <cell r="F189">
            <v>0.61467672819747732</v>
          </cell>
          <cell r="G189">
            <v>0.12241006583932114</v>
          </cell>
          <cell r="H189">
            <v>1.1969463265784406</v>
          </cell>
          <cell r="I189">
            <v>1.8387167596424828E-3</v>
          </cell>
          <cell r="J189">
            <v>1.1384740617779228</v>
          </cell>
          <cell r="K189">
            <v>0.27901951146060505</v>
          </cell>
          <cell r="L189">
            <v>4.6614980605929369E-2</v>
          </cell>
          <cell r="M189">
            <v>6.9309721740223651E-2</v>
          </cell>
          <cell r="N189">
            <v>0.26914391844631302</v>
          </cell>
          <cell r="O189">
            <v>1.6388573963210403E-16</v>
          </cell>
          <cell r="P189">
            <v>1</v>
          </cell>
        </row>
        <row r="190">
          <cell r="C190">
            <v>6.0740828228789168</v>
          </cell>
          <cell r="D190">
            <v>0.12494785923637544</v>
          </cell>
          <cell r="E190">
            <v>2.9337624375457727E-2</v>
          </cell>
          <cell r="F190">
            <v>1.1386888630496539</v>
          </cell>
          <cell r="G190">
            <v>1.3392053538096464</v>
          </cell>
          <cell r="H190">
            <v>1.765307141732503</v>
          </cell>
          <cell r="I190">
            <v>0.82378610413645303</v>
          </cell>
          <cell r="J190">
            <v>0.81864774215285718</v>
          </cell>
          <cell r="K190">
            <v>0.23026102542632595</v>
          </cell>
          <cell r="L190">
            <v>8.2526827127979402E-2</v>
          </cell>
          <cell r="M190">
            <v>0.33506064172330541</v>
          </cell>
          <cell r="N190">
            <v>0.22740648704375907</v>
          </cell>
          <cell r="O190">
            <v>1.2409691313858948E-16</v>
          </cell>
          <cell r="P190">
            <v>1</v>
          </cell>
        </row>
        <row r="191">
          <cell r="C191">
            <v>0.40071826370838454</v>
          </cell>
          <cell r="D191">
            <v>3.5718081807981208</v>
          </cell>
          <cell r="E191">
            <v>8.0572018316154737E-2</v>
          </cell>
          <cell r="F191">
            <v>4.9354886995713228E-3</v>
          </cell>
          <cell r="G191">
            <v>1.1084114822922502</v>
          </cell>
          <cell r="H191">
            <v>1.8721825864073682</v>
          </cell>
          <cell r="I191">
            <v>2.9490574740560689</v>
          </cell>
          <cell r="J191">
            <v>2.8700544855410315</v>
          </cell>
          <cell r="K191">
            <v>1.2362342295391733</v>
          </cell>
          <cell r="L191">
            <v>0.27412623725769775</v>
          </cell>
          <cell r="M191">
            <v>0.26853542988446583</v>
          </cell>
          <cell r="N191">
            <v>1.9676198889769914</v>
          </cell>
          <cell r="O191">
            <v>0</v>
          </cell>
          <cell r="P191">
            <v>1</v>
          </cell>
        </row>
        <row r="192">
          <cell r="C192">
            <v>0.45132226021651051</v>
          </cell>
          <cell r="D192">
            <v>3.3598943890931503</v>
          </cell>
          <cell r="E192">
            <v>0.10345666224128383</v>
          </cell>
          <cell r="F192">
            <v>0.31075475109161965</v>
          </cell>
          <cell r="G192">
            <v>0.41428278150056624</v>
          </cell>
          <cell r="H192">
            <v>2.4948383457961532</v>
          </cell>
          <cell r="I192">
            <v>3.8495390474491915E-2</v>
          </cell>
          <cell r="J192">
            <v>2.0405872854329283</v>
          </cell>
          <cell r="K192">
            <v>1.0713084489730504</v>
          </cell>
          <cell r="L192">
            <v>0.13029989841754472</v>
          </cell>
          <cell r="M192">
            <v>0.3570316583517984</v>
          </cell>
          <cell r="N192">
            <v>4.4269479326444303</v>
          </cell>
          <cell r="O192">
            <v>0</v>
          </cell>
          <cell r="P192">
            <v>1</v>
          </cell>
        </row>
        <row r="193">
          <cell r="C193">
            <v>0.69680597342662653</v>
          </cell>
          <cell r="D193">
            <v>1.2546058620641702</v>
          </cell>
          <cell r="E193">
            <v>4.4702947190637353E-2</v>
          </cell>
          <cell r="F193">
            <v>7.4475190292933188E-2</v>
          </cell>
          <cell r="G193">
            <v>0.13050706713972826</v>
          </cell>
          <cell r="H193">
            <v>0.85478615908806432</v>
          </cell>
          <cell r="I193">
            <v>27.445874504343799</v>
          </cell>
          <cell r="J193">
            <v>5.3059777592337278</v>
          </cell>
          <cell r="K193">
            <v>2.2447925607441555</v>
          </cell>
          <cell r="L193">
            <v>0.27911936220313205</v>
          </cell>
          <cell r="M193">
            <v>0.40954962655398092</v>
          </cell>
          <cell r="N193">
            <v>0.62027373571463906</v>
          </cell>
          <cell r="O193">
            <v>9.7211692012856172</v>
          </cell>
          <cell r="P193">
            <v>1</v>
          </cell>
        </row>
        <row r="194">
          <cell r="C194">
            <v>4.6382996562163941</v>
          </cell>
          <cell r="D194">
            <v>0.93263524742245762</v>
          </cell>
          <cell r="E194">
            <v>7.5760840176901474E-3</v>
          </cell>
          <cell r="F194">
            <v>37.754226631331228</v>
          </cell>
          <cell r="G194">
            <v>1.7883754647770871</v>
          </cell>
          <cell r="H194">
            <v>0.75689232928051198</v>
          </cell>
          <cell r="I194">
            <v>3.885089702605005E-3</v>
          </cell>
          <cell r="J194">
            <v>0.41092739972781561</v>
          </cell>
          <cell r="K194">
            <v>1.9069421193070408</v>
          </cell>
          <cell r="L194">
            <v>6.4851982595523563E-2</v>
          </cell>
          <cell r="M194">
            <v>7.528012285093076E-4</v>
          </cell>
          <cell r="N194">
            <v>1.6933481888202435</v>
          </cell>
          <cell r="O194">
            <v>0</v>
          </cell>
          <cell r="P194">
            <v>1</v>
          </cell>
        </row>
        <row r="195">
          <cell r="C195">
            <v>4.4062776696538322</v>
          </cell>
          <cell r="D195">
            <v>2.3067356529835825E-2</v>
          </cell>
          <cell r="E195">
            <v>0.91179648440013139</v>
          </cell>
          <cell r="F195">
            <v>3.4735642505114863E-3</v>
          </cell>
          <cell r="G195">
            <v>0.54630636854931891</v>
          </cell>
          <cell r="H195">
            <v>7.7973909336155847E-2</v>
          </cell>
          <cell r="I195">
            <v>0.15839219707401103</v>
          </cell>
          <cell r="J195">
            <v>0.31118715838716571</v>
          </cell>
          <cell r="K195">
            <v>0.10540496983845478</v>
          </cell>
          <cell r="L195">
            <v>4.9449305372554618E-2</v>
          </cell>
          <cell r="M195">
            <v>2.0953512829690327E-2</v>
          </cell>
          <cell r="N195">
            <v>0.24771416423548123</v>
          </cell>
          <cell r="O195">
            <v>0</v>
          </cell>
          <cell r="P195">
            <v>1</v>
          </cell>
        </row>
        <row r="196">
          <cell r="C196">
            <v>1.3805501645765683</v>
          </cell>
          <cell r="D196">
            <v>0.29245275914063129</v>
          </cell>
          <cell r="E196">
            <v>0.34849279806215633</v>
          </cell>
          <cell r="F196">
            <v>70.439725938010042</v>
          </cell>
          <cell r="G196">
            <v>0.12287226717880659</v>
          </cell>
          <cell r="H196">
            <v>0.99638903660874023</v>
          </cell>
          <cell r="I196">
            <v>3.8525301690803957</v>
          </cell>
          <cell r="J196">
            <v>2.929216641785731</v>
          </cell>
          <cell r="K196">
            <v>0.35817436853470769</v>
          </cell>
          <cell r="L196">
            <v>0.44498967482406987</v>
          </cell>
          <cell r="M196">
            <v>8.044396491035586E-3</v>
          </cell>
          <cell r="N196">
            <v>0.90026529236133002</v>
          </cell>
          <cell r="O196">
            <v>0</v>
          </cell>
          <cell r="P196">
            <v>1</v>
          </cell>
        </row>
        <row r="197">
          <cell r="C197">
            <v>1.7824557483652919</v>
          </cell>
          <cell r="D197">
            <v>0.22400217638898229</v>
          </cell>
          <cell r="E197">
            <v>0.78650030111960167</v>
          </cell>
          <cell r="F197">
            <v>5.8846977629562227</v>
          </cell>
          <cell r="G197">
            <v>3.6625555283053135</v>
          </cell>
          <cell r="H197">
            <v>0.70731169011055539</v>
          </cell>
          <cell r="I197">
            <v>1.2924151964989255E-2</v>
          </cell>
          <cell r="J197">
            <v>2.7931349605799367</v>
          </cell>
          <cell r="K197">
            <v>0.97220183926513359</v>
          </cell>
          <cell r="L197">
            <v>2.7141548616853171E-2</v>
          </cell>
          <cell r="M197">
            <v>1.1942575419924453E-2</v>
          </cell>
          <cell r="N197">
            <v>7.1832548768819215</v>
          </cell>
          <cell r="O197">
            <v>0</v>
          </cell>
          <cell r="P197">
            <v>1</v>
          </cell>
        </row>
        <row r="198">
          <cell r="C198">
            <v>0.50603757427546625</v>
          </cell>
          <cell r="D198">
            <v>4.099779245825089</v>
          </cell>
          <cell r="E198">
            <v>1.9449525697358208E-2</v>
          </cell>
          <cell r="F198">
            <v>9.2610120458652932E-3</v>
          </cell>
          <cell r="G198">
            <v>0.44065057753405212</v>
          </cell>
          <cell r="H198">
            <v>1.5362277165335885</v>
          </cell>
          <cell r="I198">
            <v>13.872874193852994</v>
          </cell>
          <cell r="J198">
            <v>0.80891988685603911</v>
          </cell>
          <cell r="K198">
            <v>2.9003988286787923</v>
          </cell>
          <cell r="L198">
            <v>7.194382384781807E-2</v>
          </cell>
          <cell r="M198">
            <v>0.10814782464810814</v>
          </cell>
          <cell r="N198">
            <v>0.52003079622023041</v>
          </cell>
          <cell r="O198">
            <v>0</v>
          </cell>
          <cell r="P198">
            <v>1</v>
          </cell>
        </row>
        <row r="199">
          <cell r="C199">
            <v>3.9960363405015006E-2</v>
          </cell>
          <cell r="D199">
            <v>0.26833617902186013</v>
          </cell>
          <cell r="E199">
            <v>7.3211224452978221E-4</v>
          </cell>
          <cell r="F199">
            <v>0.19931765233889978</v>
          </cell>
          <cell r="G199">
            <v>3.7261576850025491</v>
          </cell>
          <cell r="H199">
            <v>5.8205390100189221E-2</v>
          </cell>
          <cell r="I199">
            <v>74.978499623850851</v>
          </cell>
          <cell r="J199">
            <v>0.76468340443312954</v>
          </cell>
          <cell r="K199">
            <v>7.7256034651414165</v>
          </cell>
          <cell r="L199">
            <v>0.41470539031333115</v>
          </cell>
          <cell r="M199">
            <v>2.1995236856667041E-2</v>
          </cell>
          <cell r="N199">
            <v>2.3212404706308671</v>
          </cell>
          <cell r="O199">
            <v>0</v>
          </cell>
          <cell r="P199">
            <v>1</v>
          </cell>
        </row>
        <row r="200">
          <cell r="C200">
            <v>1.0234469844613048</v>
          </cell>
          <cell r="D200">
            <v>1.2889776095604408</v>
          </cell>
          <cell r="E200">
            <v>0.22199735673823251</v>
          </cell>
          <cell r="F200">
            <v>0.93143454979343465</v>
          </cell>
          <cell r="G200">
            <v>10.507839792093735</v>
          </cell>
          <cell r="H200">
            <v>1.3735612426263222</v>
          </cell>
          <cell r="I200">
            <v>0.6390441620142453</v>
          </cell>
          <cell r="J200">
            <v>3.147342319653923</v>
          </cell>
          <cell r="K200">
            <v>5.8938591141139716</v>
          </cell>
          <cell r="L200">
            <v>4.2630671142109021E-2</v>
          </cell>
          <cell r="M200">
            <v>8.7548721041404723E-2</v>
          </cell>
          <cell r="N200">
            <v>12.17004379247742</v>
          </cell>
          <cell r="O200">
            <v>0</v>
          </cell>
          <cell r="P200">
            <v>1</v>
          </cell>
        </row>
        <row r="201">
          <cell r="C201">
            <v>1.798323664555601E-3</v>
          </cell>
          <cell r="D201">
            <v>0.15902225857627228</v>
          </cell>
          <cell r="E201">
            <v>1.0793473708561134</v>
          </cell>
          <cell r="F201">
            <v>0.69498705399465588</v>
          </cell>
          <cell r="G201">
            <v>1.0903614155303065</v>
          </cell>
          <cell r="H201">
            <v>2.5411201148032294</v>
          </cell>
          <cell r="I201">
            <v>1.5203816940324211E-2</v>
          </cell>
          <cell r="J201">
            <v>2.0269254498241525</v>
          </cell>
          <cell r="K201">
            <v>2.2882813746841171</v>
          </cell>
          <cell r="L201">
            <v>2.3590512277600224</v>
          </cell>
          <cell r="M201">
            <v>1.0834512646402459</v>
          </cell>
          <cell r="N201">
            <v>0.18489945147845047</v>
          </cell>
          <cell r="O201">
            <v>0.12138678682986333</v>
          </cell>
          <cell r="P201">
            <v>1</v>
          </cell>
        </row>
        <row r="202">
          <cell r="C202">
            <v>5.3396347764098013E-3</v>
          </cell>
          <cell r="D202">
            <v>0.27784779465715276</v>
          </cell>
          <cell r="E202">
            <v>0.13915927429488453</v>
          </cell>
          <cell r="F202">
            <v>0.89818137395872555</v>
          </cell>
          <cell r="G202">
            <v>2.1690612546177253</v>
          </cell>
          <cell r="H202">
            <v>7.8457251123203067</v>
          </cell>
          <cell r="I202">
            <v>3.6040330563145297E-2</v>
          </cell>
          <cell r="J202">
            <v>2.7485382710092336</v>
          </cell>
          <cell r="K202">
            <v>2.5823595303926385</v>
          </cell>
          <cell r="L202">
            <v>2.9721118001437521</v>
          </cell>
          <cell r="M202">
            <v>0.22600007741124603</v>
          </cell>
          <cell r="N202">
            <v>0.28988451954176503</v>
          </cell>
          <cell r="O202">
            <v>0</v>
          </cell>
          <cell r="P202">
            <v>1</v>
          </cell>
        </row>
        <row r="203">
          <cell r="C203">
            <v>2.6244111769453617</v>
          </cell>
          <cell r="D203">
            <v>0.86369065674095169</v>
          </cell>
          <cell r="E203">
            <v>0.72025225652515323</v>
          </cell>
          <cell r="F203">
            <v>1.8813903546206081</v>
          </cell>
          <cell r="G203">
            <v>1.1055405238101419</v>
          </cell>
          <cell r="H203">
            <v>0.29027690830920461</v>
          </cell>
          <cell r="I203">
            <v>2.7054708413969539</v>
          </cell>
          <cell r="J203">
            <v>0.68076553930834593</v>
          </cell>
          <cell r="K203">
            <v>0.46529718650150897</v>
          </cell>
          <cell r="L203">
            <v>0.86432185960312624</v>
          </cell>
          <cell r="M203">
            <v>1.1656121477154027</v>
          </cell>
          <cell r="N203">
            <v>0.90267616297772602</v>
          </cell>
          <cell r="O203">
            <v>3.9445592186539611</v>
          </cell>
          <cell r="P203">
            <v>1</v>
          </cell>
        </row>
        <row r="209">
          <cell r="C209">
            <v>2.4622694091142332</v>
          </cell>
          <cell r="D209">
            <v>0.58029080923496179</v>
          </cell>
          <cell r="E209">
            <v>0.31864518139962095</v>
          </cell>
          <cell r="F209">
            <v>0.73670904707925644</v>
          </cell>
          <cell r="G209">
            <v>2.3621536328537944</v>
          </cell>
          <cell r="H209">
            <v>0.59952875563380248</v>
          </cell>
          <cell r="I209">
            <v>1.5925110040216155</v>
          </cell>
          <cell r="J209">
            <v>0.9719742273345845</v>
          </cell>
          <cell r="K209">
            <v>0.79797771993803424</v>
          </cell>
          <cell r="L209">
            <v>0.95787133923039358</v>
          </cell>
          <cell r="M209">
            <v>0.9777482562591846</v>
          </cell>
          <cell r="N209">
            <v>1.2711339804551018</v>
          </cell>
          <cell r="O209">
            <v>1.2346815530598378</v>
          </cell>
          <cell r="P209">
            <v>1</v>
          </cell>
        </row>
        <row r="210">
          <cell r="C210">
            <v>0.21235930703475536</v>
          </cell>
          <cell r="D210">
            <v>1.4111123433980983</v>
          </cell>
          <cell r="E210">
            <v>1.2522904664576007</v>
          </cell>
          <cell r="F210">
            <v>0.86061958414696238</v>
          </cell>
          <cell r="G210">
            <v>2.4017239316126227</v>
          </cell>
          <cell r="H210">
            <v>0.95387048224389193</v>
          </cell>
          <cell r="I210">
            <v>1.7728190576404339</v>
          </cell>
          <cell r="J210">
            <v>1.208346809719782</v>
          </cell>
          <cell r="K210">
            <v>0.94849619725520951</v>
          </cell>
          <cell r="L210">
            <v>0.96538781977696764</v>
          </cell>
          <cell r="M210">
            <v>1.0691142617204721</v>
          </cell>
          <cell r="N210">
            <v>1.0639312980197122</v>
          </cell>
          <cell r="O210">
            <v>0</v>
          </cell>
          <cell r="P210">
            <v>1</v>
          </cell>
        </row>
        <row r="211">
          <cell r="C211">
            <v>9.4657087987699548E-2</v>
          </cell>
          <cell r="D211">
            <v>1.0511389944675071</v>
          </cell>
          <cell r="E211">
            <v>0.91913297489835755</v>
          </cell>
          <cell r="F211">
            <v>0.97673874399130867</v>
          </cell>
          <cell r="G211">
            <v>2.7831600907472125</v>
          </cell>
          <cell r="H211">
            <v>1.0874917305025831</v>
          </cell>
          <cell r="I211">
            <v>0.89008921038036948</v>
          </cell>
          <cell r="J211">
            <v>1.3578264224441479</v>
          </cell>
          <cell r="K211">
            <v>1.7739760279444305</v>
          </cell>
          <cell r="L211">
            <v>1.2478978616360026</v>
          </cell>
          <cell r="M211">
            <v>1.6790403120336264</v>
          </cell>
          <cell r="N211">
            <v>1.4176298711291102</v>
          </cell>
          <cell r="O211">
            <v>2.2809196327511612E-2</v>
          </cell>
          <cell r="P211">
            <v>1</v>
          </cell>
        </row>
        <row r="212">
          <cell r="C212">
            <v>0.71578075345782533</v>
          </cell>
          <cell r="D212">
            <v>1.2627358682051535</v>
          </cell>
          <cell r="E212">
            <v>0.70176503560302272</v>
          </cell>
          <cell r="F212">
            <v>1.9519540378242646</v>
          </cell>
          <cell r="G212">
            <v>3.0696878592883543</v>
          </cell>
          <cell r="H212">
            <v>1.3404489766124259</v>
          </cell>
          <cell r="I212">
            <v>0.18693198008948889</v>
          </cell>
          <cell r="J212">
            <v>1.0725778529815466</v>
          </cell>
          <cell r="K212">
            <v>1.4019260878883366</v>
          </cell>
          <cell r="L212">
            <v>1.4865645889210293</v>
          </cell>
          <cell r="M212">
            <v>0.95765795119658215</v>
          </cell>
          <cell r="N212">
            <v>0.99743056586408618</v>
          </cell>
          <cell r="O212">
            <v>0</v>
          </cell>
          <cell r="P212">
            <v>1</v>
          </cell>
        </row>
        <row r="213">
          <cell r="C213">
            <v>1.9829231994203935</v>
          </cell>
          <cell r="D213">
            <v>1.1953706446788379</v>
          </cell>
          <cell r="E213">
            <v>0.59860432528892527</v>
          </cell>
          <cell r="F213">
            <v>0.7469805125200214</v>
          </cell>
          <cell r="G213">
            <v>0.85258466882087414</v>
          </cell>
          <cell r="H213">
            <v>0.79911627316364942</v>
          </cell>
          <cell r="I213">
            <v>0.79822823733207504</v>
          </cell>
          <cell r="J213">
            <v>0.88427338096410224</v>
          </cell>
          <cell r="K213">
            <v>0.38836835460874558</v>
          </cell>
          <cell r="L213">
            <v>0.74286426364969449</v>
          </cell>
          <cell r="M213">
            <v>0.96435588470529132</v>
          </cell>
          <cell r="N213">
            <v>0.64290921402735146</v>
          </cell>
          <cell r="O213">
            <v>7.5554029318409697E-4</v>
          </cell>
          <cell r="P213">
            <v>1</v>
          </cell>
        </row>
        <row r="214">
          <cell r="C214">
            <v>1.5157748607060666</v>
          </cell>
          <cell r="D214">
            <v>0.90143965938780413</v>
          </cell>
          <cell r="E214">
            <v>0.75757411245201256</v>
          </cell>
          <cell r="F214">
            <v>0.76872896120207779</v>
          </cell>
          <cell r="G214">
            <v>1.1630254849848038</v>
          </cell>
          <cell r="H214">
            <v>0.80870777093150947</v>
          </cell>
          <cell r="I214">
            <v>2.0653947576685865</v>
          </cell>
          <cell r="J214">
            <v>0.96340494106344043</v>
          </cell>
          <cell r="K214">
            <v>1.2544986647140948</v>
          </cell>
          <cell r="L214">
            <v>0.84427412724374029</v>
          </cell>
          <cell r="M214">
            <v>0.95375197475248552</v>
          </cell>
          <cell r="N214">
            <v>1.3508745749258595</v>
          </cell>
          <cell r="O214">
            <v>0</v>
          </cell>
          <cell r="P214">
            <v>1</v>
          </cell>
        </row>
        <row r="215">
          <cell r="C215">
            <v>5.1421563630175145E-2</v>
          </cell>
          <cell r="D215">
            <v>0.83998477263504956</v>
          </cell>
          <cell r="E215">
            <v>1.1887509772719138</v>
          </cell>
          <cell r="F215">
            <v>0.7824052863857619</v>
          </cell>
          <cell r="G215">
            <v>0.96393911549471856</v>
          </cell>
          <cell r="H215">
            <v>1.4434211394629957</v>
          </cell>
          <cell r="I215">
            <v>0.92998854072607195</v>
          </cell>
          <cell r="J215">
            <v>0.74807224445414289</v>
          </cell>
          <cell r="K215">
            <v>1.1050632641593199</v>
          </cell>
          <cell r="L215">
            <v>2.8869607113230193</v>
          </cell>
          <cell r="M215">
            <v>0.92430308397394667</v>
          </cell>
          <cell r="N215">
            <v>1.2222432910409027</v>
          </cell>
          <cell r="O215">
            <v>3.380810416344137E-2</v>
          </cell>
          <cell r="P215">
            <v>1</v>
          </cell>
        </row>
        <row r="216">
          <cell r="C216">
            <v>0.8066752977400018</v>
          </cell>
          <cell r="D216">
            <v>1.6342479825425795</v>
          </cell>
          <cell r="E216">
            <v>1.29037691730764</v>
          </cell>
          <cell r="F216">
            <v>0.87646158236865934</v>
          </cell>
          <cell r="G216">
            <v>0.42127853816675942</v>
          </cell>
          <cell r="H216">
            <v>1.0589545819513169</v>
          </cell>
          <cell r="I216">
            <v>0.955991093043698</v>
          </cell>
          <cell r="J216">
            <v>0.90888414275595031</v>
          </cell>
          <cell r="K216">
            <v>0.63150044434247787</v>
          </cell>
          <cell r="L216">
            <v>0.88808241007779098</v>
          </cell>
          <cell r="M216">
            <v>0.51441057384745148</v>
          </cell>
          <cell r="N216">
            <v>0.51620632086857188</v>
          </cell>
          <cell r="O216">
            <v>0</v>
          </cell>
          <cell r="P216">
            <v>1</v>
          </cell>
        </row>
        <row r="217">
          <cell r="C217">
            <v>9.8178654975438942E-2</v>
          </cell>
          <cell r="D217">
            <v>0.17809171277291005</v>
          </cell>
          <cell r="E217">
            <v>0.12356638007700337</v>
          </cell>
          <cell r="F217">
            <v>0.60467549112835139</v>
          </cell>
          <cell r="G217">
            <v>1.8002488986710519</v>
          </cell>
          <cell r="H217">
            <v>1.5172633288461477</v>
          </cell>
          <cell r="I217">
            <v>0.93161932991904883</v>
          </cell>
          <cell r="J217">
            <v>3.0743919838778626</v>
          </cell>
          <cell r="K217">
            <v>1.4325984413997983</v>
          </cell>
          <cell r="L217">
            <v>3.6680918153137196</v>
          </cell>
          <cell r="M217">
            <v>1.8378048118034178</v>
          </cell>
          <cell r="N217">
            <v>1.4351521072653664</v>
          </cell>
          <cell r="O217">
            <v>0.26771261777572991</v>
          </cell>
          <cell r="P217">
            <v>1</v>
          </cell>
        </row>
        <row r="218">
          <cell r="C218">
            <v>0.27427011249483529</v>
          </cell>
          <cell r="D218">
            <v>1.3936992117757687</v>
          </cell>
          <cell r="E218">
            <v>1.5236636554586944</v>
          </cell>
          <cell r="F218">
            <v>1.3739148340541267</v>
          </cell>
          <cell r="G218">
            <v>2.3618072139501138</v>
          </cell>
          <cell r="H218">
            <v>0.80288002231701827</v>
          </cell>
          <cell r="I218">
            <v>0.46002130603567354</v>
          </cell>
          <cell r="J218">
            <v>1.0936014058224812</v>
          </cell>
          <cell r="K218">
            <v>1.0003631454744986</v>
          </cell>
          <cell r="L218">
            <v>0.56062164786335267</v>
          </cell>
          <cell r="M218">
            <v>0.81390756362064054</v>
          </cell>
          <cell r="N218">
            <v>1.0843179134360084</v>
          </cell>
          <cell r="O218">
            <v>5.712592973342358E-8</v>
          </cell>
          <cell r="P218">
            <v>1</v>
          </cell>
        </row>
        <row r="219">
          <cell r="C219">
            <v>9.4661358228920203E-2</v>
          </cell>
          <cell r="D219">
            <v>1.0137269690128705</v>
          </cell>
          <cell r="E219">
            <v>1.5729009105021905</v>
          </cell>
          <cell r="F219">
            <v>0.68275530895414283</v>
          </cell>
          <cell r="G219">
            <v>1.183843677586806</v>
          </cell>
          <cell r="H219">
            <v>0.80422135605101952</v>
          </cell>
          <cell r="I219">
            <v>0.41466473827001682</v>
          </cell>
          <cell r="J219">
            <v>0.92062399705865705</v>
          </cell>
          <cell r="K219">
            <v>0.88308800805610799</v>
          </cell>
          <cell r="L219">
            <v>0.67210854573784784</v>
          </cell>
          <cell r="M219">
            <v>1.4185931266187444</v>
          </cell>
          <cell r="N219">
            <v>1.34063401261722</v>
          </cell>
          <cell r="O219">
            <v>5.6180038617539256E-7</v>
          </cell>
          <cell r="P219">
            <v>1</v>
          </cell>
        </row>
        <row r="220">
          <cell r="C220">
            <v>0.71985750202989018</v>
          </cell>
          <cell r="D220">
            <v>1.1672948901578821</v>
          </cell>
          <cell r="E220">
            <v>0.7755042499258058</v>
          </cell>
          <cell r="F220">
            <v>0.73775794346705781</v>
          </cell>
          <cell r="G220">
            <v>2.3408627172521204</v>
          </cell>
          <cell r="H220">
            <v>1.2093047222358084</v>
          </cell>
          <cell r="I220">
            <v>0.48146172068729104</v>
          </cell>
          <cell r="J220">
            <v>1.7340514594659484</v>
          </cell>
          <cell r="K220">
            <v>1.2671763684395918</v>
          </cell>
          <cell r="L220">
            <v>0.82563600269554738</v>
          </cell>
          <cell r="M220">
            <v>1.1116973524195215</v>
          </cell>
          <cell r="N220">
            <v>1.389563881617585</v>
          </cell>
          <cell r="O220">
            <v>0.67574335569814203</v>
          </cell>
          <cell r="P220">
            <v>1</v>
          </cell>
        </row>
        <row r="221">
          <cell r="C221">
            <v>0.34099327875027347</v>
          </cell>
          <cell r="D221">
            <v>1.3489577818402385</v>
          </cell>
          <cell r="E221">
            <v>0.98979252121702943</v>
          </cell>
          <cell r="F221">
            <v>1.3511449456279347</v>
          </cell>
          <cell r="G221">
            <v>1.7874348003915903</v>
          </cell>
          <cell r="H221">
            <v>0.8787720119332455</v>
          </cell>
          <cell r="I221">
            <v>2.1276551876807872</v>
          </cell>
          <cell r="J221">
            <v>1.3312991128623395</v>
          </cell>
          <cell r="K221">
            <v>1.3045912161797018</v>
          </cell>
          <cell r="L221">
            <v>0.83600977059530412</v>
          </cell>
          <cell r="M221">
            <v>1.2484888141103963</v>
          </cell>
          <cell r="N221">
            <v>1.6536055523231381</v>
          </cell>
          <cell r="O221">
            <v>1.1045851345175946E-6</v>
          </cell>
          <cell r="P221">
            <v>1</v>
          </cell>
        </row>
        <row r="222">
          <cell r="C222">
            <v>0.43458804554725339</v>
          </cell>
          <cell r="D222">
            <v>1.7691496688997774</v>
          </cell>
          <cell r="E222">
            <v>0.76231529883540716</v>
          </cell>
          <cell r="F222">
            <v>1.4308915326197456</v>
          </cell>
          <cell r="G222">
            <v>2.5794978236827983</v>
          </cell>
          <cell r="H222">
            <v>0.83091562017372222</v>
          </cell>
          <cell r="I222">
            <v>0.26303983776018397</v>
          </cell>
          <cell r="J222">
            <v>2.3002524929023469</v>
          </cell>
          <cell r="K222">
            <v>1.6558705431855993</v>
          </cell>
          <cell r="L222">
            <v>0.54885925926368606</v>
          </cell>
          <cell r="M222">
            <v>1.2275709395832675</v>
          </cell>
          <cell r="N222">
            <v>0.96081840160428178</v>
          </cell>
          <cell r="O222">
            <v>0</v>
          </cell>
          <cell r="P222">
            <v>1</v>
          </cell>
        </row>
        <row r="223">
          <cell r="C223">
            <v>0.28300712547721851</v>
          </cell>
          <cell r="D223">
            <v>1.4843467344449792</v>
          </cell>
          <cell r="E223">
            <v>1.3086121872362679</v>
          </cell>
          <cell r="F223">
            <v>1.120661911206339</v>
          </cell>
          <cell r="G223">
            <v>1.1525600857185405</v>
          </cell>
          <cell r="H223">
            <v>0.5217242008596632</v>
          </cell>
          <cell r="I223">
            <v>0.38971328383742959</v>
          </cell>
          <cell r="J223">
            <v>1.2864196150252896</v>
          </cell>
          <cell r="K223">
            <v>1.0062477665917799</v>
          </cell>
          <cell r="L223">
            <v>0.4628951484161854</v>
          </cell>
          <cell r="M223">
            <v>1.3991668407919613</v>
          </cell>
          <cell r="N223">
            <v>1.5326395114666789</v>
          </cell>
          <cell r="O223">
            <v>1.2620839733963451E-7</v>
          </cell>
          <cell r="P223">
            <v>1</v>
          </cell>
        </row>
        <row r="224">
          <cell r="C224">
            <v>0.22464443852614185</v>
          </cell>
          <cell r="D224">
            <v>1.01960069293647</v>
          </cell>
          <cell r="E224">
            <v>0.98490645089407269</v>
          </cell>
          <cell r="F224">
            <v>0.70045587310380619</v>
          </cell>
          <cell r="G224">
            <v>0.57387668689774762</v>
          </cell>
          <cell r="H224">
            <v>1.027047451724548</v>
          </cell>
          <cell r="I224">
            <v>0.83988292164964395</v>
          </cell>
          <cell r="J224">
            <v>1.3195661532359675</v>
          </cell>
          <cell r="K224">
            <v>1.3358280726901521</v>
          </cell>
          <cell r="L224">
            <v>0.92259865009845798</v>
          </cell>
          <cell r="M224">
            <v>1.8068771703740019</v>
          </cell>
          <cell r="N224">
            <v>1.6173453069608572</v>
          </cell>
          <cell r="O224">
            <v>1.0193245302573596E-2</v>
          </cell>
          <cell r="P224">
            <v>1</v>
          </cell>
        </row>
        <row r="225">
          <cell r="C225">
            <v>0.40749180349862857</v>
          </cell>
          <cell r="D225">
            <v>0.86176816226370123</v>
          </cell>
          <cell r="E225">
            <v>0.77577309209924461</v>
          </cell>
          <cell r="F225">
            <v>0.3975285203033434</v>
          </cell>
          <cell r="G225">
            <v>1.9172776940520189</v>
          </cell>
          <cell r="H225">
            <v>0.88387682687036107</v>
          </cell>
          <cell r="I225">
            <v>1.1708467194481984</v>
          </cell>
          <cell r="J225">
            <v>0.80968955531428555</v>
          </cell>
          <cell r="K225">
            <v>1.9943447047222049</v>
          </cell>
          <cell r="L225">
            <v>2.3294212032531583</v>
          </cell>
          <cell r="M225">
            <v>1.7053098634447359</v>
          </cell>
          <cell r="N225">
            <v>1.8593566179929955</v>
          </cell>
          <cell r="O225">
            <v>8.0391009232975277E-2</v>
          </cell>
          <cell r="P225">
            <v>1</v>
          </cell>
        </row>
        <row r="226">
          <cell r="C226">
            <v>0.19322401903200073</v>
          </cell>
          <cell r="D226">
            <v>0.31016875139684091</v>
          </cell>
          <cell r="E226">
            <v>0.57027635950229749</v>
          </cell>
          <cell r="F226">
            <v>0.43278208446687794</v>
          </cell>
          <cell r="G226">
            <v>1.3838380810253095</v>
          </cell>
          <cell r="H226">
            <v>1.8588847434032709</v>
          </cell>
          <cell r="I226">
            <v>0.23704819818073081</v>
          </cell>
          <cell r="J226">
            <v>4.1685236531008396</v>
          </cell>
          <cell r="K226">
            <v>1.4369854226667391</v>
          </cell>
          <cell r="L226">
            <v>1.0014073969467472</v>
          </cell>
          <cell r="M226">
            <v>1.3001645990342507</v>
          </cell>
          <cell r="N226">
            <v>0.61063539493230956</v>
          </cell>
          <cell r="O226">
            <v>2.1143861210181341E-6</v>
          </cell>
          <cell r="P226">
            <v>1</v>
          </cell>
        </row>
        <row r="227">
          <cell r="C227">
            <v>0.68544714856062128</v>
          </cell>
          <cell r="D227">
            <v>1.2926687673935418</v>
          </cell>
          <cell r="E227">
            <v>0.66052475971657121</v>
          </cell>
          <cell r="F227">
            <v>1.486013722228646</v>
          </cell>
          <cell r="G227">
            <v>1.5953732627367561</v>
          </cell>
          <cell r="H227">
            <v>1.3409045286491925</v>
          </cell>
          <cell r="I227">
            <v>0.28565512404321936</v>
          </cell>
          <cell r="J227">
            <v>1.3238586928743103</v>
          </cell>
          <cell r="K227">
            <v>2.2190443197642464</v>
          </cell>
          <cell r="L227">
            <v>0.47476746077013049</v>
          </cell>
          <cell r="M227">
            <v>1.2787435811498373</v>
          </cell>
          <cell r="N227">
            <v>1.602580798683183</v>
          </cell>
          <cell r="O227">
            <v>0.87314887701959842</v>
          </cell>
          <cell r="P227">
            <v>1</v>
          </cell>
        </row>
        <row r="228">
          <cell r="C228">
            <v>0.34962339972230744</v>
          </cell>
          <cell r="D228">
            <v>1.1262808332556964</v>
          </cell>
          <cell r="E228">
            <v>1.4367263610432326</v>
          </cell>
          <cell r="F228">
            <v>0.98929540498096324</v>
          </cell>
          <cell r="G228">
            <v>0.84359855427188346</v>
          </cell>
          <cell r="H228">
            <v>0.76998998702351396</v>
          </cell>
          <cell r="I228">
            <v>0.35529308022924694</v>
          </cell>
          <cell r="J228">
            <v>1.1850523100740895</v>
          </cell>
          <cell r="K228">
            <v>0.86390925681914033</v>
          </cell>
          <cell r="L228">
            <v>0.47561509256317214</v>
          </cell>
          <cell r="M228">
            <v>1.2472272769138988</v>
          </cell>
          <cell r="N228">
            <v>1.2741088877773683</v>
          </cell>
          <cell r="O228">
            <v>1.5063922031973234E-8</v>
          </cell>
          <cell r="P228">
            <v>1</v>
          </cell>
        </row>
        <row r="229">
          <cell r="C229">
            <v>2.4994548017770186</v>
          </cell>
          <cell r="D229">
            <v>1.8787060983937556</v>
          </cell>
          <cell r="E229">
            <v>0.67190507551182832</v>
          </cell>
          <cell r="F229">
            <v>0.25602735178897534</v>
          </cell>
          <cell r="G229">
            <v>0.89778341561661357</v>
          </cell>
          <cell r="H229">
            <v>0.66136955583179291</v>
          </cell>
          <cell r="I229">
            <v>1.2229327991758221</v>
          </cell>
          <cell r="J229">
            <v>0.36568128341785189</v>
          </cell>
          <cell r="K229">
            <v>0.9518142548752615</v>
          </cell>
          <cell r="L229">
            <v>0.38910934375818712</v>
          </cell>
          <cell r="M229">
            <v>0.22363939919726847</v>
          </cell>
          <cell r="N229">
            <v>0.48035474829549907</v>
          </cell>
          <cell r="O229">
            <v>0</v>
          </cell>
          <cell r="P229">
            <v>1</v>
          </cell>
        </row>
        <row r="230">
          <cell r="C230">
            <v>0.84621050314144386</v>
          </cell>
          <cell r="D230">
            <v>0.74366198992651433</v>
          </cell>
          <cell r="E230">
            <v>0.63536409442480235</v>
          </cell>
          <cell r="F230">
            <v>0.63413713448928821</v>
          </cell>
          <cell r="G230">
            <v>1.3343911393960493</v>
          </cell>
          <cell r="H230">
            <v>1.2015994536779626</v>
          </cell>
          <cell r="I230">
            <v>0.67088135574619823</v>
          </cell>
          <cell r="J230">
            <v>1.1620562854487801</v>
          </cell>
          <cell r="K230">
            <v>1.0716306077063014</v>
          </cell>
          <cell r="L230">
            <v>0.93253643523018381</v>
          </cell>
          <cell r="M230">
            <v>1.8275235843108095</v>
          </cell>
          <cell r="N230">
            <v>1.4956916826667399</v>
          </cell>
          <cell r="O230">
            <v>0</v>
          </cell>
          <cell r="P230">
            <v>1</v>
          </cell>
        </row>
        <row r="231">
          <cell r="C231">
            <v>0.15302735744501417</v>
          </cell>
          <cell r="D231">
            <v>2.0645157091196125</v>
          </cell>
          <cell r="E231">
            <v>1.0119333762118723</v>
          </cell>
          <cell r="F231">
            <v>0.34955459530713362</v>
          </cell>
          <cell r="G231">
            <v>0.24948235565235516</v>
          </cell>
          <cell r="H231">
            <v>0.62923384093809576</v>
          </cell>
          <cell r="I231">
            <v>0.95377558701479603</v>
          </cell>
          <cell r="J231">
            <v>0.5512812595370441</v>
          </cell>
          <cell r="K231">
            <v>1.1898164273853344</v>
          </cell>
          <cell r="L231">
            <v>2.481739700853665</v>
          </cell>
          <cell r="M231">
            <v>1.4041922792362975</v>
          </cell>
          <cell r="N231">
            <v>1.3635593473455887</v>
          </cell>
          <cell r="O231">
            <v>4.179816594600113E-2</v>
          </cell>
          <cell r="P231">
            <v>1</v>
          </cell>
        </row>
        <row r="232">
          <cell r="C232">
            <v>0.20110030197982548</v>
          </cell>
          <cell r="D232">
            <v>1.6475238882048215</v>
          </cell>
          <cell r="E232">
            <v>1.2037199906768528</v>
          </cell>
          <cell r="F232">
            <v>0.74291213024879077</v>
          </cell>
          <cell r="G232">
            <v>1.3621316649497222</v>
          </cell>
          <cell r="H232">
            <v>0.79489281778655752</v>
          </cell>
          <cell r="I232">
            <v>0.70454526602804701</v>
          </cell>
          <cell r="J232">
            <v>1.1091663176746558</v>
          </cell>
          <cell r="K232">
            <v>1.4425670506036057</v>
          </cell>
          <cell r="L232">
            <v>1.024645962175849</v>
          </cell>
          <cell r="M232">
            <v>1.324226647576316</v>
          </cell>
          <cell r="N232">
            <v>1.0670528519425517</v>
          </cell>
          <cell r="O232">
            <v>1.215689483461521E-2</v>
          </cell>
          <cell r="P232">
            <v>1</v>
          </cell>
        </row>
        <row r="233">
          <cell r="C233">
            <v>5.2747998810623725E-2</v>
          </cell>
          <cell r="D233">
            <v>0.75540322180113872</v>
          </cell>
          <cell r="E233">
            <v>1.6948671832257756</v>
          </cell>
          <cell r="F233">
            <v>0.5780018047630775</v>
          </cell>
          <cell r="G233">
            <v>0.92244305668008475</v>
          </cell>
          <cell r="H233">
            <v>1.4386147337109714</v>
          </cell>
          <cell r="I233">
            <v>1.4061064121198303</v>
          </cell>
          <cell r="J233">
            <v>1.128062508788281</v>
          </cell>
          <cell r="K233">
            <v>1.0308852608784773</v>
          </cell>
          <cell r="L233">
            <v>0.8390901592063813</v>
          </cell>
          <cell r="M233">
            <v>0.75557681624336326</v>
          </cell>
          <cell r="N233">
            <v>0.66846066951329175</v>
          </cell>
          <cell r="O233">
            <v>1.7400266045699131</v>
          </cell>
          <cell r="P233">
            <v>1</v>
          </cell>
        </row>
        <row r="234">
          <cell r="C234">
            <v>7.8378891277837814E-2</v>
          </cell>
          <cell r="D234">
            <v>0.73789586353131931</v>
          </cell>
          <cell r="E234">
            <v>2.1911875178905804</v>
          </cell>
          <cell r="F234">
            <v>0.61374036098620588</v>
          </cell>
          <cell r="G234">
            <v>0.20583484854022283</v>
          </cell>
          <cell r="H234">
            <v>0.71981411881548429</v>
          </cell>
          <cell r="I234">
            <v>1.1154162662028815</v>
          </cell>
          <cell r="J234">
            <v>0.78950039801049554</v>
          </cell>
          <cell r="K234">
            <v>0.31805321557754945</v>
          </cell>
          <cell r="L234">
            <v>0.74376761369451627</v>
          </cell>
          <cell r="M234">
            <v>0.6920139441714761</v>
          </cell>
          <cell r="N234">
            <v>0.88244894829998077</v>
          </cell>
          <cell r="O234">
            <v>0</v>
          </cell>
          <cell r="P234">
            <v>1</v>
          </cell>
        </row>
        <row r="235">
          <cell r="C235">
            <v>0.35927543533448103</v>
          </cell>
          <cell r="D235">
            <v>1.9947914279458614</v>
          </cell>
          <cell r="E235">
            <v>0.75557775029376351</v>
          </cell>
          <cell r="F235">
            <v>0.69486654735717335</v>
          </cell>
          <cell r="G235">
            <v>1.7631376759641604</v>
          </cell>
          <cell r="H235">
            <v>1.5242495294670788</v>
          </cell>
          <cell r="I235">
            <v>0.59756941107530348</v>
          </cell>
          <cell r="J235">
            <v>3.2181253654094593</v>
          </cell>
          <cell r="K235">
            <v>0.7802303878493968</v>
          </cell>
          <cell r="L235">
            <v>0.32845762331589107</v>
          </cell>
          <cell r="M235">
            <v>0.55722466009667582</v>
          </cell>
          <cell r="N235">
            <v>0.61665063709149659</v>
          </cell>
          <cell r="O235">
            <v>9.5289337758502816E-8</v>
          </cell>
          <cell r="P235">
            <v>1</v>
          </cell>
        </row>
        <row r="236">
          <cell r="C236">
            <v>3.4952207201586497E-2</v>
          </cell>
          <cell r="D236">
            <v>0.34957886096907759</v>
          </cell>
          <cell r="E236">
            <v>0.21078509160718245</v>
          </cell>
          <cell r="F236">
            <v>0.28262923501876358</v>
          </cell>
          <cell r="G236">
            <v>2.4902417376812749</v>
          </cell>
          <cell r="H236">
            <v>1.2544571690555271</v>
          </cell>
          <cell r="I236">
            <v>0.5531921778460781</v>
          </cell>
          <cell r="J236">
            <v>0.74073457723027936</v>
          </cell>
          <cell r="K236">
            <v>3.9972323209142351</v>
          </cell>
          <cell r="L236">
            <v>7.0991450311571569</v>
          </cell>
          <cell r="M236">
            <v>1.445383947206911</v>
          </cell>
          <cell r="N236">
            <v>1.1757517045444719</v>
          </cell>
          <cell r="O236">
            <v>6.5460193963750857E-2</v>
          </cell>
          <cell r="P236">
            <v>1</v>
          </cell>
        </row>
        <row r="237">
          <cell r="C237">
            <v>0.47379403263136216</v>
          </cell>
          <cell r="D237">
            <v>1.6564395174890321</v>
          </cell>
          <cell r="E237">
            <v>0.47785629306192534</v>
          </cell>
          <cell r="F237">
            <v>1.1044793735412626</v>
          </cell>
          <cell r="G237">
            <v>1.7453311674460681</v>
          </cell>
          <cell r="H237">
            <v>1.1365602675211122</v>
          </cell>
          <cell r="I237">
            <v>0.27841764407294661</v>
          </cell>
          <cell r="J237">
            <v>3.2380820515302875</v>
          </cell>
          <cell r="K237">
            <v>1.0938195410123333</v>
          </cell>
          <cell r="L237">
            <v>1.1176791015054741</v>
          </cell>
          <cell r="M237">
            <v>1.0527091854698165</v>
          </cell>
          <cell r="N237">
            <v>0.92833736671518807</v>
          </cell>
          <cell r="O237">
            <v>1.6391529949799833E-6</v>
          </cell>
          <cell r="P237">
            <v>1</v>
          </cell>
        </row>
        <row r="238">
          <cell r="C238">
            <v>1.9162759054714382</v>
          </cell>
          <cell r="D238">
            <v>1.0542463014476751</v>
          </cell>
          <cell r="E238">
            <v>1.1683980569801184</v>
          </cell>
          <cell r="F238">
            <v>0.48657378489383196</v>
          </cell>
          <cell r="G238">
            <v>0.15950774871322038</v>
          </cell>
          <cell r="H238">
            <v>0.99885449455767117</v>
          </cell>
          <cell r="I238">
            <v>0.22125046072648685</v>
          </cell>
          <cell r="J238">
            <v>0.39131659820062459</v>
          </cell>
          <cell r="K238">
            <v>0.28225916141812402</v>
          </cell>
          <cell r="L238">
            <v>0.18900042776353052</v>
          </cell>
          <cell r="M238">
            <v>0.6035892529988427</v>
          </cell>
          <cell r="N238">
            <v>2.8619746143241049E-2</v>
          </cell>
          <cell r="O238">
            <v>3.6373204043790801E-5</v>
          </cell>
          <cell r="P238">
            <v>1</v>
          </cell>
        </row>
        <row r="239">
          <cell r="C239">
            <v>6.0509936931191471E-2</v>
          </cell>
          <cell r="D239">
            <v>0.91143924222240824</v>
          </cell>
          <cell r="E239">
            <v>0.42704778874058991</v>
          </cell>
          <cell r="F239">
            <v>0.21168268272384741</v>
          </cell>
          <cell r="G239">
            <v>2.0237786495118475</v>
          </cell>
          <cell r="H239">
            <v>0.64160028430648319</v>
          </cell>
          <cell r="I239">
            <v>0.56888444330087129</v>
          </cell>
          <cell r="J239">
            <v>1.3937881937627661</v>
          </cell>
          <cell r="K239">
            <v>2.0208126202678538</v>
          </cell>
          <cell r="L239">
            <v>2.6910390181682278</v>
          </cell>
          <cell r="M239">
            <v>1.707376980822489</v>
          </cell>
          <cell r="N239">
            <v>5.6251010929007066</v>
          </cell>
          <cell r="O239">
            <v>1.5935580742182871</v>
          </cell>
          <cell r="P239">
            <v>1</v>
          </cell>
        </row>
        <row r="240">
          <cell r="C240">
            <v>0.66937430828676758</v>
          </cell>
          <cell r="D240">
            <v>1.1336278795654746</v>
          </cell>
          <cell r="E240">
            <v>0.69157191074164726</v>
          </cell>
          <cell r="F240">
            <v>0.51024698265087087</v>
          </cell>
          <cell r="G240">
            <v>1.6374784723865727</v>
          </cell>
          <cell r="H240">
            <v>1.2424069291793349</v>
          </cell>
          <cell r="I240">
            <v>0.31711260410186287</v>
          </cell>
          <cell r="J240">
            <v>1.1800648895723214</v>
          </cell>
          <cell r="K240">
            <v>1.0916012343124128</v>
          </cell>
          <cell r="L240">
            <v>1.1413716215020902</v>
          </cell>
          <cell r="M240">
            <v>1.6311162904974874</v>
          </cell>
          <cell r="N240">
            <v>1.3222755922753764</v>
          </cell>
          <cell r="O240">
            <v>0</v>
          </cell>
          <cell r="P240">
            <v>1</v>
          </cell>
        </row>
        <row r="241">
          <cell r="C241">
            <v>3.4069086107661044</v>
          </cell>
          <cell r="D241">
            <v>0.39090856786821754</v>
          </cell>
          <cell r="E241">
            <v>0.3895401453960457</v>
          </cell>
          <cell r="F241">
            <v>0.53495065559601995</v>
          </cell>
          <cell r="G241">
            <v>0.6189312245956895</v>
          </cell>
          <cell r="H241">
            <v>0.35956743192194718</v>
          </cell>
          <cell r="I241">
            <v>0.26261036899232182</v>
          </cell>
          <cell r="J241">
            <v>1.0940848553218916</v>
          </cell>
          <cell r="K241">
            <v>0.63592625706595429</v>
          </cell>
          <cell r="L241">
            <v>0.5106385184461093</v>
          </cell>
          <cell r="M241">
            <v>0.5325594504229868</v>
          </cell>
          <cell r="N241">
            <v>0.59325269968042427</v>
          </cell>
          <cell r="O241">
            <v>2.9045021948541528E-8</v>
          </cell>
          <cell r="P241">
            <v>1</v>
          </cell>
        </row>
        <row r="242">
          <cell r="C242">
            <v>0.45175053688284855</v>
          </cell>
          <cell r="D242">
            <v>1.3996565002547532</v>
          </cell>
          <cell r="E242">
            <v>0.87016999397491501</v>
          </cell>
          <cell r="F242">
            <v>1.0516986496400269</v>
          </cell>
          <cell r="G242">
            <v>4.3439333028242029</v>
          </cell>
          <cell r="H242">
            <v>1.9242776409478826</v>
          </cell>
          <cell r="I242">
            <v>0.31346806823857015</v>
          </cell>
          <cell r="J242">
            <v>1.2476212467294037</v>
          </cell>
          <cell r="K242">
            <v>0.77170710619194627</v>
          </cell>
          <cell r="L242">
            <v>0.45612989586618297</v>
          </cell>
          <cell r="M242">
            <v>0.8137410139331781</v>
          </cell>
          <cell r="N242">
            <v>1.0477694515017788</v>
          </cell>
          <cell r="O242">
            <v>2.2344669790348686E-7</v>
          </cell>
          <cell r="P242">
            <v>1</v>
          </cell>
        </row>
        <row r="243">
          <cell r="C243">
            <v>0.22522625853884104</v>
          </cell>
          <cell r="D243">
            <v>1.7937769607858112</v>
          </cell>
          <cell r="E243">
            <v>0.73129733144652442</v>
          </cell>
          <cell r="F243">
            <v>0.8157854439105402</v>
          </cell>
          <cell r="G243">
            <v>2.2166779734177067</v>
          </cell>
          <cell r="H243">
            <v>1.7229714163295045</v>
          </cell>
          <cell r="I243">
            <v>1.2397401427836217</v>
          </cell>
          <cell r="J243">
            <v>1.5897789918413132</v>
          </cell>
          <cell r="K243">
            <v>1.2142605191711449</v>
          </cell>
          <cell r="L243">
            <v>0.91643571617568997</v>
          </cell>
          <cell r="M243">
            <v>0.97067371963119675</v>
          </cell>
          <cell r="N243">
            <v>1.2229477740547023</v>
          </cell>
          <cell r="O243">
            <v>1.4610048299137984E-2</v>
          </cell>
          <cell r="P243">
            <v>1</v>
          </cell>
        </row>
        <row r="244">
          <cell r="C244">
            <v>0.41860042357366739</v>
          </cell>
          <cell r="D244">
            <v>1.4656779291766473</v>
          </cell>
          <cell r="E244">
            <v>1.0882987664807049</v>
          </cell>
          <cell r="F244">
            <v>2.045575124086394</v>
          </cell>
          <cell r="G244">
            <v>4.1593469609266123</v>
          </cell>
          <cell r="H244">
            <v>0.62603557074616345</v>
          </cell>
          <cell r="I244">
            <v>1.3257062937294037</v>
          </cell>
          <cell r="J244">
            <v>1.531189676109854</v>
          </cell>
          <cell r="K244">
            <v>1.2674519355913332</v>
          </cell>
          <cell r="L244">
            <v>0.58731268862021524</v>
          </cell>
          <cell r="M244">
            <v>0.93697620128422188</v>
          </cell>
          <cell r="N244">
            <v>1.4281600034746857</v>
          </cell>
          <cell r="O244">
            <v>0</v>
          </cell>
          <cell r="P244">
            <v>1</v>
          </cell>
        </row>
        <row r="245">
          <cell r="C245">
            <v>1.9384730788979825</v>
          </cell>
          <cell r="D245">
            <v>0.2193785247869191</v>
          </cell>
          <cell r="E245">
            <v>0.63606484421953935</v>
          </cell>
          <cell r="F245">
            <v>1.2935684499578068</v>
          </cell>
          <cell r="G245">
            <v>0.30955251991051419</v>
          </cell>
          <cell r="H245">
            <v>1.8127165742276719</v>
          </cell>
          <cell r="I245">
            <v>0.16133882118515774</v>
          </cell>
          <cell r="J245">
            <v>1.8707063893820637</v>
          </cell>
          <cell r="K245">
            <v>0.85242808030885242</v>
          </cell>
          <cell r="L245">
            <v>0.22244151309176269</v>
          </cell>
          <cell r="M245">
            <v>0.36104819190438997</v>
          </cell>
          <cell r="N245">
            <v>0.59468140685210824</v>
          </cell>
          <cell r="O245">
            <v>0</v>
          </cell>
          <cell r="P245">
            <v>1</v>
          </cell>
        </row>
        <row r="246">
          <cell r="C246">
            <v>0.31846384048896476</v>
          </cell>
          <cell r="D246">
            <v>1.3092128549202633</v>
          </cell>
          <cell r="E246">
            <v>1.5237212050379803</v>
          </cell>
          <cell r="F246">
            <v>1.0016269105218258</v>
          </cell>
          <cell r="G246">
            <v>3.5881827242517992</v>
          </cell>
          <cell r="H246">
            <v>1.1714092587431348</v>
          </cell>
          <cell r="I246">
            <v>0.24494359133546614</v>
          </cell>
          <cell r="J246">
            <v>1.0686814475584594</v>
          </cell>
          <cell r="K246">
            <v>0.56441890243901915</v>
          </cell>
          <cell r="L246">
            <v>0.26483107113806742</v>
          </cell>
          <cell r="M246">
            <v>0.77607331135789981</v>
          </cell>
          <cell r="N246">
            <v>0.67175965745603972</v>
          </cell>
          <cell r="O246">
            <v>0</v>
          </cell>
          <cell r="P246">
            <v>1</v>
          </cell>
        </row>
        <row r="247">
          <cell r="C247">
            <v>0.16878887595199751</v>
          </cell>
          <cell r="D247">
            <v>1.3261460577352688</v>
          </cell>
          <cell r="E247">
            <v>1.389952994061854</v>
          </cell>
          <cell r="F247">
            <v>1.3389911173086204</v>
          </cell>
          <cell r="G247">
            <v>2.9512832394406514</v>
          </cell>
          <cell r="H247">
            <v>0.81127383192997282</v>
          </cell>
          <cell r="I247">
            <v>0.50159100103583387</v>
          </cell>
          <cell r="J247">
            <v>1.399279934578846</v>
          </cell>
          <cell r="K247">
            <v>1.3386392450173714</v>
          </cell>
          <cell r="L247">
            <v>0.70341728044100305</v>
          </cell>
          <cell r="M247">
            <v>0.98488680112704807</v>
          </cell>
          <cell r="N247">
            <v>1.0681821411993866</v>
          </cell>
          <cell r="O247">
            <v>0.26698648550767434</v>
          </cell>
          <cell r="P247">
            <v>1</v>
          </cell>
        </row>
        <row r="248">
          <cell r="C248">
            <v>0.23464474172872396</v>
          </cell>
          <cell r="D248">
            <v>1.0462285053203202</v>
          </cell>
          <cell r="E248">
            <v>1.1984922793527268</v>
          </cell>
          <cell r="F248">
            <v>0.81429008693783411</v>
          </cell>
          <cell r="G248">
            <v>1.4910919244723644</v>
          </cell>
          <cell r="H248">
            <v>1.025513578596972</v>
          </cell>
          <cell r="I248">
            <v>0.6339261497002372</v>
          </cell>
          <cell r="J248">
            <v>1.3655860418125598</v>
          </cell>
          <cell r="K248">
            <v>0.67085640501566413</v>
          </cell>
          <cell r="L248">
            <v>0.55807892559474992</v>
          </cell>
          <cell r="M248">
            <v>1.5693574703450026</v>
          </cell>
          <cell r="N248">
            <v>1.2724261737639551</v>
          </cell>
          <cell r="O248">
            <v>4.6742410617988615E-8</v>
          </cell>
          <cell r="P248">
            <v>1</v>
          </cell>
        </row>
        <row r="249">
          <cell r="C249">
            <v>0.62925305502892981</v>
          </cell>
          <cell r="D249">
            <v>2.0376895498783916</v>
          </cell>
          <cell r="E249">
            <v>0.88049805320684416</v>
          </cell>
          <cell r="F249">
            <v>0.98182822111451862</v>
          </cell>
          <cell r="G249">
            <v>1.0494586234236885</v>
          </cell>
          <cell r="H249">
            <v>1.2071999204229025</v>
          </cell>
          <cell r="I249">
            <v>0.44058413881784531</v>
          </cell>
          <cell r="J249">
            <v>2.4068681791392557</v>
          </cell>
          <cell r="K249">
            <v>0.71718296510491608</v>
          </cell>
          <cell r="L249">
            <v>0.7508028592946655</v>
          </cell>
          <cell r="M249">
            <v>0.53735199175596271</v>
          </cell>
          <cell r="N249">
            <v>0.25351911550672895</v>
          </cell>
          <cell r="O249">
            <v>2.6858252017586751E-7</v>
          </cell>
          <cell r="P249">
            <v>1</v>
          </cell>
        </row>
        <row r="250">
          <cell r="C250">
            <v>6.3814606566147278E-2</v>
          </cell>
          <cell r="D250">
            <v>0.62711881142850689</v>
          </cell>
          <cell r="E250">
            <v>2.1594286289898088</v>
          </cell>
          <cell r="F250">
            <v>0.53739573572869814</v>
          </cell>
          <cell r="G250">
            <v>0.32159651480676471</v>
          </cell>
          <cell r="H250">
            <v>1.5036834900154763</v>
          </cell>
          <cell r="I250">
            <v>1.128185184464062</v>
          </cell>
          <cell r="J250">
            <v>0.55019321636062579</v>
          </cell>
          <cell r="K250">
            <v>0.55242689648017118</v>
          </cell>
          <cell r="L250">
            <v>0.61991198664785219</v>
          </cell>
          <cell r="M250">
            <v>0.34579443076115407</v>
          </cell>
          <cell r="N250">
            <v>0.62854142481460473</v>
          </cell>
          <cell r="O250">
            <v>8.7430921236402878E-2</v>
          </cell>
          <cell r="P250">
            <v>1</v>
          </cell>
        </row>
        <row r="251">
          <cell r="C251">
            <v>0.48985753972438623</v>
          </cell>
          <cell r="D251">
            <v>0.9092010005514527</v>
          </cell>
          <cell r="E251">
            <v>1.1073687164225874</v>
          </cell>
          <cell r="F251">
            <v>0.33116102399877939</v>
          </cell>
          <cell r="G251">
            <v>0.37884979381747591</v>
          </cell>
          <cell r="H251">
            <v>1.0058296689019923</v>
          </cell>
          <cell r="I251">
            <v>0.51612067658548022</v>
          </cell>
          <cell r="J251">
            <v>0.855779138259251</v>
          </cell>
          <cell r="K251">
            <v>1.4392750007257358</v>
          </cell>
          <cell r="L251">
            <v>1.3447620740382424</v>
          </cell>
          <cell r="M251">
            <v>1.4524673750327617</v>
          </cell>
          <cell r="N251">
            <v>1.6448535901121026</v>
          </cell>
          <cell r="O251">
            <v>0.21876918706682302</v>
          </cell>
          <cell r="P251">
            <v>1</v>
          </cell>
        </row>
        <row r="252">
          <cell r="C252">
            <v>0.65952355005435837</v>
          </cell>
          <cell r="D252">
            <v>3.8620822560669441</v>
          </cell>
          <cell r="E252">
            <v>8.9312568336378462E-2</v>
          </cell>
          <cell r="F252">
            <v>0.48052296293707852</v>
          </cell>
          <cell r="G252">
            <v>1.1740458373377582</v>
          </cell>
          <cell r="H252">
            <v>1.5674409942832626</v>
          </cell>
          <cell r="I252">
            <v>0.57573912241150405</v>
          </cell>
          <cell r="J252">
            <v>0.91692953503369723</v>
          </cell>
          <cell r="K252">
            <v>1.403389832262719</v>
          </cell>
          <cell r="L252">
            <v>0.91022074843151979</v>
          </cell>
          <cell r="M252">
            <v>0.15239833149001639</v>
          </cell>
          <cell r="N252">
            <v>0.52543049294812916</v>
          </cell>
          <cell r="O252">
            <v>177.5354234935304</v>
          </cell>
          <cell r="P252">
            <v>1</v>
          </cell>
        </row>
        <row r="253">
          <cell r="C253">
            <v>1.7642011652083733</v>
          </cell>
          <cell r="D253">
            <v>0.99444935195119821</v>
          </cell>
          <cell r="E253">
            <v>0.92543139560139986</v>
          </cell>
          <cell r="F253">
            <v>0.68922933336527914</v>
          </cell>
          <cell r="G253">
            <v>1.1520475300359985</v>
          </cell>
          <cell r="H253">
            <v>1.3089877433410135</v>
          </cell>
          <cell r="I253">
            <v>0.34194257584140247</v>
          </cell>
          <cell r="J253">
            <v>0.62783958295670417</v>
          </cell>
          <cell r="K253">
            <v>1.8498719007112288</v>
          </cell>
          <cell r="L253">
            <v>0.97388916888991472</v>
          </cell>
          <cell r="M253">
            <v>0.22126721470091984</v>
          </cell>
          <cell r="N253">
            <v>0.31186042337205416</v>
          </cell>
          <cell r="O253">
            <v>5.5374725835422751</v>
          </cell>
          <cell r="P253">
            <v>1</v>
          </cell>
        </row>
        <row r="254">
          <cell r="C254">
            <v>0.72713221007820084</v>
          </cell>
          <cell r="D254">
            <v>1.5222258930921539</v>
          </cell>
          <cell r="E254">
            <v>0.73072602504932982</v>
          </cell>
          <cell r="F254">
            <v>1.5131914836640252</v>
          </cell>
          <cell r="G254">
            <v>0.27632037248220531</v>
          </cell>
          <cell r="H254">
            <v>1.2328001392434782</v>
          </cell>
          <cell r="I254">
            <v>3.2245917240812934</v>
          </cell>
          <cell r="J254">
            <v>0.37612747231234178</v>
          </cell>
          <cell r="K254">
            <v>1.6723555888350721</v>
          </cell>
          <cell r="L254">
            <v>0.62689716987054378</v>
          </cell>
          <cell r="M254">
            <v>1.5701774620305369</v>
          </cell>
          <cell r="N254">
            <v>0.61335312889573679</v>
          </cell>
          <cell r="O254">
            <v>5.8756199596589891E-2</v>
          </cell>
          <cell r="P254">
            <v>1</v>
          </cell>
        </row>
        <row r="255">
          <cell r="C255">
            <v>0.78921464890144144</v>
          </cell>
          <cell r="D255">
            <v>1.5310255384337008</v>
          </cell>
          <cell r="E255">
            <v>0.85262738243946845</v>
          </cell>
          <cell r="F255">
            <v>1.2192276462341731</v>
          </cell>
          <cell r="G255">
            <v>3.1286038600236078E-2</v>
          </cell>
          <cell r="H255">
            <v>1.7803189007845766</v>
          </cell>
          <cell r="I255">
            <v>2.1852836677458849</v>
          </cell>
          <cell r="J255">
            <v>0.88422464102386944</v>
          </cell>
          <cell r="K255">
            <v>1.0391486553510145</v>
          </cell>
          <cell r="L255">
            <v>0.74968582038484211</v>
          </cell>
          <cell r="M255">
            <v>0.59499706430074073</v>
          </cell>
          <cell r="N255">
            <v>0.92010435195719709</v>
          </cell>
          <cell r="O255">
            <v>0</v>
          </cell>
          <cell r="P255">
            <v>1</v>
          </cell>
        </row>
        <row r="256">
          <cell r="C256">
            <v>1.5214461630045246</v>
          </cell>
          <cell r="D256">
            <v>3.1761555986292453</v>
          </cell>
          <cell r="E256">
            <v>0.54742483626661942</v>
          </cell>
          <cell r="F256">
            <v>0.95548164274142855</v>
          </cell>
          <cell r="G256">
            <v>0.22523361443465933</v>
          </cell>
          <cell r="H256">
            <v>0.92644603579880747</v>
          </cell>
          <cell r="I256">
            <v>3.0397298630910301</v>
          </cell>
          <cell r="J256">
            <v>0.80046601629610192</v>
          </cell>
          <cell r="K256">
            <v>0.30790809772304673</v>
          </cell>
          <cell r="L256">
            <v>0.5687589544224424</v>
          </cell>
          <cell r="M256">
            <v>0.23735041906279358</v>
          </cell>
          <cell r="N256">
            <v>0.23923480910369749</v>
          </cell>
          <cell r="O256">
            <v>0.16965095728003679</v>
          </cell>
          <cell r="P256">
            <v>1</v>
          </cell>
        </row>
        <row r="257">
          <cell r="C257">
            <v>2.9429660206724173</v>
          </cell>
          <cell r="D257">
            <v>9.5067417921873579E-2</v>
          </cell>
          <cell r="E257">
            <v>0.50893759522304882</v>
          </cell>
          <cell r="F257">
            <v>0.59279018623698176</v>
          </cell>
          <cell r="G257">
            <v>0.97873913437093707</v>
          </cell>
          <cell r="H257">
            <v>1.3536866343052565</v>
          </cell>
          <cell r="I257">
            <v>4.4633545224926921E-2</v>
          </cell>
          <cell r="J257">
            <v>1.2335034770604312</v>
          </cell>
          <cell r="K257">
            <v>0.5813552816032167</v>
          </cell>
          <cell r="L257">
            <v>0.38875434055273433</v>
          </cell>
          <cell r="M257">
            <v>0.29856931772416673</v>
          </cell>
          <cell r="N257">
            <v>0.10273549104528339</v>
          </cell>
          <cell r="O257">
            <v>1.2109311887561897E-16</v>
          </cell>
          <cell r="P257">
            <v>1</v>
          </cell>
        </row>
        <row r="258">
          <cell r="C258">
            <v>3.1955395228064418</v>
          </cell>
          <cell r="D258">
            <v>0.15085690450392342</v>
          </cell>
          <cell r="E258">
            <v>9.0780594928549202E-2</v>
          </cell>
          <cell r="F258">
            <v>0.45295152497779156</v>
          </cell>
          <cell r="G258">
            <v>1.0356372803173723</v>
          </cell>
          <cell r="H258">
            <v>1.6361618773006756</v>
          </cell>
          <cell r="I258">
            <v>0.78334173913666261</v>
          </cell>
          <cell r="J258">
            <v>1.0771854360630697</v>
          </cell>
          <cell r="K258">
            <v>1.1729798100331814</v>
          </cell>
          <cell r="L258">
            <v>0.53141893520119465</v>
          </cell>
          <cell r="M258">
            <v>0.36069306272481644</v>
          </cell>
          <cell r="N258">
            <v>0.33414772523205505</v>
          </cell>
          <cell r="O258">
            <v>1.1831782050508564E-16</v>
          </cell>
          <cell r="P258">
            <v>1</v>
          </cell>
        </row>
        <row r="259">
          <cell r="C259">
            <v>0.68643961651968444</v>
          </cell>
          <cell r="D259">
            <v>3.9812744846249672</v>
          </cell>
          <cell r="E259">
            <v>9.3526331003182556E-2</v>
          </cell>
          <cell r="F259">
            <v>0.47869888491379864</v>
          </cell>
          <cell r="G259">
            <v>0.4570136075971164</v>
          </cell>
          <cell r="H259">
            <v>1.6762824414545308</v>
          </cell>
          <cell r="I259">
            <v>1.6990871290167897</v>
          </cell>
          <cell r="J259">
            <v>2.2322329263952732</v>
          </cell>
          <cell r="K259">
            <v>0.35511724413551293</v>
          </cell>
          <cell r="L259">
            <v>0.68716359956964834</v>
          </cell>
          <cell r="M259">
            <v>0.20482867235225674</v>
          </cell>
          <cell r="N259">
            <v>1.2768939393589929</v>
          </cell>
          <cell r="O259">
            <v>0</v>
          </cell>
          <cell r="P259">
            <v>1</v>
          </cell>
        </row>
        <row r="260">
          <cell r="C260">
            <v>1.6631397454462515</v>
          </cell>
          <cell r="D260">
            <v>1.8668455556907433</v>
          </cell>
          <cell r="E260">
            <v>0.1543740566886545</v>
          </cell>
          <cell r="F260">
            <v>0.39881624058032811</v>
          </cell>
          <cell r="G260">
            <v>0.11742200743902223</v>
          </cell>
          <cell r="H260">
            <v>2.0725257729911686</v>
          </cell>
          <cell r="I260">
            <v>8.3768612969502124E-2</v>
          </cell>
          <cell r="J260">
            <v>1.2752632668230202</v>
          </cell>
          <cell r="K260">
            <v>0.56306723833286254</v>
          </cell>
          <cell r="L260">
            <v>0.30703359061740715</v>
          </cell>
          <cell r="M260">
            <v>0.43553743389124516</v>
          </cell>
          <cell r="N260">
            <v>2.0691271023321716</v>
          </cell>
          <cell r="O260">
            <v>0</v>
          </cell>
          <cell r="P260">
            <v>1</v>
          </cell>
        </row>
        <row r="261">
          <cell r="C261">
            <v>0.73924362861674109</v>
          </cell>
          <cell r="D261">
            <v>1.4710946037256913</v>
          </cell>
          <cell r="E261">
            <v>9.3655329405898116E-2</v>
          </cell>
          <cell r="F261">
            <v>0.85952076811941291</v>
          </cell>
          <cell r="G261">
            <v>5.8636906397367683E-2</v>
          </cell>
          <cell r="H261">
            <v>0.95075407280908431</v>
          </cell>
          <cell r="I261">
            <v>16.089829616691766</v>
          </cell>
          <cell r="J261">
            <v>2.3951213417473203</v>
          </cell>
          <cell r="K261">
            <v>3.9249142137512685</v>
          </cell>
          <cell r="L261">
            <v>1.2217050765895932</v>
          </cell>
          <cell r="M261">
            <v>0.6194276661610143</v>
          </cell>
          <cell r="N261">
            <v>0.4093777770318045</v>
          </cell>
          <cell r="O261">
            <v>17.502604475951411</v>
          </cell>
          <cell r="P261">
            <v>1</v>
          </cell>
        </row>
        <row r="262">
          <cell r="C262">
            <v>3.0106789346627574</v>
          </cell>
          <cell r="D262">
            <v>0.90858687448012021</v>
          </cell>
          <cell r="E262">
            <v>4.6104378954054018E-2</v>
          </cell>
          <cell r="F262">
            <v>7.5716676023138634</v>
          </cell>
          <cell r="G262">
            <v>0.72173647227124749</v>
          </cell>
          <cell r="H262">
            <v>0.71880207293503118</v>
          </cell>
          <cell r="I262">
            <v>7.4034994054167788E-2</v>
          </cell>
          <cell r="J262">
            <v>0.3439670341080292</v>
          </cell>
          <cell r="K262">
            <v>0.90812355575477788</v>
          </cell>
          <cell r="L262">
            <v>0.20107936233072404</v>
          </cell>
          <cell r="M262">
            <v>9.2669207182318927E-2</v>
          </cell>
          <cell r="N262">
            <v>0.69274216141661105</v>
          </cell>
          <cell r="O262">
            <v>0</v>
          </cell>
          <cell r="P262">
            <v>1</v>
          </cell>
        </row>
        <row r="263">
          <cell r="C263">
            <v>4.0819751214967317</v>
          </cell>
          <cell r="D263">
            <v>3.325518844534972E-2</v>
          </cell>
          <cell r="E263">
            <v>0.82381568911104253</v>
          </cell>
          <cell r="F263">
            <v>9.6980754453632537E-2</v>
          </cell>
          <cell r="G263">
            <v>0.15859278641032998</v>
          </cell>
          <cell r="H263">
            <v>9.7889632707897398E-2</v>
          </cell>
          <cell r="I263">
            <v>0.32805299021216427</v>
          </cell>
          <cell r="J263">
            <v>0.11571428928122653</v>
          </cell>
          <cell r="K263">
            <v>0.37355563465218361</v>
          </cell>
          <cell r="L263">
            <v>0.24581589371887874</v>
          </cell>
          <cell r="M263">
            <v>6.7661866370808427E-2</v>
          </cell>
          <cell r="N263">
            <v>0.21590392609659859</v>
          </cell>
          <cell r="O263">
            <v>0</v>
          </cell>
          <cell r="P263">
            <v>1</v>
          </cell>
        </row>
        <row r="264">
          <cell r="C264">
            <v>1.1165943921110197</v>
          </cell>
          <cell r="D264">
            <v>0.22379498045165216</v>
          </cell>
          <cell r="E264">
            <v>0.2850677398753681</v>
          </cell>
          <cell r="F264">
            <v>14.361542287487911</v>
          </cell>
          <cell r="G264">
            <v>0.74872079590851404</v>
          </cell>
          <cell r="H264">
            <v>0.61729170102630571</v>
          </cell>
          <cell r="I264">
            <v>2.7091052062145722</v>
          </cell>
          <cell r="J264">
            <v>1.6779090984905882</v>
          </cell>
          <cell r="K264">
            <v>0.75482725132991579</v>
          </cell>
          <cell r="L264">
            <v>0.95312261558977174</v>
          </cell>
          <cell r="M264">
            <v>0.17807477805048819</v>
          </cell>
          <cell r="N264">
            <v>0.5539580092936911</v>
          </cell>
          <cell r="O264">
            <v>0</v>
          </cell>
          <cell r="P264">
            <v>1</v>
          </cell>
        </row>
        <row r="265">
          <cell r="C265">
            <v>1.1658743009605639</v>
          </cell>
          <cell r="D265">
            <v>0.26339532247112579</v>
          </cell>
          <cell r="E265">
            <v>1.3930251663320985</v>
          </cell>
          <cell r="F265">
            <v>1.2022025409719403</v>
          </cell>
          <cell r="G265">
            <v>1.3448732663777425</v>
          </cell>
          <cell r="H265">
            <v>0.91311785232952647</v>
          </cell>
          <cell r="I265">
            <v>0.29500631702933616</v>
          </cell>
          <cell r="J265">
            <v>1.6544126480234416</v>
          </cell>
          <cell r="K265">
            <v>1.1014350641384791</v>
          </cell>
          <cell r="L265">
            <v>5.4757729723184281E-2</v>
          </cell>
          <cell r="M265">
            <v>7.765001134885334E-2</v>
          </cell>
          <cell r="N265">
            <v>3.0796030986858378</v>
          </cell>
          <cell r="O265">
            <v>0</v>
          </cell>
          <cell r="P265">
            <v>1</v>
          </cell>
        </row>
        <row r="266">
          <cell r="C266">
            <v>0.96152166208488909</v>
          </cell>
          <cell r="D266">
            <v>4.607167364484348</v>
          </cell>
          <cell r="E266">
            <v>4.3536067373198734E-2</v>
          </cell>
          <cell r="F266">
            <v>7.4400750092517551E-2</v>
          </cell>
          <cell r="G266">
            <v>0.41252873695040138</v>
          </cell>
          <cell r="H266">
            <v>1.2237890118498416</v>
          </cell>
          <cell r="I266">
            <v>8.4376532457226272</v>
          </cell>
          <cell r="J266">
            <v>1.2258147822037206</v>
          </cell>
          <cell r="K266">
            <v>1.7254837795086391</v>
          </cell>
          <cell r="L266">
            <v>0.14097474604407267</v>
          </cell>
          <cell r="M266">
            <v>0.1898293315337056</v>
          </cell>
          <cell r="N266">
            <v>0.44044971086600793</v>
          </cell>
          <cell r="O266">
            <v>0</v>
          </cell>
          <cell r="P266">
            <v>1</v>
          </cell>
        </row>
        <row r="267">
          <cell r="C267">
            <v>0.28550741905779209</v>
          </cell>
          <cell r="D267">
            <v>0.60902990052322348</v>
          </cell>
          <cell r="E267">
            <v>1.1735080237826294E-2</v>
          </cell>
          <cell r="F267">
            <v>0.29535186199821079</v>
          </cell>
          <cell r="G267">
            <v>7.2777930234442394</v>
          </cell>
          <cell r="H267">
            <v>0.27987606498224771</v>
          </cell>
          <cell r="I267">
            <v>40.745963568808975</v>
          </cell>
          <cell r="J267">
            <v>1.1582724399714108</v>
          </cell>
          <cell r="K267">
            <v>4.9079725655327477</v>
          </cell>
          <cell r="L267">
            <v>1.1938394182150416</v>
          </cell>
          <cell r="M267">
            <v>0.22122616214488869</v>
          </cell>
          <cell r="N267">
            <v>1.8923885074433651</v>
          </cell>
          <cell r="O267">
            <v>0</v>
          </cell>
          <cell r="P267">
            <v>1</v>
          </cell>
        </row>
        <row r="268">
          <cell r="C268">
            <v>1.0514271261659858</v>
          </cell>
          <cell r="D268">
            <v>1.0817312635823155</v>
          </cell>
          <cell r="E268">
            <v>0.24470961948698933</v>
          </cell>
          <cell r="F268">
            <v>0.56131623994603519</v>
          </cell>
          <cell r="G268">
            <v>3.4261976281769062</v>
          </cell>
          <cell r="H268">
            <v>1.3453143054045609</v>
          </cell>
          <cell r="I268">
            <v>0.66585025754806948</v>
          </cell>
          <cell r="J268">
            <v>2.4152720845454314</v>
          </cell>
          <cell r="K268">
            <v>2.3529480371258384</v>
          </cell>
          <cell r="L268">
            <v>0.14155254021191271</v>
          </cell>
          <cell r="M268">
            <v>0.30999763034713651</v>
          </cell>
          <cell r="N268">
            <v>5.7198550729012734</v>
          </cell>
          <cell r="O268">
            <v>0</v>
          </cell>
          <cell r="P268">
            <v>1</v>
          </cell>
        </row>
        <row r="269">
          <cell r="C269">
            <v>2.3853530550500945E-3</v>
          </cell>
          <cell r="D269">
            <v>0.27092057187954227</v>
          </cell>
          <cell r="E269">
            <v>1.0451995201880895</v>
          </cell>
          <cell r="F269">
            <v>0.54237909657976524</v>
          </cell>
          <cell r="G269">
            <v>0.80730738463389695</v>
          </cell>
          <cell r="H269">
            <v>2.2964117784259011</v>
          </cell>
          <cell r="I269">
            <v>0.32328555880551468</v>
          </cell>
          <cell r="J269">
            <v>1.38331973040247</v>
          </cell>
          <cell r="K269">
            <v>2.5115365602038482</v>
          </cell>
          <cell r="L269">
            <v>2.171629782424298</v>
          </cell>
          <cell r="M269">
            <v>1.0696055252233581</v>
          </cell>
          <cell r="N269">
            <v>0.28580714103263266</v>
          </cell>
          <cell r="O269">
            <v>0.43475712925330995</v>
          </cell>
          <cell r="P269">
            <v>1</v>
          </cell>
        </row>
        <row r="270">
          <cell r="C270">
            <v>1.8099741882664161E-3</v>
          </cell>
          <cell r="D270">
            <v>0.19722545610803022</v>
          </cell>
          <cell r="E270">
            <v>1.7588870841682373E-2</v>
          </cell>
          <cell r="F270">
            <v>0.45558180108922303</v>
          </cell>
          <cell r="G270">
            <v>0.79452532935970199</v>
          </cell>
          <cell r="H270">
            <v>3.7026766733792349</v>
          </cell>
          <cell r="I270">
            <v>0.36969759649845085</v>
          </cell>
          <cell r="J270">
            <v>1.4753668963773516</v>
          </cell>
          <cell r="K270">
            <v>3.2062168650006702</v>
          </cell>
          <cell r="L270">
            <v>3.3390440183198802</v>
          </cell>
          <cell r="M270">
            <v>1.14288013470245</v>
          </cell>
          <cell r="N270">
            <v>0.98978165324274581</v>
          </cell>
          <cell r="O270">
            <v>0</v>
          </cell>
          <cell r="P270">
            <v>1</v>
          </cell>
        </row>
        <row r="271">
          <cell r="C271">
            <v>2.488373542853028</v>
          </cell>
          <cell r="D271">
            <v>0.62039305726748717</v>
          </cell>
          <cell r="E271">
            <v>0.47576039877358256</v>
          </cell>
          <cell r="F271">
            <v>2.4344975290116966</v>
          </cell>
          <cell r="G271">
            <v>0.95234286435547577</v>
          </cell>
          <cell r="H271">
            <v>0.56179361326712085</v>
          </cell>
          <cell r="I271">
            <v>1.6819473161564753</v>
          </cell>
          <cell r="J271">
            <v>0.77087207683283021</v>
          </cell>
          <cell r="K271">
            <v>0.57593130997980058</v>
          </cell>
          <cell r="L271">
            <v>0.85636522640636137</v>
          </cell>
          <cell r="M271">
            <v>0.70240841520384201</v>
          </cell>
          <cell r="N271">
            <v>0.61264232939571239</v>
          </cell>
          <cell r="O271">
            <v>3.5056439794282723</v>
          </cell>
          <cell r="P271">
            <v>1</v>
          </cell>
        </row>
      </sheetData>
      <sheetData sheetId="13">
        <row r="5">
          <cell r="C5">
            <v>151473.14022635025</v>
          </cell>
          <cell r="D5">
            <v>27371.640462031894</v>
          </cell>
          <cell r="E5">
            <v>56673.989645671369</v>
          </cell>
          <cell r="F5">
            <v>316.36705810563552</v>
          </cell>
          <cell r="G5">
            <v>973.68001619632832</v>
          </cell>
          <cell r="H5">
            <v>21865.457580401246</v>
          </cell>
          <cell r="I5">
            <v>8434.8379485015503</v>
          </cell>
          <cell r="J5">
            <v>18888.242087192328</v>
          </cell>
          <cell r="K5">
            <v>1089.1334680162249</v>
          </cell>
          <cell r="L5">
            <v>3092.9640903430163</v>
          </cell>
          <cell r="M5">
            <v>12807.572229779113</v>
          </cell>
          <cell r="N5">
            <v>10452.854258007847</v>
          </cell>
          <cell r="O5">
            <v>71.232393602950879</v>
          </cell>
          <cell r="P5">
            <v>313511.11146419973</v>
          </cell>
          <cell r="Q5">
            <v>313511.11146419996</v>
          </cell>
          <cell r="R5">
            <v>0</v>
          </cell>
          <cell r="T5">
            <v>132992.4413121675</v>
          </cell>
          <cell r="U5">
            <v>23534.607032645545</v>
          </cell>
          <cell r="V5">
            <v>41293.281463403189</v>
          </cell>
          <cell r="W5">
            <v>290.27666410774668</v>
          </cell>
          <cell r="X5">
            <v>799.42886536716469</v>
          </cell>
          <cell r="Y5">
            <v>19586.661498449386</v>
          </cell>
          <cell r="Z5">
            <v>7833.2153185532261</v>
          </cell>
          <cell r="AA5">
            <v>16487.538370523947</v>
          </cell>
          <cell r="AB5">
            <v>965.52289038559832</v>
          </cell>
          <cell r="AC5">
            <v>2962.6396682036884</v>
          </cell>
          <cell r="AD5">
            <v>11898.164928149499</v>
          </cell>
          <cell r="AE5">
            <v>9779.6639859445004</v>
          </cell>
          <cell r="AF5">
            <v>68.811738557979226</v>
          </cell>
          <cell r="AG5">
            <v>268492.25373645901</v>
          </cell>
          <cell r="AH5">
            <v>268492.25373645895</v>
          </cell>
          <cell r="AI5">
            <v>0</v>
          </cell>
        </row>
        <row r="6">
          <cell r="C6">
            <v>3197.7091097542107</v>
          </cell>
          <cell r="D6">
            <v>37689.002204203221</v>
          </cell>
          <cell r="E6">
            <v>107138.88364811122</v>
          </cell>
          <cell r="F6">
            <v>2857.5660011156815</v>
          </cell>
          <cell r="G6">
            <v>1276.7271367763201</v>
          </cell>
          <cell r="H6">
            <v>13419.609615039364</v>
          </cell>
          <cell r="I6">
            <v>2744.1151452416734</v>
          </cell>
          <cell r="J6">
            <v>11171.61685876105</v>
          </cell>
          <cell r="K6">
            <v>1474.2121478005422</v>
          </cell>
          <cell r="L6">
            <v>4665.7429978657728</v>
          </cell>
          <cell r="M6">
            <v>10529.42039946685</v>
          </cell>
          <cell r="N6">
            <v>3168.9729798788894</v>
          </cell>
          <cell r="O6">
            <v>5.5799899980830129E-6</v>
          </cell>
          <cell r="P6">
            <v>199333.57824959481</v>
          </cell>
          <cell r="Q6">
            <v>199333.57824959492</v>
          </cell>
          <cell r="R6">
            <v>0</v>
          </cell>
          <cell r="T6">
            <v>2410.4386387491159</v>
          </cell>
          <cell r="U6">
            <v>24278.917026919837</v>
          </cell>
          <cell r="V6">
            <v>57012.975003668347</v>
          </cell>
          <cell r="W6">
            <v>1765.2882847085864</v>
          </cell>
          <cell r="X6">
            <v>939.67704892616598</v>
          </cell>
          <cell r="Y6">
            <v>11171.120772742985</v>
          </cell>
          <cell r="Z6">
            <v>2406.0979571348203</v>
          </cell>
          <cell r="AA6">
            <v>8774.9123405352038</v>
          </cell>
          <cell r="AB6">
            <v>1188.0979241982232</v>
          </cell>
          <cell r="AC6">
            <v>4122.5322706686211</v>
          </cell>
          <cell r="AD6">
            <v>8912.5566899447731</v>
          </cell>
          <cell r="AE6">
            <v>2785.7573857139469</v>
          </cell>
          <cell r="AF6">
            <v>5.5751826100606855E-6</v>
          </cell>
          <cell r="AG6">
            <v>125768.37134948582</v>
          </cell>
          <cell r="AH6">
            <v>125768.37134948562</v>
          </cell>
          <cell r="AI6">
            <v>2.0372681319713593E-10</v>
          </cell>
        </row>
        <row r="7">
          <cell r="C7">
            <v>5338.795806456149</v>
          </cell>
          <cell r="D7">
            <v>51607.371711131345</v>
          </cell>
          <cell r="E7">
            <v>169301.8757059178</v>
          </cell>
          <cell r="F7">
            <v>6386.6581568472593</v>
          </cell>
          <cell r="G7">
            <v>5696.5714328191652</v>
          </cell>
          <cell r="H7">
            <v>32387.873794433541</v>
          </cell>
          <cell r="I7">
            <v>1945.7790701763847</v>
          </cell>
          <cell r="J7">
            <v>27581.882836209676</v>
          </cell>
          <cell r="K7">
            <v>4908.6737697423132</v>
          </cell>
          <cell r="L7">
            <v>10838.193361406004</v>
          </cell>
          <cell r="M7">
            <v>33758.802638483357</v>
          </cell>
          <cell r="N7">
            <v>8570.247285056148</v>
          </cell>
          <cell r="O7">
            <v>2.2045679218104519</v>
          </cell>
          <cell r="P7">
            <v>358324.93013660086</v>
          </cell>
          <cell r="Q7">
            <v>358324.93013660045</v>
          </cell>
          <cell r="R7">
            <v>0</v>
          </cell>
          <cell r="T7">
            <v>3268.0308800731332</v>
          </cell>
          <cell r="U7">
            <v>27205.874205145581</v>
          </cell>
          <cell r="V7">
            <v>66027.954155228537</v>
          </cell>
          <cell r="W7">
            <v>4155.0186586636592</v>
          </cell>
          <cell r="X7">
            <v>3585.6267871975942</v>
          </cell>
          <cell r="Y7">
            <v>24248.485455238646</v>
          </cell>
          <cell r="Z7">
            <v>1425.6019967577199</v>
          </cell>
          <cell r="AA7">
            <v>16985.95230046122</v>
          </cell>
          <cell r="AB7">
            <v>3808.1536212370734</v>
          </cell>
          <cell r="AC7">
            <v>8884.9542163685219</v>
          </cell>
          <cell r="AD7">
            <v>26332.084649489439</v>
          </cell>
          <cell r="AE7">
            <v>6913.3031235814897</v>
          </cell>
          <cell r="AF7">
            <v>2.1870435647616699</v>
          </cell>
          <cell r="AG7">
            <v>192843.22709300739</v>
          </cell>
          <cell r="AH7">
            <v>192843.22709300753</v>
          </cell>
          <cell r="AI7">
            <v>0</v>
          </cell>
        </row>
        <row r="8">
          <cell r="C8">
            <v>3208.9690344110168</v>
          </cell>
          <cell r="D8">
            <v>4231.9191595871653</v>
          </cell>
          <cell r="E8">
            <v>12148.187781288989</v>
          </cell>
          <cell r="F8">
            <v>829.57185798288333</v>
          </cell>
          <cell r="G8">
            <v>472.60240619351367</v>
          </cell>
          <cell r="H8">
            <v>3050.8643310193161</v>
          </cell>
          <cell r="I8">
            <v>45.31590576660296</v>
          </cell>
          <cell r="J8">
            <v>1755.4570140436992</v>
          </cell>
          <cell r="K8">
            <v>213.00200652950303</v>
          </cell>
          <cell r="L8">
            <v>229.41229132433529</v>
          </cell>
          <cell r="M8">
            <v>1889.2148320392807</v>
          </cell>
          <cell r="N8">
            <v>556.61345609207547</v>
          </cell>
          <cell r="O8">
            <v>0</v>
          </cell>
          <cell r="P8">
            <v>28631.130076278376</v>
          </cell>
          <cell r="Q8">
            <v>28631.13007627843</v>
          </cell>
          <cell r="R8">
            <v>-5.4569682106375694E-11</v>
          </cell>
          <cell r="T8">
            <v>2457.28147083253</v>
          </cell>
          <cell r="U8">
            <v>2789.7271496503718</v>
          </cell>
          <cell r="V8">
            <v>5577.5332728076401</v>
          </cell>
          <cell r="W8">
            <v>487.80747634362803</v>
          </cell>
          <cell r="X8">
            <v>305.40877498602418</v>
          </cell>
          <cell r="Y8">
            <v>2460.5448925636783</v>
          </cell>
          <cell r="Z8">
            <v>37.11811310198722</v>
          </cell>
          <cell r="AA8">
            <v>1174.2623039080343</v>
          </cell>
          <cell r="AB8">
            <v>181.41387563345694</v>
          </cell>
          <cell r="AC8">
            <v>217.3785987415221</v>
          </cell>
          <cell r="AD8">
            <v>1586.5388239653962</v>
          </cell>
          <cell r="AE8">
            <v>467.23059577278116</v>
          </cell>
          <cell r="AF8">
            <v>0</v>
          </cell>
          <cell r="AG8">
            <v>17742.245348307049</v>
          </cell>
          <cell r="AH8">
            <v>17742.245348307028</v>
          </cell>
          <cell r="AI8">
            <v>0</v>
          </cell>
        </row>
        <row r="9">
          <cell r="C9">
            <v>88958.761777468477</v>
          </cell>
          <cell r="D9">
            <v>71168.024567219065</v>
          </cell>
          <cell r="E9">
            <v>86291.498437774382</v>
          </cell>
          <cell r="F9">
            <v>422.63753091416072</v>
          </cell>
          <cell r="G9">
            <v>1494.3159664513</v>
          </cell>
          <cell r="H9">
            <v>4733.7479113861637</v>
          </cell>
          <cell r="I9">
            <v>3595.9652051495641</v>
          </cell>
          <cell r="J9">
            <v>6889.2270367844239</v>
          </cell>
          <cell r="K9">
            <v>418.32157330256177</v>
          </cell>
          <cell r="L9">
            <v>4298.7659259790698</v>
          </cell>
          <cell r="M9">
            <v>17026.728930141489</v>
          </cell>
          <cell r="N9">
            <v>3209.0562910941785</v>
          </cell>
          <cell r="O9">
            <v>9.5815125363315448E-2</v>
          </cell>
          <cell r="P9">
            <v>288507.14696879021</v>
          </cell>
          <cell r="Q9">
            <v>288507.1469687901</v>
          </cell>
          <cell r="R9">
            <v>0</v>
          </cell>
          <cell r="T9">
            <v>80641.50053535265</v>
          </cell>
          <cell r="U9">
            <v>62443.935356831222</v>
          </cell>
          <cell r="V9">
            <v>69520.841151825865</v>
          </cell>
          <cell r="W9">
            <v>386.00359697720523</v>
          </cell>
          <cell r="X9">
            <v>1345.0074508410794</v>
          </cell>
          <cell r="Y9">
            <v>4505.97597080178</v>
          </cell>
          <cell r="Z9">
            <v>3367.3034145019419</v>
          </cell>
          <cell r="AA9">
            <v>6062.1551054204792</v>
          </cell>
          <cell r="AB9">
            <v>390.97686729772903</v>
          </cell>
          <cell r="AC9">
            <v>4116.2745875370292</v>
          </cell>
          <cell r="AD9">
            <v>16176.846957645914</v>
          </cell>
          <cell r="AE9">
            <v>3046.204648723538</v>
          </cell>
          <cell r="AF9">
            <v>9.5628233172221355E-2</v>
          </cell>
          <cell r="AG9">
            <v>252003.12127198954</v>
          </cell>
          <cell r="AH9">
            <v>252003.12127198937</v>
          </cell>
          <cell r="AI9">
            <v>0</v>
          </cell>
        </row>
        <row r="10">
          <cell r="C10">
            <v>129139.3718571052</v>
          </cell>
          <cell r="D10">
            <v>74880.458041478705</v>
          </cell>
          <cell r="E10">
            <v>199377.82991494428</v>
          </cell>
          <cell r="F10">
            <v>2495.8545773021765</v>
          </cell>
          <cell r="G10">
            <v>2448.5092165219958</v>
          </cell>
          <cell r="H10">
            <v>36923.44759524089</v>
          </cell>
          <cell r="I10">
            <v>13818.226767512258</v>
          </cell>
          <cell r="J10">
            <v>29358.084201748872</v>
          </cell>
          <cell r="K10">
            <v>4561.9825255561536</v>
          </cell>
          <cell r="L10">
            <v>8843.6784054216023</v>
          </cell>
          <cell r="M10">
            <v>34800.976664464426</v>
          </cell>
          <cell r="N10">
            <v>16705.531760439888</v>
          </cell>
          <cell r="O10">
            <v>0</v>
          </cell>
          <cell r="P10">
            <v>553353.9515277365</v>
          </cell>
          <cell r="Q10">
            <v>553353.95152773662</v>
          </cell>
          <cell r="R10">
            <v>0</v>
          </cell>
          <cell r="T10">
            <v>110570.29894901866</v>
          </cell>
          <cell r="U10">
            <v>53675.824446435392</v>
          </cell>
          <cell r="V10">
            <v>124104.50753358276</v>
          </cell>
          <cell r="W10">
            <v>2260.8647682640453</v>
          </cell>
          <cell r="X10">
            <v>1869.7039659748514</v>
          </cell>
          <cell r="Y10">
            <v>31214.511727840483</v>
          </cell>
          <cell r="Z10">
            <v>12297.32538263622</v>
          </cell>
          <cell r="AA10">
            <v>23572.100425858822</v>
          </cell>
          <cell r="AB10">
            <v>3936.5464663372586</v>
          </cell>
          <cell r="AC10">
            <v>7989.9671989887938</v>
          </cell>
          <cell r="AD10">
            <v>29832.382364427165</v>
          </cell>
          <cell r="AE10">
            <v>14916.65672865721</v>
          </cell>
          <cell r="AF10">
            <v>0</v>
          </cell>
          <cell r="AG10">
            <v>416240.68995802163</v>
          </cell>
          <cell r="AH10">
            <v>416240.68995802209</v>
          </cell>
          <cell r="AI10">
            <v>-4.6566128730773926E-10</v>
          </cell>
        </row>
        <row r="11">
          <cell r="C11">
            <v>248.0390987185441</v>
          </cell>
          <cell r="D11">
            <v>30954.638437410496</v>
          </cell>
          <cell r="E11">
            <v>143268.66738279082</v>
          </cell>
          <cell r="F11">
            <v>7774.9571178356973</v>
          </cell>
          <cell r="G11">
            <v>270.21150016798657</v>
          </cell>
          <cell r="H11">
            <v>50977.793288506815</v>
          </cell>
          <cell r="I11">
            <v>4927.4035051760738</v>
          </cell>
          <cell r="J11">
            <v>13546.657069676761</v>
          </cell>
          <cell r="K11">
            <v>1958.1211633719088</v>
          </cell>
          <cell r="L11">
            <v>46806.207534485358</v>
          </cell>
          <cell r="M11">
            <v>23142.402830559178</v>
          </cell>
          <cell r="N11">
            <v>6109.590409864486</v>
          </cell>
          <cell r="O11">
            <v>6.4699905734396959</v>
          </cell>
          <cell r="P11">
            <v>329991.15932913759</v>
          </cell>
          <cell r="Q11">
            <v>329991.15932913759</v>
          </cell>
          <cell r="R11">
            <v>0</v>
          </cell>
          <cell r="T11">
            <v>194.3856301502212</v>
          </cell>
          <cell r="U11">
            <v>22321.508571071634</v>
          </cell>
          <cell r="V11">
            <v>93011.272119863337</v>
          </cell>
          <cell r="W11">
            <v>5366.491993523875</v>
          </cell>
          <cell r="X11">
            <v>212.44533548123431</v>
          </cell>
          <cell r="Y11">
            <v>43286.717202291067</v>
          </cell>
          <cell r="Z11">
            <v>4196.56030698218</v>
          </cell>
          <cell r="AA11">
            <v>10264.097535461349</v>
          </cell>
          <cell r="AB11">
            <v>1684.7578621454213</v>
          </cell>
          <cell r="AC11">
            <v>41460.612866794792</v>
          </cell>
          <cell r="AD11">
            <v>19353.016653708521</v>
          </cell>
          <cell r="AE11">
            <v>5454.232436491292</v>
          </cell>
          <cell r="AF11">
            <v>6.4694851832736457</v>
          </cell>
          <cell r="AG11">
            <v>246812.56799914819</v>
          </cell>
          <cell r="AH11">
            <v>246812.56799914781</v>
          </cell>
          <cell r="AI11">
            <v>3.7834979593753815E-10</v>
          </cell>
        </row>
        <row r="12">
          <cell r="C12">
            <v>24802.887776125772</v>
          </cell>
          <cell r="D12">
            <v>465035.58217307355</v>
          </cell>
          <cell r="E12">
            <v>1262716.9731401796</v>
          </cell>
          <cell r="F12">
            <v>2790.5603839281503</v>
          </cell>
          <cell r="G12">
            <v>12281.491442023718</v>
          </cell>
          <cell r="H12">
            <v>186145.90817743723</v>
          </cell>
          <cell r="I12">
            <v>8981.7046446239601</v>
          </cell>
          <cell r="J12">
            <v>89484.920439499852</v>
          </cell>
          <cell r="K12">
            <v>2683.7811422119139</v>
          </cell>
          <cell r="L12">
            <v>6511.5113488274992</v>
          </cell>
          <cell r="M12">
            <v>80211.627850693287</v>
          </cell>
          <cell r="N12">
            <v>14472.913271558757</v>
          </cell>
          <cell r="O12">
            <v>0</v>
          </cell>
          <cell r="P12">
            <v>2156119.8617901839</v>
          </cell>
          <cell r="Q12">
            <v>2156119.8617901821</v>
          </cell>
          <cell r="R12">
            <v>0</v>
          </cell>
          <cell r="T12">
            <v>21554.498816494521</v>
          </cell>
          <cell r="U12">
            <v>405366.42082816851</v>
          </cell>
          <cell r="V12">
            <v>937163.39035758434</v>
          </cell>
          <cell r="W12">
            <v>2180.0819562491347</v>
          </cell>
          <cell r="X12">
            <v>10025.692936968975</v>
          </cell>
          <cell r="Y12">
            <v>167934.98011335416</v>
          </cell>
          <cell r="Z12">
            <v>8134.2225680580013</v>
          </cell>
          <cell r="AA12">
            <v>75079.669202130681</v>
          </cell>
          <cell r="AB12">
            <v>2427.6655909576029</v>
          </cell>
          <cell r="AC12">
            <v>6004.929623033755</v>
          </cell>
          <cell r="AD12">
            <v>67675.329699802256</v>
          </cell>
          <cell r="AE12">
            <v>12933.05361004652</v>
          </cell>
          <cell r="AF12">
            <v>0</v>
          </cell>
          <cell r="AG12">
            <v>1716479.9353028485</v>
          </cell>
          <cell r="AH12">
            <v>1716479.9353028478</v>
          </cell>
          <cell r="AI12">
            <v>0</v>
          </cell>
        </row>
        <row r="13">
          <cell r="C13">
            <v>150.72785142297397</v>
          </cell>
          <cell r="D13">
            <v>156.3127478437743</v>
          </cell>
          <cell r="E13">
            <v>522.37831412711409</v>
          </cell>
          <cell r="F13">
            <v>1.1242305470432139</v>
          </cell>
          <cell r="G13">
            <v>29.019980745959199</v>
          </cell>
          <cell r="H13">
            <v>719.92553088538409</v>
          </cell>
          <cell r="I13">
            <v>15.293010874444192</v>
          </cell>
          <cell r="J13">
            <v>3485.1815537051543</v>
          </cell>
          <cell r="K13">
            <v>133.86156333542945</v>
          </cell>
          <cell r="L13">
            <v>2583.4026499933175</v>
          </cell>
          <cell r="M13">
            <v>852.5918927311111</v>
          </cell>
          <cell r="N13">
            <v>299.5116219084523</v>
          </cell>
          <cell r="O13">
            <v>5.2855595237743271</v>
          </cell>
          <cell r="P13">
            <v>8954.6165076439302</v>
          </cell>
          <cell r="Q13">
            <v>8954.6165076439393</v>
          </cell>
          <cell r="R13">
            <v>0</v>
          </cell>
          <cell r="T13">
            <v>115.44391628437155</v>
          </cell>
          <cell r="U13">
            <v>95.65032244875556</v>
          </cell>
          <cell r="V13">
            <v>297.04259809140484</v>
          </cell>
          <cell r="W13">
            <v>0.59413006274765012</v>
          </cell>
          <cell r="X13">
            <v>21.755647895806174</v>
          </cell>
          <cell r="Y13">
            <v>639.17647678622552</v>
          </cell>
          <cell r="Z13">
            <v>12.436565452798479</v>
          </cell>
          <cell r="AA13">
            <v>2058.8921603807403</v>
          </cell>
          <cell r="AB13">
            <v>113.8068752177678</v>
          </cell>
          <cell r="AC13">
            <v>2119.4078425665839</v>
          </cell>
          <cell r="AD13">
            <v>746.47870716759883</v>
          </cell>
          <cell r="AE13">
            <v>266.90345764125925</v>
          </cell>
          <cell r="AF13">
            <v>5.2851616036586169</v>
          </cell>
          <cell r="AG13">
            <v>6492.873861599719</v>
          </cell>
          <cell r="AH13">
            <v>6492.8738615997263</v>
          </cell>
          <cell r="AI13">
            <v>-7.2759576141834259E-12</v>
          </cell>
        </row>
        <row r="14">
          <cell r="C14">
            <v>4223.9429408540545</v>
          </cell>
          <cell r="D14">
            <v>24226.634656363101</v>
          </cell>
          <cell r="E14">
            <v>98257.917376100057</v>
          </cell>
          <cell r="F14">
            <v>2798.5221971590736</v>
          </cell>
          <cell r="G14">
            <v>1036.0249553570104</v>
          </cell>
          <cell r="H14">
            <v>2324.6385466772308</v>
          </cell>
          <cell r="I14">
            <v>240.38225875476328</v>
          </cell>
          <cell r="J14">
            <v>6397.2609652327719</v>
          </cell>
          <cell r="K14">
            <v>663.45225181815488</v>
          </cell>
          <cell r="L14">
            <v>700.61383216438867</v>
          </cell>
          <cell r="M14">
            <v>6000.1484808277864</v>
          </cell>
          <cell r="N14">
            <v>2368.9159289864274</v>
          </cell>
          <cell r="O14">
            <v>2.0979920290071442E-6</v>
          </cell>
          <cell r="P14">
            <v>149238.45439239277</v>
          </cell>
          <cell r="Q14">
            <v>149238.45439239274</v>
          </cell>
          <cell r="R14">
            <v>0</v>
          </cell>
          <cell r="T14">
            <v>3040.1164666942568</v>
          </cell>
          <cell r="U14">
            <v>14580.102042157832</v>
          </cell>
          <cell r="V14">
            <v>46910.595814066604</v>
          </cell>
          <cell r="W14">
            <v>1739.2857844803743</v>
          </cell>
          <cell r="X14">
            <v>755.59063267720535</v>
          </cell>
          <cell r="Y14">
            <v>1839.3352577474875</v>
          </cell>
          <cell r="Z14">
            <v>194.17357952843301</v>
          </cell>
          <cell r="AA14">
            <v>4798.8999042990326</v>
          </cell>
          <cell r="AB14">
            <v>548.9487724281787</v>
          </cell>
          <cell r="AC14">
            <v>609.06251564824197</v>
          </cell>
          <cell r="AD14">
            <v>4764.3389359778967</v>
          </cell>
          <cell r="AE14">
            <v>1896.2770301108735</v>
          </cell>
          <cell r="AF14">
            <v>2.0957406433645184E-6</v>
          </cell>
          <cell r="AG14">
            <v>81676.726737912162</v>
          </cell>
          <cell r="AH14">
            <v>81676.726737912002</v>
          </cell>
          <cell r="AI14">
            <v>1.6007106751203537E-10</v>
          </cell>
        </row>
        <row r="15">
          <cell r="C15">
            <v>22591.304162467339</v>
          </cell>
          <cell r="D15">
            <v>222266.93417502751</v>
          </cell>
          <cell r="E15">
            <v>1005414.5385704082</v>
          </cell>
          <cell r="F15">
            <v>8033.2943247559142</v>
          </cell>
          <cell r="G15">
            <v>2765.9652160516252</v>
          </cell>
          <cell r="H15">
            <v>78399.38543071707</v>
          </cell>
          <cell r="I15">
            <v>9109.4838054542015</v>
          </cell>
          <cell r="J15">
            <v>49620.403874082833</v>
          </cell>
          <cell r="K15">
            <v>6269.6296947273859</v>
          </cell>
          <cell r="L15">
            <v>32825.488795043057</v>
          </cell>
          <cell r="M15">
            <v>84823.58508786223</v>
          </cell>
          <cell r="N15">
            <v>25270.594285248353</v>
          </cell>
          <cell r="O15">
            <v>5.8440989719979099E-3</v>
          </cell>
          <cell r="P15">
            <v>1547390.6132659446</v>
          </cell>
          <cell r="Q15">
            <v>1547390.6132659449</v>
          </cell>
          <cell r="R15">
            <v>0</v>
          </cell>
          <cell r="T15">
            <v>16481.652876341253</v>
          </cell>
          <cell r="U15">
            <v>154080.04913400346</v>
          </cell>
          <cell r="V15">
            <v>651574.79552523128</v>
          </cell>
          <cell r="W15">
            <v>5828.9257587211159</v>
          </cell>
          <cell r="X15">
            <v>2165.8423729516971</v>
          </cell>
          <cell r="Y15">
            <v>68190.347240175295</v>
          </cell>
          <cell r="Z15">
            <v>7846.3791412618921</v>
          </cell>
          <cell r="AA15">
            <v>37079.698184729408</v>
          </cell>
          <cell r="AB15">
            <v>5244.4408226291498</v>
          </cell>
          <cell r="AC15">
            <v>29505.223556910525</v>
          </cell>
          <cell r="AD15">
            <v>75127.192920159185</v>
          </cell>
          <cell r="AE15">
            <v>22523.318944841711</v>
          </cell>
          <cell r="AF15">
            <v>5.7473460632017108E-3</v>
          </cell>
          <cell r="AG15">
            <v>1075647.8722253018</v>
          </cell>
          <cell r="AH15">
            <v>1075647.8722253027</v>
          </cell>
          <cell r="AI15">
            <v>0</v>
          </cell>
        </row>
        <row r="16">
          <cell r="C16">
            <v>11829.342341113064</v>
          </cell>
          <cell r="D16">
            <v>25365.632803777818</v>
          </cell>
          <cell r="E16">
            <v>46177.40744779136</v>
          </cell>
          <cell r="F16">
            <v>2197.5841504189666</v>
          </cell>
          <cell r="G16">
            <v>2146.2752448950096</v>
          </cell>
          <cell r="H16">
            <v>16726.872705264952</v>
          </cell>
          <cell r="I16">
            <v>194.31040221501917</v>
          </cell>
          <cell r="J16">
            <v>39981.457527494233</v>
          </cell>
          <cell r="K16">
            <v>1027.8239362331312</v>
          </cell>
          <cell r="L16">
            <v>1451.8867760226208</v>
          </cell>
          <cell r="M16">
            <v>11158.551425487442</v>
          </cell>
          <cell r="N16">
            <v>2937.5743181116732</v>
          </cell>
          <cell r="O16">
            <v>2.7997536137466941E-5</v>
          </cell>
          <cell r="P16">
            <v>161194.71910682277</v>
          </cell>
          <cell r="Q16">
            <v>161194.71910682274</v>
          </cell>
          <cell r="R16">
            <v>0</v>
          </cell>
          <cell r="T16">
            <v>9610.5135777417527</v>
          </cell>
          <cell r="U16">
            <v>16125.719527499918</v>
          </cell>
          <cell r="V16">
            <v>30228.045977933241</v>
          </cell>
          <cell r="W16">
            <v>1713.3759300562856</v>
          </cell>
          <cell r="X16">
            <v>1423.3449374572187</v>
          </cell>
          <cell r="Y16">
            <v>13047.21538869128</v>
          </cell>
          <cell r="Z16">
            <v>156.3923439198939</v>
          </cell>
          <cell r="AA16">
            <v>13450.604187619567</v>
          </cell>
          <cell r="AB16">
            <v>808.37074003924772</v>
          </cell>
          <cell r="AC16">
            <v>1340.5680038699752</v>
          </cell>
          <cell r="AD16">
            <v>8997.7521569516048</v>
          </cell>
          <cell r="AE16">
            <v>2584.8401634574238</v>
          </cell>
          <cell r="AF16">
            <v>2.7968210408347318E-5</v>
          </cell>
          <cell r="AG16">
            <v>99486.742963205645</v>
          </cell>
          <cell r="AH16">
            <v>99486.742963205601</v>
          </cell>
          <cell r="AI16">
            <v>0</v>
          </cell>
        </row>
        <row r="17">
          <cell r="C17">
            <v>16370.92002008537</v>
          </cell>
          <cell r="D17">
            <v>63988.397362818068</v>
          </cell>
          <cell r="E17">
            <v>181534.36418467757</v>
          </cell>
          <cell r="F17">
            <v>1020.2996247514615</v>
          </cell>
          <cell r="G17">
            <v>2298.410155297081</v>
          </cell>
          <cell r="H17">
            <v>23286.000728627914</v>
          </cell>
          <cell r="I17">
            <v>7314.2301926257351</v>
          </cell>
          <cell r="J17">
            <v>21996.296950301334</v>
          </cell>
          <cell r="K17">
            <v>2667.0911562951987</v>
          </cell>
          <cell r="L17">
            <v>5854.9211676984705</v>
          </cell>
          <cell r="M17">
            <v>24623.329947299593</v>
          </cell>
          <cell r="N17">
            <v>6996.3338148993334</v>
          </cell>
          <cell r="O17">
            <v>3.5185940212297505E-4</v>
          </cell>
          <cell r="P17">
            <v>357950.59565723647</v>
          </cell>
          <cell r="Q17">
            <v>357950.595657236</v>
          </cell>
          <cell r="R17">
            <v>4.6566128730773926E-10</v>
          </cell>
          <cell r="T17">
            <v>13870.677305229445</v>
          </cell>
          <cell r="U17">
            <v>47575.014852981381</v>
          </cell>
          <cell r="V17">
            <v>100167.19264715031</v>
          </cell>
          <cell r="W17">
            <v>720.51971446294738</v>
          </cell>
          <cell r="X17">
            <v>1975.9603456314799</v>
          </cell>
          <cell r="Y17">
            <v>21258.576923748489</v>
          </cell>
          <cell r="Z17">
            <v>6666.1523328216335</v>
          </cell>
          <cell r="AA17">
            <v>18110.54607338725</v>
          </cell>
          <cell r="AB17">
            <v>2348.2911018004779</v>
          </cell>
          <cell r="AC17">
            <v>5536.7930945557728</v>
          </cell>
          <cell r="AD17">
            <v>22245.792556056487</v>
          </cell>
          <cell r="AE17">
            <v>6315.8652755405092</v>
          </cell>
          <cell r="AF17">
            <v>3.5083702803265205E-4</v>
          </cell>
          <cell r="AG17">
            <v>246791.38257420316</v>
          </cell>
          <cell r="AH17">
            <v>246791.38257420313</v>
          </cell>
          <cell r="AI17">
            <v>0</v>
          </cell>
        </row>
        <row r="18">
          <cell r="C18">
            <v>601.24379547543492</v>
          </cell>
          <cell r="D18">
            <v>4164.0810738512564</v>
          </cell>
          <cell r="E18">
            <v>5877.1538594868171</v>
          </cell>
          <cell r="F18">
            <v>329.72483914410384</v>
          </cell>
          <cell r="G18">
            <v>367.02101147063047</v>
          </cell>
          <cell r="H18">
            <v>997.44906454070315</v>
          </cell>
          <cell r="I18">
            <v>16.308517366425388</v>
          </cell>
          <cell r="J18">
            <v>2177.8771621669216</v>
          </cell>
          <cell r="K18">
            <v>191.77831347434187</v>
          </cell>
          <cell r="L18">
            <v>105.19371471297363</v>
          </cell>
          <cell r="M18">
            <v>909.16589630694216</v>
          </cell>
          <cell r="N18">
            <v>403.5004520588538</v>
          </cell>
          <cell r="O18">
            <v>0</v>
          </cell>
          <cell r="P18">
            <v>16140.497700055404</v>
          </cell>
          <cell r="Q18">
            <v>16140.497700055403</v>
          </cell>
          <cell r="R18">
            <v>0</v>
          </cell>
          <cell r="T18">
            <v>419.5891315910485</v>
          </cell>
          <cell r="U18">
            <v>2396.8911429534687</v>
          </cell>
          <cell r="V18">
            <v>2114.4244193943714</v>
          </cell>
          <cell r="W18">
            <v>232.9474517192937</v>
          </cell>
          <cell r="X18">
            <v>236.46938486530314</v>
          </cell>
          <cell r="Y18">
            <v>805.37721738832386</v>
          </cell>
          <cell r="Z18">
            <v>12.536905348933535</v>
          </cell>
          <cell r="AA18">
            <v>1430.4023991232937</v>
          </cell>
          <cell r="AB18">
            <v>143.44001223301447</v>
          </cell>
          <cell r="AC18">
            <v>92.333461758562507</v>
          </cell>
          <cell r="AD18">
            <v>741.23448331061434</v>
          </cell>
          <cell r="AE18">
            <v>299.22509211859153</v>
          </cell>
          <cell r="AF18">
            <v>0</v>
          </cell>
          <cell r="AG18">
            <v>8924.871101804818</v>
          </cell>
          <cell r="AH18">
            <v>8924.8711018048216</v>
          </cell>
          <cell r="AI18">
            <v>0</v>
          </cell>
        </row>
        <row r="19">
          <cell r="C19">
            <v>2144.5568521104128</v>
          </cell>
          <cell r="D19">
            <v>21719.378180815555</v>
          </cell>
          <cell r="E19">
            <v>53587.50563297858</v>
          </cell>
          <cell r="F19">
            <v>392.71842297306716</v>
          </cell>
          <cell r="G19">
            <v>42.484103318956933</v>
          </cell>
          <cell r="H19">
            <v>1897.4540068676108</v>
          </cell>
          <cell r="I19">
            <v>184.68265304107996</v>
          </cell>
          <cell r="J19">
            <v>4235.1718669766487</v>
          </cell>
          <cell r="K19">
            <v>314.83580549903053</v>
          </cell>
          <cell r="L19">
            <v>1409.9939586400596</v>
          </cell>
          <cell r="M19">
            <v>11009.074720386978</v>
          </cell>
          <cell r="N19">
            <v>1699.5310228917065</v>
          </cell>
          <cell r="O19">
            <v>4.2560195029778187</v>
          </cell>
          <cell r="P19">
            <v>98641.643246002655</v>
          </cell>
          <cell r="Q19">
            <v>98641.643246002539</v>
          </cell>
          <cell r="R19">
            <v>1.1641532182693481E-10</v>
          </cell>
          <cell r="T19">
            <v>1614.4562012181964</v>
          </cell>
          <cell r="U19">
            <v>15207.248473780019</v>
          </cell>
          <cell r="V19">
            <v>29185.515388387528</v>
          </cell>
          <cell r="W19">
            <v>278.87428459455793</v>
          </cell>
          <cell r="X19">
            <v>31.274056549747559</v>
          </cell>
          <cell r="Y19">
            <v>1578.9478926392612</v>
          </cell>
          <cell r="Z19">
            <v>151.18015190317692</v>
          </cell>
          <cell r="AA19">
            <v>2989.5999320311034</v>
          </cell>
          <cell r="AB19">
            <v>267.6882870153463</v>
          </cell>
          <cell r="AC19">
            <v>1203.5107946431363</v>
          </cell>
          <cell r="AD19">
            <v>9148.348869469879</v>
          </cell>
          <cell r="AE19">
            <v>1492.7708778240735</v>
          </cell>
          <cell r="AF19">
            <v>4.2523973696028357</v>
          </cell>
          <cell r="AG19">
            <v>63153.667607425625</v>
          </cell>
          <cell r="AH19">
            <v>63153.667607425596</v>
          </cell>
          <cell r="AI19">
            <v>0</v>
          </cell>
        </row>
        <row r="20">
          <cell r="C20">
            <v>22731.297431394934</v>
          </cell>
          <cell r="D20">
            <v>100430.32834109885</v>
          </cell>
          <cell r="E20">
            <v>344794.8204594712</v>
          </cell>
          <cell r="F20">
            <v>3198.3961949812374</v>
          </cell>
          <cell r="G20">
            <v>5.7480233559902851</v>
          </cell>
          <cell r="H20">
            <v>81678.410230905793</v>
          </cell>
          <cell r="I20">
            <v>45.847868697114158</v>
          </cell>
          <cell r="J20">
            <v>53510.768298204122</v>
          </cell>
          <cell r="K20">
            <v>6498.5187545789331</v>
          </cell>
          <cell r="L20">
            <v>14330.652225667027</v>
          </cell>
          <cell r="M20">
            <v>72116.390190764112</v>
          </cell>
          <cell r="N20">
            <v>16650.469125010095</v>
          </cell>
          <cell r="O20">
            <v>4.1984585363234626</v>
          </cell>
          <cell r="P20">
            <v>715995.84560266568</v>
          </cell>
          <cell r="Q20">
            <v>715995.84560266521</v>
          </cell>
          <cell r="R20">
            <v>0</v>
          </cell>
          <cell r="T20">
            <v>17045.147441636036</v>
          </cell>
          <cell r="U20">
            <v>72057.362273234787</v>
          </cell>
          <cell r="V20">
            <v>208355.40844530973</v>
          </cell>
          <cell r="W20">
            <v>2116.8329611154077</v>
          </cell>
          <cell r="X20">
            <v>4.5410203944893333</v>
          </cell>
          <cell r="Y20">
            <v>69883.790890425167</v>
          </cell>
          <cell r="Z20">
            <v>40.806881406026577</v>
          </cell>
          <cell r="AA20">
            <v>40615.206131552768</v>
          </cell>
          <cell r="AB20">
            <v>5515.6467504826032</v>
          </cell>
          <cell r="AC20">
            <v>13074.749464525366</v>
          </cell>
          <cell r="AD20">
            <v>63168.149067466926</v>
          </cell>
          <cell r="AE20">
            <v>14228.304036329382</v>
          </cell>
          <cell r="AF20">
            <v>4.1690686077478523</v>
          </cell>
          <cell r="AG20">
            <v>506110.11443248641</v>
          </cell>
          <cell r="AH20">
            <v>506110.11443248705</v>
          </cell>
          <cell r="AI20">
            <v>-6.4028427004814148E-10</v>
          </cell>
        </row>
        <row r="21">
          <cell r="C21">
            <v>44981.71612835025</v>
          </cell>
          <cell r="D21">
            <v>65462.737689035712</v>
          </cell>
          <cell r="E21">
            <v>268031.67001984885</v>
          </cell>
          <cell r="F21">
            <v>1302.5453556097168</v>
          </cell>
          <cell r="G21">
            <v>2120.855115644883</v>
          </cell>
          <cell r="H21">
            <v>74511.26369769458</v>
          </cell>
          <cell r="I21">
            <v>12202.91617851358</v>
          </cell>
          <cell r="J21">
            <v>29421.670534419129</v>
          </cell>
          <cell r="K21">
            <v>10146.411891482127</v>
          </cell>
          <cell r="L21">
            <v>97175.078062536108</v>
          </cell>
          <cell r="M21">
            <v>95293.150119972124</v>
          </cell>
          <cell r="N21">
            <v>38411.831931241308</v>
          </cell>
          <cell r="O21">
            <v>29.79466990899882</v>
          </cell>
          <cell r="P21">
            <v>739091.64139425743</v>
          </cell>
          <cell r="Q21">
            <v>739091.64139425661</v>
          </cell>
          <cell r="R21">
            <v>0</v>
          </cell>
          <cell r="T21">
            <v>35175.312646112739</v>
          </cell>
          <cell r="U21">
            <v>49010.083911923633</v>
          </cell>
          <cell r="V21">
            <v>165565.71842590533</v>
          </cell>
          <cell r="W21">
            <v>789.00407794110674</v>
          </cell>
          <cell r="X21">
            <v>1771.2717825325142</v>
          </cell>
          <cell r="Y21">
            <v>63578.3965973288</v>
          </cell>
          <cell r="Z21">
            <v>10536.039349138395</v>
          </cell>
          <cell r="AA21">
            <v>23807.933987281023</v>
          </cell>
          <cell r="AB21">
            <v>8346.9004479111554</v>
          </cell>
          <cell r="AC21">
            <v>85840.102404076519</v>
          </cell>
          <cell r="AD21">
            <v>83919.214374151212</v>
          </cell>
          <cell r="AE21">
            <v>34431.118629894219</v>
          </cell>
          <cell r="AF21">
            <v>29.558675670212544</v>
          </cell>
          <cell r="AG21">
            <v>562800.65530986688</v>
          </cell>
          <cell r="AH21">
            <v>562800.65530986688</v>
          </cell>
          <cell r="AI21">
            <v>0</v>
          </cell>
        </row>
        <row r="22">
          <cell r="C22">
            <v>2020.3588844345538</v>
          </cell>
          <cell r="D22">
            <v>1430.8267229059277</v>
          </cell>
          <cell r="E22">
            <v>21379.23854223243</v>
          </cell>
          <cell r="F22">
            <v>72.016982204052397</v>
          </cell>
          <cell r="G22">
            <v>451.92028236715777</v>
          </cell>
          <cell r="H22">
            <v>6235.7387010442908</v>
          </cell>
          <cell r="I22">
            <v>55.789306140322829</v>
          </cell>
          <cell r="J22">
            <v>17049.997646009884</v>
          </cell>
          <cell r="K22">
            <v>313.18504814246916</v>
          </cell>
          <cell r="L22">
            <v>863.0425521002644</v>
          </cell>
          <cell r="M22">
            <v>997.34595658781836</v>
          </cell>
          <cell r="N22">
            <v>509.57602491719683</v>
          </cell>
          <cell r="O22">
            <v>2.5124280006677941E-5</v>
          </cell>
          <cell r="P22">
            <v>51379.036674210642</v>
          </cell>
          <cell r="Q22">
            <v>51379.036674210642</v>
          </cell>
          <cell r="R22">
            <v>0</v>
          </cell>
          <cell r="T22">
            <v>1688.7957103888791</v>
          </cell>
          <cell r="U22">
            <v>1129.9404014000374</v>
          </cell>
          <cell r="V22">
            <v>10571.775890591356</v>
          </cell>
          <cell r="W22">
            <v>60.655751433489094</v>
          </cell>
          <cell r="X22">
            <v>365.4435912380215</v>
          </cell>
          <cell r="Y22">
            <v>5446.4459467230481</v>
          </cell>
          <cell r="Z22">
            <v>48.210274782447861</v>
          </cell>
          <cell r="AA22">
            <v>12949.553164344567</v>
          </cell>
          <cell r="AB22">
            <v>290.63882166396695</v>
          </cell>
          <cell r="AC22">
            <v>823.88160772873493</v>
          </cell>
          <cell r="AD22">
            <v>905.20784124737077</v>
          </cell>
          <cell r="AE22">
            <v>472.43009707062896</v>
          </cell>
          <cell r="AF22">
            <v>2.5112410276540873E-5</v>
          </cell>
          <cell r="AG22">
            <v>34752.979123724959</v>
          </cell>
          <cell r="AH22">
            <v>34752.979123724952</v>
          </cell>
          <cell r="AI22">
            <v>0</v>
          </cell>
        </row>
        <row r="23">
          <cell r="C23">
            <v>3013.1272419286497</v>
          </cell>
          <cell r="D23">
            <v>4383.2396837359756</v>
          </cell>
          <cell r="E23">
            <v>6449.6896098049783</v>
          </cell>
          <cell r="F23">
            <v>634.79769741437326</v>
          </cell>
          <cell r="G23">
            <v>159.53871582365974</v>
          </cell>
          <cell r="H23">
            <v>1075.348794307361</v>
          </cell>
          <cell r="I23">
            <v>15.176151149344152</v>
          </cell>
          <cell r="J23">
            <v>2212.1174470366977</v>
          </cell>
          <cell r="K23">
            <v>430.58948865916915</v>
          </cell>
          <cell r="L23">
            <v>108.63385039966161</v>
          </cell>
          <cell r="M23">
            <v>1734.8506123452451</v>
          </cell>
          <cell r="N23">
            <v>956.4065060836889</v>
          </cell>
          <cell r="O23">
            <v>13.292906015451658</v>
          </cell>
          <cell r="P23">
            <v>21186.808704704261</v>
          </cell>
          <cell r="Q23">
            <v>21186.808704704268</v>
          </cell>
          <cell r="R23">
            <v>0</v>
          </cell>
          <cell r="T23">
            <v>1934.7486558584235</v>
          </cell>
          <cell r="U23">
            <v>3112.2596005935648</v>
          </cell>
          <cell r="V23">
            <v>4338.7505074059118</v>
          </cell>
          <cell r="W23">
            <v>422.83383170485718</v>
          </cell>
          <cell r="X23">
            <v>119.49037366614473</v>
          </cell>
          <cell r="Y23">
            <v>977.75547192132433</v>
          </cell>
          <cell r="Z23">
            <v>12.450452603660974</v>
          </cell>
          <cell r="AA23">
            <v>1725.8912647198845</v>
          </cell>
          <cell r="AB23">
            <v>385.79881391180209</v>
          </cell>
          <cell r="AC23">
            <v>96.187981009877916</v>
          </cell>
          <cell r="AD23">
            <v>1514.70320191222</v>
          </cell>
          <cell r="AE23">
            <v>816.0236148193834</v>
          </cell>
          <cell r="AF23">
            <v>12.975532786502084</v>
          </cell>
          <cell r="AG23">
            <v>15469.869302913557</v>
          </cell>
          <cell r="AH23">
            <v>15469.869302913537</v>
          </cell>
          <cell r="AI23">
            <v>2.0008883439004421E-11</v>
          </cell>
        </row>
        <row r="24">
          <cell r="C24">
            <v>3640.2238215625175</v>
          </cell>
          <cell r="D24">
            <v>14626.458186794554</v>
          </cell>
          <cell r="E24">
            <v>63935.409211422986</v>
          </cell>
          <cell r="F24">
            <v>1270.480456483685</v>
          </cell>
          <cell r="G24">
            <v>462.20705604482714</v>
          </cell>
          <cell r="H24">
            <v>5757.5676365107911</v>
          </cell>
          <cell r="I24">
            <v>180.92227379222635</v>
          </cell>
          <cell r="J24">
            <v>5488.6890675551595</v>
          </cell>
          <cell r="K24">
            <v>396.50016417306529</v>
          </cell>
          <cell r="L24">
            <v>220.85695294207952</v>
          </cell>
          <cell r="M24">
            <v>5897.7455452504882</v>
          </cell>
          <cell r="N24">
            <v>1398.6206038714604</v>
          </cell>
          <cell r="O24">
            <v>7.5085929646660464E-7</v>
          </cell>
          <cell r="P24">
            <v>103275.68097715471</v>
          </cell>
          <cell r="Q24">
            <v>103275.68097715471</v>
          </cell>
          <cell r="R24">
            <v>0</v>
          </cell>
          <cell r="T24">
            <v>2582.6063477852967</v>
          </cell>
          <cell r="U24">
            <v>8044.5623587357732</v>
          </cell>
          <cell r="V24">
            <v>23404.396189472041</v>
          </cell>
          <cell r="W24">
            <v>798.65320665737272</v>
          </cell>
          <cell r="X24">
            <v>297.19181983671882</v>
          </cell>
          <cell r="Y24">
            <v>4198.4097489125297</v>
          </cell>
          <cell r="Z24">
            <v>132.64407691243983</v>
          </cell>
          <cell r="AA24">
            <v>3651.3523330473136</v>
          </cell>
          <cell r="AB24">
            <v>333.13637292634724</v>
          </cell>
          <cell r="AC24">
            <v>195.60617914071779</v>
          </cell>
          <cell r="AD24">
            <v>4839.7625795930962</v>
          </cell>
          <cell r="AE24">
            <v>1138.4411810123861</v>
          </cell>
          <cell r="AF24">
            <v>7.5029803928876901E-7</v>
          </cell>
          <cell r="AG24">
            <v>49616.762394782323</v>
          </cell>
          <cell r="AH24">
            <v>49616.762394782359</v>
          </cell>
          <cell r="AI24">
            <v>0</v>
          </cell>
        </row>
        <row r="25">
          <cell r="C25">
            <v>62337.30110844897</v>
          </cell>
          <cell r="D25">
            <v>76689.709804408703</v>
          </cell>
          <cell r="E25">
            <v>66961.465592657114</v>
          </cell>
          <cell r="F25">
            <v>88.44514696128283</v>
          </cell>
          <cell r="G25">
            <v>524.11785905186446</v>
          </cell>
          <cell r="H25">
            <v>79.355559205550776</v>
          </cell>
          <cell r="I25">
            <v>5523.3210124459129</v>
          </cell>
          <cell r="J25">
            <v>3900.4262325143882</v>
          </cell>
          <cell r="K25">
            <v>1622.2267021994294</v>
          </cell>
          <cell r="L25">
            <v>145.79153049097582</v>
          </cell>
          <cell r="M25">
            <v>5229.4535336661993</v>
          </cell>
          <cell r="N25">
            <v>2863.1076890433396</v>
          </cell>
          <cell r="O25">
            <v>0</v>
          </cell>
          <cell r="P25">
            <v>225964.72177109367</v>
          </cell>
          <cell r="Q25">
            <v>225964.7217710939</v>
          </cell>
          <cell r="R25">
            <v>-2.3283064365386963E-10</v>
          </cell>
          <cell r="T25">
            <v>57218.943628823312</v>
          </cell>
          <cell r="U25">
            <v>62863.679777660036</v>
          </cell>
          <cell r="V25">
            <v>51043.229829271499</v>
          </cell>
          <cell r="W25">
            <v>74.157910547953094</v>
          </cell>
          <cell r="X25">
            <v>413.6412886678022</v>
          </cell>
          <cell r="Y25">
            <v>71.822663997934569</v>
          </cell>
          <cell r="Z25">
            <v>5011.7090485673107</v>
          </cell>
          <cell r="AA25">
            <v>3067.4739913772</v>
          </cell>
          <cell r="AB25">
            <v>1510.3385996658769</v>
          </cell>
          <cell r="AC25">
            <v>137.69135979479387</v>
          </cell>
          <cell r="AD25">
            <v>4634.9627372405321</v>
          </cell>
          <cell r="AE25">
            <v>2567.5245783070377</v>
          </cell>
          <cell r="AF25">
            <v>0</v>
          </cell>
          <cell r="AG25">
            <v>188615.17541392127</v>
          </cell>
          <cell r="AH25">
            <v>188615.17541392089</v>
          </cell>
          <cell r="AI25">
            <v>3.7834979593753815E-10</v>
          </cell>
        </row>
        <row r="26">
          <cell r="C26">
            <v>25851.112807561702</v>
          </cell>
          <cell r="D26">
            <v>70578.383626613228</v>
          </cell>
          <cell r="E26">
            <v>129423.45515444668</v>
          </cell>
          <cell r="F26">
            <v>3.7093491415572455</v>
          </cell>
          <cell r="G26">
            <v>788.10479646879708</v>
          </cell>
          <cell r="H26">
            <v>20279.324756762588</v>
          </cell>
          <cell r="I26">
            <v>202.09916267534695</v>
          </cell>
          <cell r="J26">
            <v>18268.223464216582</v>
          </cell>
          <cell r="K26">
            <v>2262.7841470541562</v>
          </cell>
          <cell r="L26">
            <v>1347.2122011178365</v>
          </cell>
          <cell r="M26">
            <v>80554.347224537953</v>
          </cell>
          <cell r="N26">
            <v>7972.7395461745582</v>
          </cell>
          <cell r="O26">
            <v>0</v>
          </cell>
          <cell r="P26">
            <v>357531.49623677088</v>
          </cell>
          <cell r="Q26">
            <v>357531.49623677094</v>
          </cell>
          <cell r="R26">
            <v>0</v>
          </cell>
          <cell r="T26">
            <v>24387.123106564424</v>
          </cell>
          <cell r="U26">
            <v>58743.512290731203</v>
          </cell>
          <cell r="V26">
            <v>77271.235894996687</v>
          </cell>
          <cell r="W26">
            <v>2.8352300089686722</v>
          </cell>
          <cell r="X26">
            <v>635.29601994989162</v>
          </cell>
          <cell r="Y26">
            <v>19484.228205999108</v>
          </cell>
          <cell r="Z26">
            <v>183.47905165891174</v>
          </cell>
          <cell r="AA26">
            <v>15458.143316750167</v>
          </cell>
          <cell r="AB26">
            <v>2044.5479912695509</v>
          </cell>
          <cell r="AC26">
            <v>1293.5629320947323</v>
          </cell>
          <cell r="AD26">
            <v>73559.983604701309</v>
          </cell>
          <cell r="AE26">
            <v>7617.992048302548</v>
          </cell>
          <cell r="AF26">
            <v>0</v>
          </cell>
          <cell r="AG26">
            <v>280681.93969302747</v>
          </cell>
          <cell r="AH26">
            <v>280681.93969302741</v>
          </cell>
          <cell r="AI26">
            <v>0</v>
          </cell>
        </row>
        <row r="27">
          <cell r="C27">
            <v>8684.2921215728693</v>
          </cell>
          <cell r="D27">
            <v>48551.4015227485</v>
          </cell>
          <cell r="E27">
            <v>67578.321752017669</v>
          </cell>
          <cell r="F27">
            <v>56.707502594068742</v>
          </cell>
          <cell r="G27">
            <v>94.437536245933458</v>
          </cell>
          <cell r="H27">
            <v>13991.382339962116</v>
          </cell>
          <cell r="I27">
            <v>2065.7679760896217</v>
          </cell>
          <cell r="J27">
            <v>6941.6358759186041</v>
          </cell>
          <cell r="K27">
            <v>1956.8783882096682</v>
          </cell>
          <cell r="L27">
            <v>27209.540697208278</v>
          </cell>
          <cell r="M27">
            <v>49711.123218040324</v>
          </cell>
          <cell r="N27">
            <v>4538.3122805390904</v>
          </cell>
          <cell r="O27">
            <v>3.5694750116383028E-6</v>
          </cell>
          <cell r="P27">
            <v>231379.80121471625</v>
          </cell>
          <cell r="Q27">
            <v>231379.80121471579</v>
          </cell>
          <cell r="R27">
            <v>4.6566128730773926E-10</v>
          </cell>
          <cell r="T27">
            <v>4207.5548863423437</v>
          </cell>
          <cell r="U27">
            <v>24944.914178784191</v>
          </cell>
          <cell r="V27">
            <v>31492.247381829322</v>
          </cell>
          <cell r="W27">
            <v>40.787491271469356</v>
          </cell>
          <cell r="X27">
            <v>47.887893214367764</v>
          </cell>
          <cell r="Y27">
            <v>8129.2714007962695</v>
          </cell>
          <cell r="Z27">
            <v>1618.435865662103</v>
          </cell>
          <cell r="AA27">
            <v>4190.2219867731174</v>
          </cell>
          <cell r="AB27">
            <v>1596.3771324039078</v>
          </cell>
          <cell r="AC27">
            <v>16550.107963003276</v>
          </cell>
          <cell r="AD27">
            <v>25252.435691555256</v>
          </cell>
          <cell r="AE27">
            <v>3865.8251914461916</v>
          </cell>
          <cell r="AF27">
            <v>3.5656443826188021E-6</v>
          </cell>
          <cell r="AG27">
            <v>121936.06706664746</v>
          </cell>
          <cell r="AH27">
            <v>121936.06706664735</v>
          </cell>
          <cell r="AI27">
            <v>1.1641532182693481E-10</v>
          </cell>
        </row>
        <row r="28">
          <cell r="C28">
            <v>8823.442338954952</v>
          </cell>
          <cell r="D28">
            <v>132441.54935323802</v>
          </cell>
          <cell r="E28">
            <v>315413.91107196675</v>
          </cell>
          <cell r="F28">
            <v>1348.4796320231394</v>
          </cell>
          <cell r="G28">
            <v>2262.9997547972598</v>
          </cell>
          <cell r="H28">
            <v>25884.341366560031</v>
          </cell>
          <cell r="I28">
            <v>151.7782430841265</v>
          </cell>
          <cell r="J28">
            <v>17408.161132164118</v>
          </cell>
          <cell r="K28">
            <v>6700.5735132500013</v>
          </cell>
          <cell r="L28">
            <v>7056.5450699842695</v>
          </cell>
          <cell r="M28">
            <v>28125.988628948933</v>
          </cell>
          <cell r="N28">
            <v>6037.6575143545115</v>
          </cell>
          <cell r="O28">
            <v>3.8696815126832012</v>
          </cell>
          <cell r="P28">
            <v>551659.29730083887</v>
          </cell>
          <cell r="Q28">
            <v>551659.29730083933</v>
          </cell>
          <cell r="R28">
            <v>0</v>
          </cell>
          <cell r="T28">
            <v>7452.7879177969626</v>
          </cell>
          <cell r="U28">
            <v>101774.00127811675</v>
          </cell>
          <cell r="V28">
            <v>208409.93625246239</v>
          </cell>
          <cell r="W28">
            <v>983.18952136239977</v>
          </cell>
          <cell r="X28">
            <v>1877.8270293866901</v>
          </cell>
          <cell r="Y28">
            <v>22738.226894037951</v>
          </cell>
          <cell r="Z28">
            <v>135.79614794059816</v>
          </cell>
          <cell r="AA28">
            <v>13812.166647878908</v>
          </cell>
          <cell r="AB28">
            <v>5876.3030742580549</v>
          </cell>
          <cell r="AC28">
            <v>6563.5759093390452</v>
          </cell>
          <cell r="AD28">
            <v>25373.961857454153</v>
          </cell>
          <cell r="AE28">
            <v>5330.030698589193</v>
          </cell>
          <cell r="AF28">
            <v>3.8532693421456208</v>
          </cell>
          <cell r="AG28">
            <v>400331.65649796528</v>
          </cell>
          <cell r="AH28">
            <v>400331.65649796434</v>
          </cell>
          <cell r="AI28">
            <v>9.3132257461547852E-10</v>
          </cell>
        </row>
        <row r="29">
          <cell r="C29">
            <v>2713.8696560293201</v>
          </cell>
          <cell r="D29">
            <v>48099.739128915578</v>
          </cell>
          <cell r="E29">
            <v>611980.27764776186</v>
          </cell>
          <cell r="F29">
            <v>410.32172804603078</v>
          </cell>
          <cell r="G29">
            <v>8.7696087607112609</v>
          </cell>
          <cell r="H29">
            <v>119769.69652699883</v>
          </cell>
          <cell r="I29">
            <v>6417.9630901086603</v>
          </cell>
          <cell r="J29">
            <v>58956.129640782121</v>
          </cell>
          <cell r="K29">
            <v>1206.0072935305941</v>
          </cell>
          <cell r="L29">
            <v>5553.0329910811233</v>
          </cell>
          <cell r="M29">
            <v>16271.347681354597</v>
          </cell>
          <cell r="N29">
            <v>2784.1555395624882</v>
          </cell>
          <cell r="O29">
            <v>947.80112455615404</v>
          </cell>
          <cell r="P29">
            <v>875119.11165748804</v>
          </cell>
          <cell r="Q29">
            <v>875119.11165748769</v>
          </cell>
          <cell r="R29">
            <v>0</v>
          </cell>
          <cell r="T29">
            <v>1639.2338533845843</v>
          </cell>
          <cell r="U29">
            <v>39676.652385395297</v>
          </cell>
          <cell r="V29">
            <v>479132.94595863635</v>
          </cell>
          <cell r="W29">
            <v>272.89713585647468</v>
          </cell>
          <cell r="X29">
            <v>7.583487045609365</v>
          </cell>
          <cell r="Y29">
            <v>113000.74658504118</v>
          </cell>
          <cell r="Z29">
            <v>5810.29510466582</v>
          </cell>
          <cell r="AA29">
            <v>45508.564398157352</v>
          </cell>
          <cell r="AB29">
            <v>1135.8892768623082</v>
          </cell>
          <cell r="AC29">
            <v>5253.5369458953046</v>
          </cell>
          <cell r="AD29">
            <v>15357.347221861171</v>
          </cell>
          <cell r="AE29">
            <v>2613.5040011679885</v>
          </cell>
          <cell r="AF29">
            <v>856.56069198218199</v>
          </cell>
          <cell r="AG29">
            <v>710265.75704595156</v>
          </cell>
          <cell r="AH29">
            <v>710265.75704595144</v>
          </cell>
          <cell r="AI29">
            <v>0</v>
          </cell>
        </row>
        <row r="30">
          <cell r="C30">
            <v>1027.2818460556523</v>
          </cell>
          <cell r="D30">
            <v>52067.224437196077</v>
          </cell>
          <cell r="E30">
            <v>544941.93259019661</v>
          </cell>
          <cell r="F30">
            <v>2036.5722282365984</v>
          </cell>
          <cell r="G30">
            <v>329.90155088960188</v>
          </cell>
          <cell r="H30">
            <v>17313.246666075647</v>
          </cell>
          <cell r="I30">
            <v>2565.2758657753639</v>
          </cell>
          <cell r="J30">
            <v>22871.120680865562</v>
          </cell>
          <cell r="K30">
            <v>649.98637582626691</v>
          </cell>
          <cell r="L30">
            <v>2589.192731973842</v>
          </cell>
          <cell r="M30">
            <v>19561.860082350555</v>
          </cell>
          <cell r="N30">
            <v>4754.006439501899</v>
          </cell>
          <cell r="O30">
            <v>0</v>
          </cell>
          <cell r="P30">
            <v>670707.60149494372</v>
          </cell>
          <cell r="Q30">
            <v>670707.60149494372</v>
          </cell>
          <cell r="R30">
            <v>0</v>
          </cell>
          <cell r="T30">
            <v>837.97935007602405</v>
          </cell>
          <cell r="U30">
            <v>35558.520956981643</v>
          </cell>
          <cell r="V30">
            <v>310075.31721486454</v>
          </cell>
          <cell r="W30">
            <v>1063.2653897590089</v>
          </cell>
          <cell r="X30">
            <v>227.70284178349166</v>
          </cell>
          <cell r="Y30">
            <v>15024.068431898406</v>
          </cell>
          <cell r="Z30">
            <v>2121.7957893851385</v>
          </cell>
          <cell r="AA30">
            <v>14740.003419026903</v>
          </cell>
          <cell r="AB30">
            <v>532.27571115052137</v>
          </cell>
          <cell r="AC30">
            <v>2289.092578429631</v>
          </cell>
          <cell r="AD30">
            <v>16796.114713922074</v>
          </cell>
          <cell r="AE30">
            <v>3922.6811266479767</v>
          </cell>
          <cell r="AF30">
            <v>0</v>
          </cell>
          <cell r="AG30">
            <v>403188.81752392539</v>
          </cell>
          <cell r="AH30">
            <v>403188.81752392504</v>
          </cell>
          <cell r="AI30">
            <v>0</v>
          </cell>
        </row>
        <row r="31">
          <cell r="C31">
            <v>2273.3236367238369</v>
          </cell>
          <cell r="D31">
            <v>6571.1693854305486</v>
          </cell>
          <cell r="E31">
            <v>11253.087534021723</v>
          </cell>
          <cell r="F31">
            <v>132.66204959076472</v>
          </cell>
          <cell r="G31">
            <v>225.91847253541783</v>
          </cell>
          <cell r="H31">
            <v>3284.4702028133452</v>
          </cell>
          <cell r="I31">
            <v>148.30904681165109</v>
          </cell>
          <cell r="J31">
            <v>4378.9520867923693</v>
          </cell>
          <cell r="K31">
            <v>107.34867073736578</v>
          </cell>
          <cell r="L31">
            <v>81.00136911202901</v>
          </cell>
          <cell r="M31">
            <v>473.27784859460098</v>
          </cell>
          <cell r="N31">
            <v>458.18757661121003</v>
          </cell>
          <cell r="O31">
            <v>5.1357319801669027E-7</v>
          </cell>
          <cell r="P31">
            <v>29387.707880288439</v>
          </cell>
          <cell r="Q31">
            <v>29387.707880288428</v>
          </cell>
          <cell r="R31">
            <v>0</v>
          </cell>
          <cell r="T31">
            <v>1528.463380274801</v>
          </cell>
          <cell r="U31">
            <v>4457.1414209311733</v>
          </cell>
          <cell r="V31">
            <v>4728.1589752263217</v>
          </cell>
          <cell r="W31">
            <v>90.246684869477065</v>
          </cell>
          <cell r="X31">
            <v>186.69356202644792</v>
          </cell>
          <cell r="Y31">
            <v>3026.2368705173508</v>
          </cell>
          <cell r="Z31">
            <v>128.53365359537887</v>
          </cell>
          <cell r="AA31">
            <v>3596.880592278224</v>
          </cell>
          <cell r="AB31">
            <v>96.216390100307294</v>
          </cell>
          <cell r="AC31">
            <v>71.878204938299376</v>
          </cell>
          <cell r="AD31">
            <v>411.18949631517796</v>
          </cell>
          <cell r="AE31">
            <v>377.91639149221476</v>
          </cell>
          <cell r="AF31">
            <v>5.1347272019192663E-7</v>
          </cell>
          <cell r="AG31">
            <v>18699.55562307865</v>
          </cell>
          <cell r="AH31">
            <v>18699.555623078671</v>
          </cell>
          <cell r="AI31">
            <v>0</v>
          </cell>
        </row>
        <row r="32">
          <cell r="C32">
            <v>361.05752052315796</v>
          </cell>
          <cell r="D32">
            <v>2917.656059841016</v>
          </cell>
          <cell r="E32">
            <v>5878.8759110503879</v>
          </cell>
          <cell r="F32">
            <v>232.38794908683474</v>
          </cell>
          <cell r="G32">
            <v>1078.3652335081715</v>
          </cell>
          <cell r="H32">
            <v>11776.328725023894</v>
          </cell>
          <cell r="I32">
            <v>62.765438706171835</v>
          </cell>
          <cell r="J32">
            <v>2686.9750801903692</v>
          </cell>
          <cell r="K32">
            <v>3447.4701001805151</v>
          </cell>
          <cell r="L32">
            <v>53777.084833088971</v>
          </cell>
          <cell r="M32">
            <v>10124.722522111635</v>
          </cell>
          <cell r="N32">
            <v>1424.7234740760534</v>
          </cell>
          <cell r="O32">
            <v>0.63850746926878643</v>
          </cell>
          <cell r="P32">
            <v>93769.051354856434</v>
          </cell>
          <cell r="Q32">
            <v>93769.051354856405</v>
          </cell>
          <cell r="R32">
            <v>0</v>
          </cell>
          <cell r="T32">
            <v>182.74791491833824</v>
          </cell>
          <cell r="U32">
            <v>1212.7319228938338</v>
          </cell>
          <cell r="V32">
            <v>2029.4614051518606</v>
          </cell>
          <cell r="W32">
            <v>92.079002072953898</v>
          </cell>
          <cell r="X32">
            <v>566.55347100784559</v>
          </cell>
          <cell r="Y32">
            <v>5759.6238165703162</v>
          </cell>
          <cell r="Z32">
            <v>47.320370553183089</v>
          </cell>
          <cell r="AA32">
            <v>1489.2441391679174</v>
          </cell>
          <cell r="AB32">
            <v>1825.0247824510457</v>
          </cell>
          <cell r="AC32">
            <v>15308.264096882143</v>
          </cell>
          <cell r="AD32">
            <v>4899.6836360475872</v>
          </cell>
          <cell r="AE32">
            <v>1022.5241637182459</v>
          </cell>
          <cell r="AF32">
            <v>0.6360349656808979</v>
          </cell>
          <cell r="AG32">
            <v>34435.894756400958</v>
          </cell>
          <cell r="AH32">
            <v>34435.894756400929</v>
          </cell>
          <cell r="AI32">
            <v>0</v>
          </cell>
        </row>
        <row r="33">
          <cell r="C33">
            <v>1314.9468608731327</v>
          </cell>
          <cell r="D33">
            <v>3557.8028575879271</v>
          </cell>
          <cell r="E33">
            <v>3038.5804895726246</v>
          </cell>
          <cell r="F33">
            <v>154.51223831276099</v>
          </cell>
          <cell r="G33">
            <v>143.31700051746247</v>
          </cell>
          <cell r="H33">
            <v>1187.1954859564194</v>
          </cell>
          <cell r="I33">
            <v>8.7651582360809641</v>
          </cell>
          <cell r="J33">
            <v>2844.2292144943917</v>
          </cell>
          <cell r="K33">
            <v>90.947993489305318</v>
          </cell>
          <cell r="L33">
            <v>494.54488318719967</v>
          </cell>
          <cell r="M33">
            <v>741.35078825568871</v>
          </cell>
          <cell r="N33">
            <v>252.63905760707001</v>
          </cell>
          <cell r="O33">
            <v>1.0013672894500583E-6</v>
          </cell>
          <cell r="P33">
            <v>13828.832029091433</v>
          </cell>
          <cell r="Q33">
            <v>13828.832029091427</v>
          </cell>
          <cell r="R33">
            <v>0</v>
          </cell>
          <cell r="T33">
            <v>834.68197507554896</v>
          </cell>
          <cell r="U33">
            <v>2272.2038991654836</v>
          </cell>
          <cell r="V33">
            <v>1658.0411626738266</v>
          </cell>
          <cell r="W33">
            <v>96.359215466906974</v>
          </cell>
          <cell r="X33">
            <v>96.033963949659338</v>
          </cell>
          <cell r="Y33">
            <v>998.39914049038225</v>
          </cell>
          <cell r="Z33">
            <v>6.8352267563297424</v>
          </cell>
          <cell r="AA33">
            <v>2011.474061872143</v>
          </cell>
          <cell r="AB33">
            <v>76.169752098062759</v>
          </cell>
          <cell r="AC33">
            <v>448.52263194874206</v>
          </cell>
          <cell r="AD33">
            <v>610.86780407357469</v>
          </cell>
          <cell r="AE33">
            <v>206.27617138987534</v>
          </cell>
          <cell r="AF33">
            <v>1.0012425621710262E-6</v>
          </cell>
          <cell r="AG33">
            <v>9315.8650059617776</v>
          </cell>
          <cell r="AH33">
            <v>9315.865005961783</v>
          </cell>
          <cell r="AI33">
            <v>0</v>
          </cell>
        </row>
        <row r="34">
          <cell r="C34">
            <v>68863.635242877775</v>
          </cell>
          <cell r="D34">
            <v>40193.398576215201</v>
          </cell>
          <cell r="E34">
            <v>225937.97562703944</v>
          </cell>
          <cell r="F34">
            <v>124.61313284966056</v>
          </cell>
          <cell r="G34">
            <v>0.73120089752188888</v>
          </cell>
          <cell r="H34">
            <v>11811.294227195842</v>
          </cell>
          <cell r="I34">
            <v>11.590536591266531</v>
          </cell>
          <cell r="J34">
            <v>3919.8062182026833</v>
          </cell>
          <cell r="K34">
            <v>93.74091253315575</v>
          </cell>
          <cell r="L34">
            <v>769.16001521935391</v>
          </cell>
          <cell r="M34">
            <v>292.11541412685926</v>
          </cell>
          <cell r="N34">
            <v>37.604036927497816</v>
          </cell>
          <cell r="O34">
            <v>1.8304536004931462E-4</v>
          </cell>
          <cell r="P34">
            <v>352055.66532372159</v>
          </cell>
          <cell r="Q34">
            <v>352055.66532372223</v>
          </cell>
          <cell r="R34">
            <v>-6.4028427004814148E-10</v>
          </cell>
          <cell r="T34">
            <v>63562.556191080199</v>
          </cell>
          <cell r="U34">
            <v>29599.972053407815</v>
          </cell>
          <cell r="V34">
            <v>124701.32316709473</v>
          </cell>
          <cell r="W34">
            <v>97.409130183814881</v>
          </cell>
          <cell r="X34">
            <v>0.61420281041356539</v>
          </cell>
          <cell r="Y34">
            <v>10973.31734339218</v>
          </cell>
          <cell r="Z34">
            <v>10.646053984905876</v>
          </cell>
          <cell r="AA34">
            <v>3224.5955319032955</v>
          </cell>
          <cell r="AB34">
            <v>80.285824681826796</v>
          </cell>
          <cell r="AC34">
            <v>684.06490225535867</v>
          </cell>
          <cell r="AD34">
            <v>281.92170018760237</v>
          </cell>
          <cell r="AE34">
            <v>35.144746009271969</v>
          </cell>
          <cell r="AF34">
            <v>1.8217669181787733E-4</v>
          </cell>
          <cell r="AG34">
            <v>233251.85102916809</v>
          </cell>
          <cell r="AH34">
            <v>233251.85102916782</v>
          </cell>
          <cell r="AI34">
            <v>2.6193447411060333E-10</v>
          </cell>
        </row>
        <row r="35">
          <cell r="C35">
            <v>101.80496176736982</v>
          </cell>
          <cell r="D35">
            <v>663.94300350093067</v>
          </cell>
          <cell r="E35">
            <v>1284.7162631431506</v>
          </cell>
          <cell r="F35">
            <v>14.13088143810649</v>
          </cell>
          <cell r="G35">
            <v>42.785007312514814</v>
          </cell>
          <cell r="H35">
            <v>285.66639598780273</v>
          </cell>
          <cell r="I35">
            <v>28.804721636010189</v>
          </cell>
          <cell r="J35">
            <v>820.7191312520016</v>
          </cell>
          <cell r="K35">
            <v>119.52585328956923</v>
          </cell>
          <cell r="L35">
            <v>5703.7901743463099</v>
          </cell>
          <cell r="M35">
            <v>1214.5435866006223</v>
          </cell>
          <cell r="N35">
            <v>2408.3016833240922</v>
          </cell>
          <cell r="O35">
            <v>1.995078040032143E-2</v>
          </cell>
          <cell r="P35">
            <v>12688.751614378882</v>
          </cell>
          <cell r="Q35">
            <v>12688.751614378863</v>
          </cell>
          <cell r="R35">
            <v>1.8189894035458565E-11</v>
          </cell>
          <cell r="T35">
            <v>53.929231892773821</v>
          </cell>
          <cell r="U35">
            <v>365.25388384819087</v>
          </cell>
          <cell r="V35">
            <v>454.38848066757373</v>
          </cell>
          <cell r="W35">
            <v>2.9219082699266692</v>
          </cell>
          <cell r="X35">
            <v>22.690984110018228</v>
          </cell>
          <cell r="Y35">
            <v>209.34931478059747</v>
          </cell>
          <cell r="Z35">
            <v>18.409412392330054</v>
          </cell>
          <cell r="AA35">
            <v>427.61898461082484</v>
          </cell>
          <cell r="AB35">
            <v>67.378317531554359</v>
          </cell>
          <cell r="AC35">
            <v>796.62978777261173</v>
          </cell>
          <cell r="AD35">
            <v>705.24489887632069</v>
          </cell>
          <cell r="AE35">
            <v>1006.4207389518688</v>
          </cell>
          <cell r="AF35">
            <v>1.9860920720034758E-2</v>
          </cell>
          <cell r="AG35">
            <v>4130.2558046253116</v>
          </cell>
          <cell r="AH35">
            <v>4130.2558046253116</v>
          </cell>
          <cell r="AI35">
            <v>0</v>
          </cell>
        </row>
        <row r="36">
          <cell r="C36">
            <v>55492.927497067431</v>
          </cell>
          <cell r="D36">
            <v>84160.877753027744</v>
          </cell>
          <cell r="E36">
            <v>215777.1118137296</v>
          </cell>
          <cell r="F36">
            <v>2324.313368625661</v>
          </cell>
          <cell r="G36">
            <v>3894.1605175102563</v>
          </cell>
          <cell r="H36">
            <v>53169.445427444392</v>
          </cell>
          <cell r="I36">
            <v>165.23887970615178</v>
          </cell>
          <cell r="J36">
            <v>38366.74531143497</v>
          </cell>
          <cell r="K36">
            <v>3846.4183810542809</v>
          </cell>
          <cell r="L36">
            <v>10235.624859315321</v>
          </cell>
          <cell r="M36">
            <v>56572.35993068407</v>
          </cell>
          <cell r="N36">
            <v>12281.764886433481</v>
          </cell>
          <cell r="O36">
            <v>0</v>
          </cell>
          <cell r="P36">
            <v>536286.98862603342</v>
          </cell>
          <cell r="Q36">
            <v>536286.98862603318</v>
          </cell>
          <cell r="R36">
            <v>0</v>
          </cell>
          <cell r="T36">
            <v>41928.141783785803</v>
          </cell>
          <cell r="U36">
            <v>45202.602603163818</v>
          </cell>
          <cell r="V36">
            <v>79355.724557522932</v>
          </cell>
          <cell r="W36">
            <v>1494.654683586803</v>
          </cell>
          <cell r="X36">
            <v>2679.8088102496017</v>
          </cell>
          <cell r="Y36">
            <v>43114.997399770895</v>
          </cell>
          <cell r="Z36">
            <v>123.05918792183262</v>
          </cell>
          <cell r="AA36">
            <v>25487.522902551944</v>
          </cell>
          <cell r="AB36">
            <v>3002.8230649542338</v>
          </cell>
          <cell r="AC36">
            <v>9277.1690549090745</v>
          </cell>
          <cell r="AD36">
            <v>46406.545537158985</v>
          </cell>
          <cell r="AE36">
            <v>10199.733215799693</v>
          </cell>
          <cell r="AF36">
            <v>0</v>
          </cell>
          <cell r="AG36">
            <v>308272.78280137561</v>
          </cell>
          <cell r="AH36">
            <v>308272.78280137625</v>
          </cell>
          <cell r="AI36">
            <v>-6.4028427004814148E-10</v>
          </cell>
        </row>
        <row r="37">
          <cell r="C37">
            <v>113017.52875770527</v>
          </cell>
          <cell r="D37">
            <v>9725.0179791782175</v>
          </cell>
          <cell r="E37">
            <v>41751.507404197735</v>
          </cell>
          <cell r="F37">
            <v>942.29824373159113</v>
          </cell>
          <cell r="G37">
            <v>556.37814104569907</v>
          </cell>
          <cell r="H37">
            <v>720.8345709939972</v>
          </cell>
          <cell r="I37">
            <v>33.680426866969178</v>
          </cell>
          <cell r="J37">
            <v>21265.598479843109</v>
          </cell>
          <cell r="K37">
            <v>1057.9002435212651</v>
          </cell>
          <cell r="L37">
            <v>2220.0592014204417</v>
          </cell>
          <cell r="M37">
            <v>8386.1515117594918</v>
          </cell>
          <cell r="N37">
            <v>1981.6978928886942</v>
          </cell>
          <cell r="O37">
            <v>3.9921757110656424</v>
          </cell>
          <cell r="P37">
            <v>201662.64502886351</v>
          </cell>
          <cell r="Q37">
            <v>201662.64502886339</v>
          </cell>
          <cell r="R37">
            <v>0</v>
          </cell>
          <cell r="T37">
            <v>104286.12315364466</v>
          </cell>
          <cell r="U37">
            <v>7735.6985106765405</v>
          </cell>
          <cell r="V37">
            <v>29480.988853403458</v>
          </cell>
          <cell r="W37">
            <v>873.58375693639027</v>
          </cell>
          <cell r="X37">
            <v>451.47373251726339</v>
          </cell>
          <cell r="Y37">
            <v>625.23075118810675</v>
          </cell>
          <cell r="Z37">
            <v>29.514288220696848</v>
          </cell>
          <cell r="AA37">
            <v>14089.805565428916</v>
          </cell>
          <cell r="AB37">
            <v>917.70349296514803</v>
          </cell>
          <cell r="AC37">
            <v>2080.8742083525144</v>
          </cell>
          <cell r="AD37">
            <v>7086.7436431013384</v>
          </cell>
          <cell r="AE37">
            <v>1741.5563732912115</v>
          </cell>
          <cell r="AF37">
            <v>3.9891595714513541</v>
          </cell>
          <cell r="AG37">
            <v>169403.2854892977</v>
          </cell>
          <cell r="AH37">
            <v>169403.28548929779</v>
          </cell>
          <cell r="AI37">
            <v>0</v>
          </cell>
        </row>
        <row r="38">
          <cell r="C38">
            <v>9433.7603858968832</v>
          </cell>
          <cell r="D38">
            <v>44012.343358993865</v>
          </cell>
          <cell r="E38">
            <v>92646.490650813779</v>
          </cell>
          <cell r="F38">
            <v>1049.8043479292537</v>
          </cell>
          <cell r="G38">
            <v>6577.0260958629624</v>
          </cell>
          <cell r="H38">
            <v>33474.789286820378</v>
          </cell>
          <cell r="I38">
            <v>68.28522570354302</v>
          </cell>
          <cell r="J38">
            <v>11572.83888707074</v>
          </cell>
          <cell r="K38">
            <v>753.32568726094951</v>
          </cell>
          <cell r="L38">
            <v>900.37884517809039</v>
          </cell>
          <cell r="M38">
            <v>10717.578026719406</v>
          </cell>
          <cell r="N38">
            <v>3403.7018872973949</v>
          </cell>
          <cell r="O38">
            <v>5.3594022890017463</v>
          </cell>
          <cell r="P38">
            <v>214615.68208783623</v>
          </cell>
          <cell r="Q38">
            <v>214615.68208783638</v>
          </cell>
          <cell r="R38">
            <v>0</v>
          </cell>
          <cell r="T38">
            <v>7370.242779595821</v>
          </cell>
          <cell r="U38">
            <v>30177.94607370103</v>
          </cell>
          <cell r="V38">
            <v>51445.248818846158</v>
          </cell>
          <cell r="W38">
            <v>754.99530581792601</v>
          </cell>
          <cell r="X38">
            <v>4847.1778073784244</v>
          </cell>
          <cell r="Y38">
            <v>29364.937476976342</v>
          </cell>
          <cell r="Z38">
            <v>57.664926952514485</v>
          </cell>
          <cell r="AA38">
            <v>9024.6066638060547</v>
          </cell>
          <cell r="AB38">
            <v>598.72916831524344</v>
          </cell>
          <cell r="AC38">
            <v>796.59675728491095</v>
          </cell>
          <cell r="AD38">
            <v>9224.3763768491735</v>
          </cell>
          <cell r="AE38">
            <v>2886.2301136957585</v>
          </cell>
          <cell r="AF38">
            <v>5.3500776287678056</v>
          </cell>
          <cell r="AG38">
            <v>146554.10234684811</v>
          </cell>
          <cell r="AH38">
            <v>146554.1023468482</v>
          </cell>
          <cell r="AI38">
            <v>0</v>
          </cell>
        </row>
        <row r="39">
          <cell r="C39">
            <v>1818.3623326269249</v>
          </cell>
          <cell r="D39">
            <v>16827.524261344148</v>
          </cell>
          <cell r="E39">
            <v>26079.128461677414</v>
          </cell>
          <cell r="F39">
            <v>207.25981802016236</v>
          </cell>
          <cell r="G39">
            <v>741.24199346847593</v>
          </cell>
          <cell r="H39">
            <v>8741.5998605694294</v>
          </cell>
          <cell r="I39">
            <v>734.18067667458456</v>
          </cell>
          <cell r="J39">
            <v>6670.0935875299556</v>
          </cell>
          <cell r="K39">
            <v>578.0406116992674</v>
          </cell>
          <cell r="L39">
            <v>417.77586579938344</v>
          </cell>
          <cell r="M39">
            <v>2441.6668885917297</v>
          </cell>
          <cell r="N39">
            <v>1248.430717421674</v>
          </cell>
          <cell r="O39">
            <v>0.48743589010014082</v>
          </cell>
          <cell r="P39">
            <v>66505.792511313251</v>
          </cell>
          <cell r="Q39">
            <v>66505.792511313135</v>
          </cell>
          <cell r="R39">
            <v>1.1641532182693481E-10</v>
          </cell>
          <cell r="T39">
            <v>1385.6795332423867</v>
          </cell>
          <cell r="U39">
            <v>11983.412039191458</v>
          </cell>
          <cell r="V39">
            <v>13829.302552883</v>
          </cell>
          <cell r="W39">
            <v>153.70094848456336</v>
          </cell>
          <cell r="X39">
            <v>577.12951666056938</v>
          </cell>
          <cell r="Y39">
            <v>8068.7102419269777</v>
          </cell>
          <cell r="Z39">
            <v>643.13797485333339</v>
          </cell>
          <cell r="AA39">
            <v>5152.565322855824</v>
          </cell>
          <cell r="AB39">
            <v>510.21446791617791</v>
          </cell>
          <cell r="AC39">
            <v>391.1361268223032</v>
          </cell>
          <cell r="AD39">
            <v>2201.1644070916755</v>
          </cell>
          <cell r="AE39">
            <v>1095.5479549132547</v>
          </cell>
          <cell r="AF39">
            <v>0.48720664551857945</v>
          </cell>
          <cell r="AG39">
            <v>45992.188293487052</v>
          </cell>
          <cell r="AH39">
            <v>45992.188293487037</v>
          </cell>
          <cell r="AI39">
            <v>0</v>
          </cell>
        </row>
        <row r="40">
          <cell r="C40">
            <v>2184.8394749599693</v>
          </cell>
          <cell r="D40">
            <v>9690.8891397947755</v>
          </cell>
          <cell r="E40">
            <v>25208.521192114669</v>
          </cell>
          <cell r="F40">
            <v>375.76269085961849</v>
          </cell>
          <cell r="G40">
            <v>712.23843910571838</v>
          </cell>
          <cell r="H40">
            <v>6986.981465762412</v>
          </cell>
          <cell r="I40">
            <v>960.90823169661212</v>
          </cell>
          <cell r="J40">
            <v>8317.0650476014853</v>
          </cell>
          <cell r="K40">
            <v>523.89817601428069</v>
          </cell>
          <cell r="L40">
            <v>633.25496501799057</v>
          </cell>
          <cell r="M40">
            <v>3259.138078392265</v>
          </cell>
          <cell r="N40">
            <v>1887.0656599681415</v>
          </cell>
          <cell r="O40">
            <v>0</v>
          </cell>
          <cell r="P40">
            <v>60740.56256128793</v>
          </cell>
          <cell r="Q40">
            <v>60740.562561287821</v>
          </cell>
          <cell r="R40">
            <v>1.0913936421275139E-10</v>
          </cell>
          <cell r="T40">
            <v>1808.0852997626607</v>
          </cell>
          <cell r="U40">
            <v>7111.5148084648044</v>
          </cell>
          <cell r="V40">
            <v>16444.96287109697</v>
          </cell>
          <cell r="W40">
            <v>214.62836396185335</v>
          </cell>
          <cell r="X40">
            <v>512.50787035640747</v>
          </cell>
          <cell r="Y40">
            <v>5530.1708631165766</v>
          </cell>
          <cell r="Z40">
            <v>825.59610423364961</v>
          </cell>
          <cell r="AA40">
            <v>6331.6113279726278</v>
          </cell>
          <cell r="AB40">
            <v>411.442753568054</v>
          </cell>
          <cell r="AC40">
            <v>569.36764167365754</v>
          </cell>
          <cell r="AD40">
            <v>2696.299976224182</v>
          </cell>
          <cell r="AE40">
            <v>1598.7781307260757</v>
          </cell>
          <cell r="AF40">
            <v>0</v>
          </cell>
          <cell r="AG40">
            <v>44054.966011157514</v>
          </cell>
          <cell r="AH40">
            <v>44054.966011157507</v>
          </cell>
          <cell r="AI40">
            <v>0</v>
          </cell>
        </row>
        <row r="41">
          <cell r="C41">
            <v>207487.28373286017</v>
          </cell>
          <cell r="D41">
            <v>13290.698079882664</v>
          </cell>
          <cell r="E41">
            <v>119609.63992951828</v>
          </cell>
          <cell r="F41">
            <v>1508.2343323795717</v>
          </cell>
          <cell r="G41">
            <v>342.38755341776346</v>
          </cell>
          <cell r="H41">
            <v>93465.351237972209</v>
          </cell>
          <cell r="I41">
            <v>234.92542140943644</v>
          </cell>
          <cell r="J41">
            <v>76679.556536608245</v>
          </cell>
          <cell r="K41">
            <v>1173.9468730022261</v>
          </cell>
          <cell r="L41">
            <v>106.83244584249464</v>
          </cell>
          <cell r="M41">
            <v>1334.4128207686324</v>
          </cell>
          <cell r="N41">
            <v>849.4754636256655</v>
          </cell>
          <cell r="O41">
            <v>0</v>
          </cell>
          <cell r="P41">
            <v>516082.74442728743</v>
          </cell>
          <cell r="Q41">
            <v>516082.74442728743</v>
          </cell>
          <cell r="R41">
            <v>0</v>
          </cell>
          <cell r="T41">
            <v>196834.05491977549</v>
          </cell>
          <cell r="U41">
            <v>11716.84409486187</v>
          </cell>
          <cell r="V41">
            <v>107051.28693844246</v>
          </cell>
          <cell r="W41">
            <v>1390.8130047298328</v>
          </cell>
          <cell r="X41">
            <v>309.44533533382582</v>
          </cell>
          <cell r="Y41">
            <v>88003.338974805549</v>
          </cell>
          <cell r="Z41">
            <v>218.56648750930796</v>
          </cell>
          <cell r="AA41">
            <v>70157.409967765867</v>
          </cell>
          <cell r="AB41">
            <v>1124.2370541264306</v>
          </cell>
          <cell r="AC41">
            <v>101.73714359662618</v>
          </cell>
          <cell r="AD41">
            <v>1284.1418997901042</v>
          </cell>
          <cell r="AE41">
            <v>803.86125433178836</v>
          </cell>
          <cell r="AF41">
            <v>0</v>
          </cell>
          <cell r="AG41">
            <v>478995.7370750691</v>
          </cell>
          <cell r="AH41">
            <v>478995.73707506899</v>
          </cell>
          <cell r="AI41">
            <v>0</v>
          </cell>
        </row>
        <row r="42">
          <cell r="C42">
            <v>2323.3340987329857</v>
          </cell>
          <cell r="D42">
            <v>8615.3399355945203</v>
          </cell>
          <cell r="E42">
            <v>48760.842078757982</v>
          </cell>
          <cell r="F42">
            <v>495.710321161781</v>
          </cell>
          <cell r="G42">
            <v>526.63441803928481</v>
          </cell>
          <cell r="H42">
            <v>4729.0172522067187</v>
          </cell>
          <cell r="I42">
            <v>112.47002590315887</v>
          </cell>
          <cell r="J42">
            <v>2014.6305927844267</v>
          </cell>
          <cell r="K42">
            <v>1033.0870856268393</v>
          </cell>
          <cell r="L42">
            <v>427.33695758919526</v>
          </cell>
          <cell r="M42">
            <v>5689.6651036438943</v>
          </cell>
          <cell r="N42">
            <v>1136.0645091055931</v>
          </cell>
          <cell r="O42">
            <v>0</v>
          </cell>
          <cell r="P42">
            <v>75864.13237914638</v>
          </cell>
          <cell r="Q42">
            <v>75864.13237914638</v>
          </cell>
          <cell r="R42">
            <v>0</v>
          </cell>
          <cell r="T42">
            <v>1695.5944040235017</v>
          </cell>
          <cell r="U42">
            <v>5120.5187979059401</v>
          </cell>
          <cell r="V42">
            <v>18013.246928252011</v>
          </cell>
          <cell r="W42">
            <v>285.84740604049125</v>
          </cell>
          <cell r="X42">
            <v>424.52472375256372</v>
          </cell>
          <cell r="Y42">
            <v>3815.6045067137516</v>
          </cell>
          <cell r="Z42">
            <v>92.471962344058909</v>
          </cell>
          <cell r="AA42">
            <v>1544.6533929922839</v>
          </cell>
          <cell r="AB42">
            <v>903.82503741182404</v>
          </cell>
          <cell r="AC42">
            <v>392.86522242943408</v>
          </cell>
          <cell r="AD42">
            <v>5067.8339060604085</v>
          </cell>
          <cell r="AE42">
            <v>1008.9170672470257</v>
          </cell>
          <cell r="AF42">
            <v>0</v>
          </cell>
          <cell r="AG42">
            <v>38365.903355173301</v>
          </cell>
          <cell r="AH42">
            <v>38365.903355173323</v>
          </cell>
          <cell r="AI42">
            <v>0</v>
          </cell>
        </row>
        <row r="43">
          <cell r="C43">
            <v>458.16497362581623</v>
          </cell>
          <cell r="D43">
            <v>4457.9907024448257</v>
          </cell>
          <cell r="E43">
            <v>15799.01073973818</v>
          </cell>
          <cell r="F43">
            <v>668.41658950165879</v>
          </cell>
          <cell r="G43">
            <v>342.87147293439102</v>
          </cell>
          <cell r="H43">
            <v>1245.5546996934049</v>
          </cell>
          <cell r="I43">
            <v>16.554549270589838</v>
          </cell>
          <cell r="J43">
            <v>2383.4251519698455</v>
          </cell>
          <cell r="K43">
            <v>338.10394952185402</v>
          </cell>
          <cell r="L43">
            <v>249.32731735236686</v>
          </cell>
          <cell r="M43">
            <v>990.18463614006521</v>
          </cell>
          <cell r="N43">
            <v>457.9637953332001</v>
          </cell>
          <cell r="O43">
            <v>7.7699620081092609E-6</v>
          </cell>
          <cell r="P43">
            <v>27407.568585296158</v>
          </cell>
          <cell r="Q43">
            <v>27407.568585296161</v>
          </cell>
          <cell r="R43">
            <v>0</v>
          </cell>
          <cell r="T43">
            <v>331.06600949812241</v>
          </cell>
          <cell r="U43">
            <v>2672.3569681024619</v>
          </cell>
          <cell r="V43">
            <v>8686.7500755943183</v>
          </cell>
          <cell r="W43">
            <v>481.22596764774215</v>
          </cell>
          <cell r="X43">
            <v>238.70228225905913</v>
          </cell>
          <cell r="Y43">
            <v>1018.4341005677859</v>
          </cell>
          <cell r="Z43">
            <v>13.044157027186969</v>
          </cell>
          <cell r="AA43">
            <v>1739.3023986344074</v>
          </cell>
          <cell r="AB43">
            <v>271.74033107119396</v>
          </cell>
          <cell r="AC43">
            <v>221.30130119970786</v>
          </cell>
          <cell r="AD43">
            <v>809.55867489939067</v>
          </cell>
          <cell r="AE43">
            <v>353.97148551136502</v>
          </cell>
          <cell r="AF43">
            <v>7.7687573246963194E-6</v>
          </cell>
          <cell r="AG43">
            <v>16837.4537597815</v>
          </cell>
          <cell r="AH43">
            <v>16837.453759781496</v>
          </cell>
          <cell r="AI43">
            <v>0</v>
          </cell>
        </row>
        <row r="44">
          <cell r="C44">
            <v>4873.9401349674336</v>
          </cell>
          <cell r="D44">
            <v>33906.235795579094</v>
          </cell>
          <cell r="E44">
            <v>115813.23199975945</v>
          </cell>
          <cell r="F44">
            <v>1071.371875421597</v>
          </cell>
          <cell r="G44">
            <v>587.27361662635099</v>
          </cell>
          <cell r="H44">
            <v>19834.262529987107</v>
          </cell>
          <cell r="I44">
            <v>93.056608439997049</v>
          </cell>
          <cell r="J44">
            <v>21521.393055846049</v>
          </cell>
          <cell r="K44">
            <v>1459.5163656178161</v>
          </cell>
          <cell r="L44">
            <v>3209.964807345516</v>
          </cell>
          <cell r="M44">
            <v>27883.721384176064</v>
          </cell>
          <cell r="N44">
            <v>3565.2563987001081</v>
          </cell>
          <cell r="O44">
            <v>5.171696680551034</v>
          </cell>
          <cell r="P44">
            <v>233824.39626914714</v>
          </cell>
          <cell r="Q44">
            <v>233824.39626914717</v>
          </cell>
          <cell r="R44">
            <v>0</v>
          </cell>
          <cell r="T44">
            <v>3797.5532764537247</v>
          </cell>
          <cell r="U44">
            <v>24441.823424474533</v>
          </cell>
          <cell r="V44">
            <v>69834.114510994972</v>
          </cell>
          <cell r="W44">
            <v>907.36127235537583</v>
          </cell>
          <cell r="X44">
            <v>454.48178894700118</v>
          </cell>
          <cell r="Y44">
            <v>17361.277936593222</v>
          </cell>
          <cell r="Z44">
            <v>78.31704461708577</v>
          </cell>
          <cell r="AA44">
            <v>14224.504784315919</v>
          </cell>
          <cell r="AB44">
            <v>1180.423106428334</v>
          </cell>
          <cell r="AC44">
            <v>3000.0971045507354</v>
          </cell>
          <cell r="AD44">
            <v>23949.5029598207</v>
          </cell>
          <cell r="AE44">
            <v>3168.1556373859357</v>
          </cell>
          <cell r="AF44">
            <v>5.1618518986323183</v>
          </cell>
          <cell r="AG44">
            <v>162402.77469883618</v>
          </cell>
          <cell r="AH44">
            <v>162402.77469883597</v>
          </cell>
          <cell r="AI44">
            <v>0</v>
          </cell>
        </row>
        <row r="45">
          <cell r="C45">
            <v>12085.033461172014</v>
          </cell>
          <cell r="D45">
            <v>70091.991590793099</v>
          </cell>
          <cell r="E45">
            <v>108251.94940358332</v>
          </cell>
          <cell r="F45">
            <v>1125.6624571932045</v>
          </cell>
          <cell r="G45">
            <v>3133.8906692045716</v>
          </cell>
          <cell r="H45">
            <v>10718.894167921608</v>
          </cell>
          <cell r="I45">
            <v>53.952459818767473</v>
          </cell>
          <cell r="J45">
            <v>15002.263595234233</v>
          </cell>
          <cell r="K45">
            <v>214.05855070928763</v>
          </cell>
          <cell r="L45">
            <v>3334.4796774505589</v>
          </cell>
          <cell r="M45">
            <v>2005.7041913861847</v>
          </cell>
          <cell r="N45">
            <v>674.73355156405296</v>
          </cell>
          <cell r="O45">
            <v>5.3741334624701906</v>
          </cell>
          <cell r="P45">
            <v>226697.98790949336</v>
          </cell>
          <cell r="Q45">
            <v>226697.9879094933</v>
          </cell>
          <cell r="R45">
            <v>0</v>
          </cell>
          <cell r="T45">
            <v>10698.730429523705</v>
          </cell>
          <cell r="U45">
            <v>51799.933499878884</v>
          </cell>
          <cell r="V45">
            <v>69506.77547060998</v>
          </cell>
          <cell r="W45">
            <v>973.84280760439583</v>
          </cell>
          <cell r="X45">
            <v>2474.5023477854543</v>
          </cell>
          <cell r="Y45">
            <v>9895.8761863837481</v>
          </cell>
          <cell r="Z45">
            <v>47.242218243506514</v>
          </cell>
          <cell r="AA45">
            <v>13293.660470960273</v>
          </cell>
          <cell r="AB45">
            <v>193.03897878992788</v>
          </cell>
          <cell r="AC45">
            <v>3162.6728599852368</v>
          </cell>
          <cell r="AD45">
            <v>1818.7945635850574</v>
          </cell>
          <cell r="AE45">
            <v>613.11148140476553</v>
          </cell>
          <cell r="AF45">
            <v>5.3574678555787294</v>
          </cell>
          <cell r="AG45">
            <v>164483.53878261056</v>
          </cell>
          <cell r="AH45">
            <v>164483.53878261053</v>
          </cell>
          <cell r="AI45">
            <v>0</v>
          </cell>
        </row>
        <row r="46">
          <cell r="C46">
            <v>1633.353222488488</v>
          </cell>
          <cell r="D46">
            <v>24581.065430542378</v>
          </cell>
          <cell r="E46">
            <v>263209.36210770684</v>
          </cell>
          <cell r="F46">
            <v>11.359151286728292</v>
          </cell>
          <cell r="G46">
            <v>1.9533354213077914</v>
          </cell>
          <cell r="H46">
            <v>32119.668267095498</v>
          </cell>
          <cell r="I46">
            <v>3962.1911689368981</v>
          </cell>
          <cell r="J46">
            <v>14376.546452105729</v>
          </cell>
          <cell r="K46">
            <v>591.59975550708066</v>
          </cell>
          <cell r="L46">
            <v>1756.3254373555419</v>
          </cell>
          <cell r="M46">
            <v>4994.8192654726681</v>
          </cell>
          <cell r="N46">
            <v>1395.8288371578419</v>
          </cell>
          <cell r="O46">
            <v>11.610762074176899</v>
          </cell>
          <cell r="P46">
            <v>348645.68319315126</v>
          </cell>
          <cell r="Q46">
            <v>348645.68319315137</v>
          </cell>
          <cell r="R46">
            <v>0</v>
          </cell>
          <cell r="T46">
            <v>1203.3849475695627</v>
          </cell>
          <cell r="U46">
            <v>14277.717347898446</v>
          </cell>
          <cell r="V46">
            <v>132977.96477158598</v>
          </cell>
          <cell r="W46">
            <v>4.2924836180860915</v>
          </cell>
          <cell r="X46">
            <v>1.1591935645033453</v>
          </cell>
          <cell r="Y46">
            <v>28048.801587850765</v>
          </cell>
          <cell r="Z46">
            <v>3171.2482931936761</v>
          </cell>
          <cell r="AA46">
            <v>7684.5080819230898</v>
          </cell>
          <cell r="AB46">
            <v>495.63949313671196</v>
          </cell>
          <cell r="AC46">
            <v>1631.4037899992516</v>
          </cell>
          <cell r="AD46">
            <v>4140.2197211466701</v>
          </cell>
          <cell r="AE46">
            <v>1172.9145444395051</v>
          </cell>
          <cell r="AF46">
            <v>11.589021829023007</v>
          </cell>
          <cell r="AG46">
            <v>194820.84327775522</v>
          </cell>
          <cell r="AH46">
            <v>194820.84327775546</v>
          </cell>
          <cell r="AI46">
            <v>-2.3283064365386963E-10</v>
          </cell>
        </row>
        <row r="47">
          <cell r="C47">
            <v>88919.658072661128</v>
          </cell>
          <cell r="D47">
            <v>217197.65447423083</v>
          </cell>
          <cell r="E47">
            <v>827697.0045476841</v>
          </cell>
          <cell r="F47">
            <v>1223.5176380655962</v>
          </cell>
          <cell r="G47">
            <v>109.52893303089969</v>
          </cell>
          <cell r="H47">
            <v>189489.95867925108</v>
          </cell>
          <cell r="I47">
            <v>1494.0736412737776</v>
          </cell>
          <cell r="J47">
            <v>123450.49478163368</v>
          </cell>
          <cell r="K47">
            <v>28148.997153994242</v>
          </cell>
          <cell r="L47">
            <v>106745.8248651108</v>
          </cell>
          <cell r="M47">
            <v>175372.0879296909</v>
          </cell>
          <cell r="N47">
            <v>72502.922023767343</v>
          </cell>
          <cell r="O47">
            <v>13.28118914135008</v>
          </cell>
          <cell r="P47">
            <v>1832365.0039295359</v>
          </cell>
          <cell r="Q47">
            <v>1832365.0039295356</v>
          </cell>
          <cell r="R47">
            <v>0</v>
          </cell>
          <cell r="T47">
            <v>73001.518836759467</v>
          </cell>
          <cell r="U47">
            <v>178168.8755919557</v>
          </cell>
          <cell r="V47">
            <v>600792.87774151913</v>
          </cell>
          <cell r="W47">
            <v>1083.0555510364316</v>
          </cell>
          <cell r="X47">
            <v>96.317698258213909</v>
          </cell>
          <cell r="Y47">
            <v>178040.13078151701</v>
          </cell>
          <cell r="Z47">
            <v>1374.0528362209366</v>
          </cell>
          <cell r="AA47">
            <v>103499.91103304909</v>
          </cell>
          <cell r="AB47">
            <v>25632.685044164664</v>
          </cell>
          <cell r="AC47">
            <v>98552.080972319556</v>
          </cell>
          <cell r="AD47">
            <v>156910.10949151724</v>
          </cell>
          <cell r="AE47">
            <v>65578.001073034917</v>
          </cell>
          <cell r="AF47">
            <v>12.181143971400807</v>
          </cell>
          <cell r="AG47">
            <v>1482741.7977953237</v>
          </cell>
          <cell r="AH47">
            <v>1482741.7977953244</v>
          </cell>
          <cell r="AI47">
            <v>0</v>
          </cell>
        </row>
        <row r="48">
          <cell r="C48">
            <v>749.40133863719984</v>
          </cell>
          <cell r="D48">
            <v>15656.292099301494</v>
          </cell>
          <cell r="E48">
            <v>378.81858312484087</v>
          </cell>
          <cell r="F48">
            <v>19.897841035738253</v>
          </cell>
          <cell r="G48">
            <v>0.94882400195516214</v>
          </cell>
          <cell r="H48">
            <v>2371.577681659197</v>
          </cell>
          <cell r="I48">
            <v>75.240117581616701</v>
          </cell>
          <cell r="J48">
            <v>698.91466689593403</v>
          </cell>
          <cell r="K48">
            <v>246.90278621917849</v>
          </cell>
          <cell r="L48">
            <v>70.44730101065025</v>
          </cell>
          <cell r="M48">
            <v>8.5114208929121169</v>
          </cell>
          <cell r="N48">
            <v>36.690703311884256</v>
          </cell>
          <cell r="O48">
            <v>1756.4181586952111</v>
          </cell>
          <cell r="P48">
            <v>22070.061522367811</v>
          </cell>
          <cell r="Q48">
            <v>22070.061522367811</v>
          </cell>
          <cell r="R48">
            <v>0</v>
          </cell>
          <cell r="T48">
            <v>691.13123650898831</v>
          </cell>
          <cell r="U48">
            <v>12779.926279293042</v>
          </cell>
          <cell r="V48">
            <v>323.43548968819744</v>
          </cell>
          <cell r="W48">
            <v>17.795963325426964</v>
          </cell>
          <cell r="X48">
            <v>0.7937239550070585</v>
          </cell>
          <cell r="Y48">
            <v>2311.7033565693068</v>
          </cell>
          <cell r="Z48">
            <v>64.608332486296504</v>
          </cell>
          <cell r="AA48">
            <v>634.46015226716372</v>
          </cell>
          <cell r="AB48">
            <v>231.92742531234128</v>
          </cell>
          <cell r="AC48">
            <v>66.90490985233825</v>
          </cell>
          <cell r="AD48">
            <v>8.1563161986437827</v>
          </cell>
          <cell r="AE48">
            <v>34.812314239680568</v>
          </cell>
          <cell r="AF48">
            <v>1710.2333988886555</v>
          </cell>
          <cell r="AG48">
            <v>18875.88889858509</v>
          </cell>
          <cell r="AH48">
            <v>18875.888898585083</v>
          </cell>
          <cell r="AI48">
            <v>0</v>
          </cell>
        </row>
        <row r="49">
          <cell r="C49">
            <v>18187.951049991625</v>
          </cell>
          <cell r="D49">
            <v>44263.934444266706</v>
          </cell>
          <cell r="E49">
            <v>80963.000001059176</v>
          </cell>
          <cell r="F49">
            <v>376.05979199548989</v>
          </cell>
          <cell r="G49">
            <v>2876.3912590612781</v>
          </cell>
          <cell r="H49">
            <v>19487.710328087436</v>
          </cell>
          <cell r="I49">
            <v>91.952159603531186</v>
          </cell>
          <cell r="J49">
            <v>7553.2332057004278</v>
          </cell>
          <cell r="K49">
            <v>2996.2872485981261</v>
          </cell>
          <cell r="L49">
            <v>924.83099223981128</v>
          </cell>
          <cell r="M49">
            <v>715.52542001833001</v>
          </cell>
          <cell r="N49">
            <v>1261.9944688216497</v>
          </cell>
          <cell r="O49">
            <v>328.80986673345808</v>
          </cell>
          <cell r="P49">
            <v>180027.68023617711</v>
          </cell>
          <cell r="Q49">
            <v>180027.68023617717</v>
          </cell>
          <cell r="R49">
            <v>0</v>
          </cell>
          <cell r="T49">
            <v>16346.446993926773</v>
          </cell>
          <cell r="U49">
            <v>31860.623442872886</v>
          </cell>
          <cell r="V49">
            <v>49275.13990034617</v>
          </cell>
          <cell r="W49">
            <v>307.12381647223179</v>
          </cell>
          <cell r="X49">
            <v>1972.9291720782794</v>
          </cell>
          <cell r="Y49">
            <v>16101.670374666228</v>
          </cell>
          <cell r="Z49">
            <v>76.608028264814195</v>
          </cell>
          <cell r="AA49">
            <v>5723.2157108522224</v>
          </cell>
          <cell r="AB49">
            <v>2377.0118151967608</v>
          </cell>
          <cell r="AC49">
            <v>826.04519223451575</v>
          </cell>
          <cell r="AD49">
            <v>618.98702533378093</v>
          </cell>
          <cell r="AE49">
            <v>1022.6736009778959</v>
          </cell>
          <cell r="AF49">
            <v>328.47087142670875</v>
          </cell>
          <cell r="AG49">
            <v>126836.94594464927</v>
          </cell>
          <cell r="AH49">
            <v>126836.94594464917</v>
          </cell>
          <cell r="AI49">
            <v>0</v>
          </cell>
        </row>
        <row r="50">
          <cell r="C50">
            <v>1511.7974157232863</v>
          </cell>
          <cell r="D50">
            <v>12015.100155001315</v>
          </cell>
          <cell r="E50">
            <v>22327.084707256552</v>
          </cell>
          <cell r="F50">
            <v>0.50110853094330832</v>
          </cell>
          <cell r="G50">
            <v>187.96731436925421</v>
          </cell>
          <cell r="H50">
            <v>2214.1123205606486</v>
          </cell>
          <cell r="I50">
            <v>4297.7241399701434</v>
          </cell>
          <cell r="J50">
            <v>1123.1498456467875</v>
          </cell>
          <cell r="K50">
            <v>734.56025851613242</v>
          </cell>
          <cell r="L50">
            <v>346.23714075188906</v>
          </cell>
          <cell r="M50">
            <v>11396.997503664445</v>
          </cell>
          <cell r="N50">
            <v>935.69952829191982</v>
          </cell>
          <cell r="O50">
            <v>2.1888160667826342</v>
          </cell>
          <cell r="P50">
            <v>57093.120254350106</v>
          </cell>
          <cell r="Q50">
            <v>57093.120254350157</v>
          </cell>
          <cell r="R50">
            <v>0</v>
          </cell>
          <cell r="T50">
            <v>1385.5308155945568</v>
          </cell>
          <cell r="U50">
            <v>10385.187421790635</v>
          </cell>
          <cell r="V50">
            <v>13002.443115609642</v>
          </cell>
          <cell r="W50">
            <v>0.45539665399915041</v>
          </cell>
          <cell r="X50">
            <v>151.87749043644681</v>
          </cell>
          <cell r="Y50">
            <v>2096.2897584182219</v>
          </cell>
          <cell r="Z50">
            <v>3797.6226858276182</v>
          </cell>
          <cell r="AA50">
            <v>904.62769490058781</v>
          </cell>
          <cell r="AB50">
            <v>654.63382730883291</v>
          </cell>
          <cell r="AC50">
            <v>328.96045690657201</v>
          </cell>
          <cell r="AD50">
            <v>10657.151935213094</v>
          </cell>
          <cell r="AE50">
            <v>852.30490762775139</v>
          </cell>
          <cell r="AF50">
            <v>2.1215418992667572</v>
          </cell>
          <cell r="AG50">
            <v>44219.207048187222</v>
          </cell>
          <cell r="AH50">
            <v>44219.207048187403</v>
          </cell>
          <cell r="AI50">
            <v>-1.8189894035458565E-10</v>
          </cell>
        </row>
        <row r="51">
          <cell r="C51">
            <v>11000.875687707512</v>
          </cell>
          <cell r="D51">
            <v>42050.805444350939</v>
          </cell>
          <cell r="E51">
            <v>92730.6392044409</v>
          </cell>
          <cell r="F51">
            <v>154.10962610090795</v>
          </cell>
          <cell r="G51">
            <v>2.5545397580755758</v>
          </cell>
          <cell r="H51">
            <v>24858.482550394565</v>
          </cell>
          <cell r="I51">
            <v>7275.7576384247059</v>
          </cell>
          <cell r="J51">
            <v>10799.470968421756</v>
          </cell>
          <cell r="K51">
            <v>2443.6251376010323</v>
          </cell>
          <cell r="L51">
            <v>636.2445603834899</v>
          </cell>
          <cell r="M51">
            <v>5734.785831335581</v>
          </cell>
          <cell r="N51">
            <v>5068.522150625734</v>
          </cell>
          <cell r="O51">
            <v>0</v>
          </cell>
          <cell r="P51">
            <v>202755.87333954521</v>
          </cell>
          <cell r="Q51">
            <v>202755.87333954553</v>
          </cell>
          <cell r="R51">
            <v>-3.2014213502407074E-10</v>
          </cell>
          <cell r="T51">
            <v>9568.863352590326</v>
          </cell>
          <cell r="U51">
            <v>31377.196663971015</v>
          </cell>
          <cell r="V51">
            <v>47705.824327876806</v>
          </cell>
          <cell r="W51">
            <v>104.26198767120812</v>
          </cell>
          <cell r="X51">
            <v>1.5046375198270727</v>
          </cell>
          <cell r="Y51">
            <v>21088.500157883143</v>
          </cell>
          <cell r="Z51">
            <v>6074.5104064446314</v>
          </cell>
          <cell r="AA51">
            <v>7939.1259561730949</v>
          </cell>
          <cell r="AB51">
            <v>2018.4280259265824</v>
          </cell>
          <cell r="AC51">
            <v>585.14192835716847</v>
          </cell>
          <cell r="AD51">
            <v>4689.190253590692</v>
          </cell>
          <cell r="AE51">
            <v>4329.898742183279</v>
          </cell>
          <cell r="AF51">
            <v>0</v>
          </cell>
          <cell r="AG51">
            <v>135482.44644018781</v>
          </cell>
          <cell r="AH51">
            <v>135482.4464401876</v>
          </cell>
          <cell r="AI51">
            <v>0</v>
          </cell>
        </row>
        <row r="52">
          <cell r="C52">
            <v>16128.183281021162</v>
          </cell>
          <cell r="D52">
            <v>44490.204626721155</v>
          </cell>
          <cell r="E52">
            <v>18255.130734273163</v>
          </cell>
          <cell r="F52">
            <v>26.283619605747706</v>
          </cell>
          <cell r="G52">
            <v>9.4426150921241554</v>
          </cell>
          <cell r="H52">
            <v>6140.8152915757855</v>
          </cell>
          <cell r="I52">
            <v>4415.5015134170262</v>
          </cell>
          <cell r="J52">
            <v>4043.9831669911732</v>
          </cell>
          <cell r="K52">
            <v>291.57063220864188</v>
          </cell>
          <cell r="L52">
            <v>599.22410987057538</v>
          </cell>
          <cell r="M52">
            <v>505.44183008479649</v>
          </cell>
          <cell r="N52">
            <v>728.65271605344856</v>
          </cell>
          <cell r="O52">
            <v>0</v>
          </cell>
          <cell r="P52">
            <v>95634.434136914788</v>
          </cell>
          <cell r="Q52">
            <v>95634.434136914861</v>
          </cell>
          <cell r="R52">
            <v>0</v>
          </cell>
          <cell r="T52">
            <v>10989.877453847645</v>
          </cell>
          <cell r="U52">
            <v>28858.950609891355</v>
          </cell>
          <cell r="V52">
            <v>9159.7849846412482</v>
          </cell>
          <cell r="W52">
            <v>23.039869968575395</v>
          </cell>
          <cell r="X52">
            <v>5.8830362992672747</v>
          </cell>
          <cell r="Y52">
            <v>5339.4973186542084</v>
          </cell>
          <cell r="Z52">
            <v>3178.7833104900615</v>
          </cell>
          <cell r="AA52">
            <v>2611.1894024976446</v>
          </cell>
          <cell r="AB52">
            <v>199.85760263645719</v>
          </cell>
          <cell r="AC52">
            <v>521.00066571534683</v>
          </cell>
          <cell r="AD52">
            <v>416.04000602454221</v>
          </cell>
          <cell r="AE52">
            <v>582.9369503056347</v>
          </cell>
          <cell r="AF52">
            <v>0</v>
          </cell>
          <cell r="AG52">
            <v>61886.841210971994</v>
          </cell>
          <cell r="AH52">
            <v>61886.841210971892</v>
          </cell>
          <cell r="AI52">
            <v>1.0186340659856796E-10</v>
          </cell>
        </row>
        <row r="53">
          <cell r="C53">
            <v>53671.933546818611</v>
          </cell>
          <cell r="D53">
            <v>1156.9346231871891</v>
          </cell>
          <cell r="E53">
            <v>18621.292909715805</v>
          </cell>
          <cell r="F53">
            <v>248.54398524604238</v>
          </cell>
          <cell r="G53">
            <v>19.039686049159489</v>
          </cell>
          <cell r="H53">
            <v>11879.417772171362</v>
          </cell>
          <cell r="I53">
            <v>0.71690585723700073</v>
          </cell>
          <cell r="J53">
            <v>6028.2373486941196</v>
          </cell>
          <cell r="K53">
            <v>488.75534914913402</v>
          </cell>
          <cell r="L53">
            <v>140.57764439599865</v>
          </cell>
          <cell r="M53">
            <v>394.22427441184249</v>
          </cell>
          <cell r="N53">
            <v>363.4270036000492</v>
          </cell>
          <cell r="O53">
            <v>0</v>
          </cell>
          <cell r="P53">
            <v>93013.101049296558</v>
          </cell>
          <cell r="Q53">
            <v>93013.101049296311</v>
          </cell>
          <cell r="R53">
            <v>2.4738255888223648E-10</v>
          </cell>
          <cell r="T53">
            <v>46670.584333088482</v>
          </cell>
          <cell r="U53">
            <v>909.82950015306528</v>
          </cell>
          <cell r="V53">
            <v>15891.582848662012</v>
          </cell>
          <cell r="W53">
            <v>205.87911413092189</v>
          </cell>
          <cell r="X53">
            <v>15.259812413766602</v>
          </cell>
          <cell r="Y53">
            <v>11256.352228848233</v>
          </cell>
          <cell r="Z53">
            <v>0.60848148855735684</v>
          </cell>
          <cell r="AA53">
            <v>5039.5757694557542</v>
          </cell>
          <cell r="AB53">
            <v>445.09700655290482</v>
          </cell>
          <cell r="AC53">
            <v>134.09752389603818</v>
          </cell>
          <cell r="AD53">
            <v>340.70963243847842</v>
          </cell>
          <cell r="AE53">
            <v>304.71422003884663</v>
          </cell>
          <cell r="AF53">
            <v>0</v>
          </cell>
          <cell r="AG53">
            <v>81214.290471167056</v>
          </cell>
          <cell r="AH53">
            <v>81214.290471166998</v>
          </cell>
          <cell r="AI53">
            <v>0</v>
          </cell>
        </row>
        <row r="54">
          <cell r="C54">
            <v>3014.6518657619299</v>
          </cell>
          <cell r="D54">
            <v>65.115893444448943</v>
          </cell>
          <cell r="E54">
            <v>108.31467562284473</v>
          </cell>
          <cell r="F54">
            <v>32.660136819236058</v>
          </cell>
          <cell r="G54">
            <v>54.552702206607087</v>
          </cell>
          <cell r="H54">
            <v>599.0487106193932</v>
          </cell>
          <cell r="I54">
            <v>79.993945644478245</v>
          </cell>
          <cell r="J54">
            <v>261.10730356558776</v>
          </cell>
          <cell r="K54">
            <v>12.530221308192326</v>
          </cell>
          <cell r="L54">
            <v>21.994941912488969</v>
          </cell>
          <cell r="M54">
            <v>143.13837972227486</v>
          </cell>
          <cell r="N54">
            <v>23.964441986119876</v>
          </cell>
          <cell r="O54">
            <v>0</v>
          </cell>
          <cell r="P54">
            <v>4417.073218613602</v>
          </cell>
          <cell r="Q54">
            <v>4417.0732186136001</v>
          </cell>
          <cell r="R54">
            <v>0</v>
          </cell>
          <cell r="T54">
            <v>2160.6225338315767</v>
          </cell>
          <cell r="U54">
            <v>51.248715326334839</v>
          </cell>
          <cell r="V54">
            <v>80.224855658680937</v>
          </cell>
          <cell r="W54">
            <v>24.211151003818905</v>
          </cell>
          <cell r="X54">
            <v>32.555528685244695</v>
          </cell>
          <cell r="Y54">
            <v>528.12375624222454</v>
          </cell>
          <cell r="Z54">
            <v>63.063219024928543</v>
          </cell>
          <cell r="AA54">
            <v>168.89648566675581</v>
          </cell>
          <cell r="AB54">
            <v>10.274088920675009</v>
          </cell>
          <cell r="AC54">
            <v>20.337937655866753</v>
          </cell>
          <cell r="AD54">
            <v>121.31363227073678</v>
          </cell>
          <cell r="AE54">
            <v>20.241088127993329</v>
          </cell>
          <cell r="AF54">
            <v>0</v>
          </cell>
          <cell r="AG54">
            <v>3281.1129924148372</v>
          </cell>
          <cell r="AH54">
            <v>3281.1129924148408</v>
          </cell>
          <cell r="AI54">
            <v>-3.637978807091713E-12</v>
          </cell>
        </row>
        <row r="55">
          <cell r="C55">
            <v>521.60044527496484</v>
          </cell>
          <cell r="D55">
            <v>4916.6244948626108</v>
          </cell>
          <cell r="E55">
            <v>526.56647180579046</v>
          </cell>
          <cell r="F55">
            <v>0.28485837661385927</v>
          </cell>
          <cell r="G55">
            <v>45.307100393163473</v>
          </cell>
          <cell r="H55">
            <v>1550.1910545381256</v>
          </cell>
          <cell r="I55">
            <v>436.43662389440726</v>
          </cell>
          <cell r="J55">
            <v>1897.3564499410782</v>
          </cell>
          <cell r="K55">
            <v>83.316730871264284</v>
          </cell>
          <cell r="L55">
            <v>172.16537599258277</v>
          </cell>
          <cell r="M55">
            <v>184.00494220063797</v>
          </cell>
          <cell r="N55">
            <v>362.77495588173952</v>
          </cell>
          <cell r="O55">
            <v>0</v>
          </cell>
          <cell r="P55">
            <v>10696.629504032979</v>
          </cell>
          <cell r="Q55">
            <v>10696.629504032968</v>
          </cell>
          <cell r="R55">
            <v>0</v>
          </cell>
          <cell r="T55">
            <v>459.95200692723449</v>
          </cell>
          <cell r="U55">
            <v>4108.6715486239473</v>
          </cell>
          <cell r="V55">
            <v>360.98035452157188</v>
          </cell>
          <cell r="W55">
            <v>0.23463721992766484</v>
          </cell>
          <cell r="X55">
            <v>36.522858782525944</v>
          </cell>
          <cell r="Y55">
            <v>1473.0946720166619</v>
          </cell>
          <cell r="Z55">
            <v>392.13565819496455</v>
          </cell>
          <cell r="AA55">
            <v>1564.5342342848958</v>
          </cell>
          <cell r="AB55">
            <v>61.434434043177419</v>
          </cell>
          <cell r="AC55">
            <v>164.94114400037279</v>
          </cell>
          <cell r="AD55">
            <v>160.41251415193591</v>
          </cell>
          <cell r="AE55">
            <v>320.6316857489449</v>
          </cell>
          <cell r="AF55">
            <v>0</v>
          </cell>
          <cell r="AG55">
            <v>9103.5457485161642</v>
          </cell>
          <cell r="AH55">
            <v>9103.5457485161569</v>
          </cell>
          <cell r="AI55">
            <v>0</v>
          </cell>
        </row>
        <row r="56">
          <cell r="C56">
            <v>1511.4927540997633</v>
          </cell>
          <cell r="D56">
            <v>13966.441900375092</v>
          </cell>
          <cell r="E56">
            <v>1397.0354499252292</v>
          </cell>
          <cell r="F56">
            <v>18.111237851365196</v>
          </cell>
          <cell r="G56">
            <v>20.723856524068545</v>
          </cell>
          <cell r="H56">
            <v>3309.6147816476059</v>
          </cell>
          <cell r="I56">
            <v>10.30087818335908</v>
          </cell>
          <cell r="J56">
            <v>1484.1042171371193</v>
          </cell>
          <cell r="K56">
            <v>87.910519381108813</v>
          </cell>
          <cell r="L56">
            <v>49.459219693639213</v>
          </cell>
          <cell r="M56">
            <v>383.31921476389482</v>
          </cell>
          <cell r="N56">
            <v>1306.8869535218973</v>
          </cell>
          <cell r="O56">
            <v>0</v>
          </cell>
          <cell r="P56">
            <v>23545.400983104144</v>
          </cell>
          <cell r="Q56">
            <v>23545.40098310414</v>
          </cell>
          <cell r="R56">
            <v>0</v>
          </cell>
          <cell r="T56">
            <v>1458.441812172849</v>
          </cell>
          <cell r="U56">
            <v>12840.135592311992</v>
          </cell>
          <cell r="V56">
            <v>1079.6749924240139</v>
          </cell>
          <cell r="W56">
            <v>13.628266745824732</v>
          </cell>
          <cell r="X56">
            <v>17.480800368918107</v>
          </cell>
          <cell r="Y56">
            <v>3162.7480883342919</v>
          </cell>
          <cell r="Z56">
            <v>9.3278308349991335</v>
          </cell>
          <cell r="AA56">
            <v>1276.7903491178772</v>
          </cell>
          <cell r="AB56">
            <v>83.465364645688624</v>
          </cell>
          <cell r="AC56">
            <v>48.295680486862395</v>
          </cell>
          <cell r="AD56">
            <v>377.05829800084956</v>
          </cell>
          <cell r="AE56">
            <v>1247.2964754356765</v>
          </cell>
          <cell r="AF56">
            <v>0</v>
          </cell>
          <cell r="AG56">
            <v>21614.343550879843</v>
          </cell>
          <cell r="AH56">
            <v>21614.343550879839</v>
          </cell>
          <cell r="AI56">
            <v>0</v>
          </cell>
        </row>
        <row r="57">
          <cell r="C57">
            <v>111.33246100102519</v>
          </cell>
          <cell r="D57">
            <v>295.19193027049414</v>
          </cell>
          <cell r="E57">
            <v>39.039629912326021</v>
          </cell>
          <cell r="F57">
            <v>0.62804959744547928</v>
          </cell>
          <cell r="G57">
            <v>1.0082008464996319</v>
          </cell>
          <cell r="H57">
            <v>110.04310717127794</v>
          </cell>
          <cell r="I57">
            <v>454.72298720341155</v>
          </cell>
          <cell r="J57">
            <v>456.96511257985543</v>
          </cell>
          <cell r="K57">
            <v>22.22422451365923</v>
          </cell>
          <cell r="L57">
            <v>12.744177810032284</v>
          </cell>
          <cell r="M57">
            <v>41.144905721472213</v>
          </cell>
          <cell r="N57">
            <v>17.088973387583291</v>
          </cell>
          <cell r="O57">
            <v>7.8431669564706885</v>
          </cell>
          <cell r="P57">
            <v>1569.976926971553</v>
          </cell>
          <cell r="Q57">
            <v>1569.9769269715528</v>
          </cell>
          <cell r="R57">
            <v>0</v>
          </cell>
          <cell r="T57">
            <v>82.701568697434382</v>
          </cell>
          <cell r="U57">
            <v>226.61375342340381</v>
          </cell>
          <cell r="V57">
            <v>24.850145022410903</v>
          </cell>
          <cell r="W57">
            <v>0.36783801032990854</v>
          </cell>
          <cell r="X57">
            <v>0.73509111636272295</v>
          </cell>
          <cell r="Y57">
            <v>89.788477100504821</v>
          </cell>
          <cell r="Z57">
            <v>361.97855073373955</v>
          </cell>
          <cell r="AA57">
            <v>269.45359314656696</v>
          </cell>
          <cell r="AB57">
            <v>18.836485048216073</v>
          </cell>
          <cell r="AC57">
            <v>10.999414498426255</v>
          </cell>
          <cell r="AD57">
            <v>33.057509409586309</v>
          </cell>
          <cell r="AE57">
            <v>14.394375471867313</v>
          </cell>
          <cell r="AF57">
            <v>6.8007523428702141</v>
          </cell>
          <cell r="AG57">
            <v>1140.5775540217192</v>
          </cell>
          <cell r="AH57">
            <v>1140.5775540217187</v>
          </cell>
          <cell r="AI57">
            <v>0</v>
          </cell>
        </row>
        <row r="58">
          <cell r="C58">
            <v>1584.8231675740967</v>
          </cell>
          <cell r="D58">
            <v>364.27996964034071</v>
          </cell>
          <cell r="E58">
            <v>8.3371221461351972</v>
          </cell>
          <cell r="F58">
            <v>448.13323362541382</v>
          </cell>
          <cell r="G58">
            <v>11.325882555318582</v>
          </cell>
          <cell r="H58">
            <v>136.03074886162673</v>
          </cell>
          <cell r="I58">
            <v>9.0951448265718826E-2</v>
          </cell>
          <cell r="J58">
            <v>50.709475811698098</v>
          </cell>
          <cell r="K58">
            <v>28.266180392013286</v>
          </cell>
          <cell r="L58">
            <v>4.5030199454634037</v>
          </cell>
          <cell r="M58">
            <v>0.15488541624947372</v>
          </cell>
          <cell r="N58">
            <v>32.185041682585776</v>
          </cell>
          <cell r="O58">
            <v>0</v>
          </cell>
          <cell r="P58">
            <v>2668.8396790992074</v>
          </cell>
          <cell r="Q58">
            <v>2668.8396790992088</v>
          </cell>
          <cell r="R58">
            <v>0</v>
          </cell>
          <cell r="T58">
            <v>1328.7360239871832</v>
          </cell>
          <cell r="U58">
            <v>313.67718995674437</v>
          </cell>
          <cell r="V58">
            <v>6.0254669246120542</v>
          </cell>
          <cell r="W58">
            <v>405.61699449488441</v>
          </cell>
          <cell r="X58">
            <v>7.0265497572772064</v>
          </cell>
          <cell r="Y58">
            <v>119.24362195671377</v>
          </cell>
          <cell r="Z58">
            <v>7.8162440005811212E-2</v>
          </cell>
          <cell r="AA58">
            <v>36.410737600141893</v>
          </cell>
          <cell r="AB58">
            <v>25.461629537716483</v>
          </cell>
          <cell r="AC58">
            <v>4.10544476137534</v>
          </cell>
          <cell r="AD58">
            <v>0.14466515633075772</v>
          </cell>
          <cell r="AE58">
            <v>28.254473486377567</v>
          </cell>
          <cell r="AF58">
            <v>0</v>
          </cell>
          <cell r="AG58">
            <v>2274.7809600593632</v>
          </cell>
          <cell r="AH58">
            <v>2274.7809600593628</v>
          </cell>
          <cell r="AI58">
            <v>0</v>
          </cell>
        </row>
        <row r="59">
          <cell r="C59">
            <v>6377.0913483580762</v>
          </cell>
          <cell r="D59">
            <v>30.13583819087593</v>
          </cell>
          <cell r="E59">
            <v>5424.0640573045202</v>
          </cell>
          <cell r="F59">
            <v>0.24005406534737431</v>
          </cell>
          <cell r="G59">
            <v>26.053406476259344</v>
          </cell>
          <cell r="H59">
            <v>73.760242546980223</v>
          </cell>
          <cell r="I59">
            <v>27.088546242331752</v>
          </cell>
          <cell r="J59">
            <v>253.40546084554785</v>
          </cell>
          <cell r="K59">
            <v>8.2037410736532106</v>
          </cell>
          <cell r="L59">
            <v>18.342523278707827</v>
          </cell>
          <cell r="M59">
            <v>18.24682937523627</v>
          </cell>
          <cell r="N59">
            <v>54.89403110348109</v>
          </cell>
          <cell r="O59">
            <v>0</v>
          </cell>
          <cell r="P59">
            <v>12311.526078861018</v>
          </cell>
          <cell r="Q59">
            <v>12311.526078861047</v>
          </cell>
          <cell r="R59">
            <v>-2.9103830456733704E-11</v>
          </cell>
          <cell r="T59">
            <v>5886.5251568540552</v>
          </cell>
          <cell r="U59">
            <v>19.859566275479718</v>
          </cell>
          <cell r="V59">
            <v>4808.3137116415965</v>
          </cell>
          <cell r="W59">
            <v>0.19599180930371318</v>
          </cell>
          <cell r="X59">
            <v>15.005242896306532</v>
          </cell>
          <cell r="Y59">
            <v>55.528967974354103</v>
          </cell>
          <cell r="Z59">
            <v>18.592422003160571</v>
          </cell>
          <cell r="AA59">
            <v>194.79951724257666</v>
          </cell>
          <cell r="AB59">
            <v>6.0388831052839045</v>
          </cell>
          <cell r="AC59">
            <v>16.556530641505418</v>
          </cell>
          <cell r="AD59">
            <v>14.076994269999354</v>
          </cell>
          <cell r="AE59">
            <v>45.935621641196143</v>
          </cell>
          <cell r="AF59">
            <v>0</v>
          </cell>
          <cell r="AG59">
            <v>11081.428606354817</v>
          </cell>
          <cell r="AH59">
            <v>11081.428606354824</v>
          </cell>
          <cell r="AI59">
            <v>0</v>
          </cell>
        </row>
        <row r="60">
          <cell r="C60">
            <v>99.436295290813149</v>
          </cell>
          <cell r="D60">
            <v>22.878779859174308</v>
          </cell>
          <cell r="E60">
            <v>96.512721704566871</v>
          </cell>
          <cell r="F60">
            <v>153.73381720396162</v>
          </cell>
          <cell r="G60">
            <v>0.55897811788700802</v>
          </cell>
          <cell r="H60">
            <v>46.897948387796156</v>
          </cell>
          <cell r="I60">
            <v>27.857456670142088</v>
          </cell>
          <cell r="J60">
            <v>83.216291701906769</v>
          </cell>
          <cell r="K60">
            <v>1.1685947048490075</v>
          </cell>
          <cell r="L60">
            <v>5.9847877583556084</v>
          </cell>
          <cell r="M60">
            <v>0.31337074534245285</v>
          </cell>
          <cell r="N60">
            <v>3.8926350251951183</v>
          </cell>
          <cell r="O60">
            <v>0</v>
          </cell>
          <cell r="P60">
            <v>542.45167716999026</v>
          </cell>
          <cell r="Q60">
            <v>542.45167716998901</v>
          </cell>
          <cell r="R60">
            <v>1.2505552149377763E-12</v>
          </cell>
          <cell r="T60">
            <v>93.768351809239007</v>
          </cell>
          <cell r="U60">
            <v>17.625071114340201</v>
          </cell>
          <cell r="V60">
            <v>77.634692032449436</v>
          </cell>
          <cell r="W60">
            <v>144.3324671064247</v>
          </cell>
          <cell r="X60">
            <v>0.4049836112255219</v>
          </cell>
          <cell r="Y60">
            <v>42.941121705561201</v>
          </cell>
          <cell r="Z60">
            <v>24.780382932296465</v>
          </cell>
          <cell r="AA60">
            <v>55.112157641536825</v>
          </cell>
          <cell r="AB60">
            <v>0.99609542478811319</v>
          </cell>
          <cell r="AC60">
            <v>5.7459343497467508</v>
          </cell>
          <cell r="AD60">
            <v>0.26966271114944462</v>
          </cell>
          <cell r="AE60">
            <v>3.4044462451938355</v>
          </cell>
          <cell r="AF60">
            <v>0</v>
          </cell>
          <cell r="AG60">
            <v>467.01536668395147</v>
          </cell>
          <cell r="AH60">
            <v>467.0153666839517</v>
          </cell>
          <cell r="AI60">
            <v>0</v>
          </cell>
        </row>
        <row r="61">
          <cell r="C61">
            <v>564.06713021735141</v>
          </cell>
          <cell r="D61">
            <v>60.954342519644037</v>
          </cell>
          <cell r="E61">
            <v>472.30833814607939</v>
          </cell>
          <cell r="F61">
            <v>16.789716135096686</v>
          </cell>
          <cell r="G61">
            <v>106.62121621791245</v>
          </cell>
          <cell r="H61">
            <v>144.17516621638683</v>
          </cell>
          <cell r="I61">
            <v>0.29643183523969274</v>
          </cell>
          <cell r="J61">
            <v>82.066195606275798</v>
          </cell>
          <cell r="K61">
            <v>146.8853142430217</v>
          </cell>
          <cell r="L61">
            <v>14.025447142097997</v>
          </cell>
          <cell r="M61">
            <v>130.45696033100666</v>
          </cell>
          <cell r="N61">
            <v>149.36047479829648</v>
          </cell>
          <cell r="O61">
            <v>0</v>
          </cell>
          <cell r="P61">
            <v>1888.0067334084092</v>
          </cell>
          <cell r="Q61">
            <v>1888.0067334084092</v>
          </cell>
          <cell r="R61">
            <v>0</v>
          </cell>
          <cell r="T61">
            <v>387.92154239263954</v>
          </cell>
          <cell r="U61">
            <v>39.300442118866393</v>
          </cell>
          <cell r="V61">
            <v>308.50373923193706</v>
          </cell>
          <cell r="W61">
            <v>10.352252934826918</v>
          </cell>
          <cell r="X61">
            <v>63.279145753273326</v>
          </cell>
          <cell r="Y61">
            <v>114.08477713885424</v>
          </cell>
          <cell r="Z61">
            <v>0.20744474936695068</v>
          </cell>
          <cell r="AA61">
            <v>46.584624444780843</v>
          </cell>
          <cell r="AB61">
            <v>97.184394898230153</v>
          </cell>
          <cell r="AC61">
            <v>10.766004064545477</v>
          </cell>
          <cell r="AD61">
            <v>106.19024409527941</v>
          </cell>
          <cell r="AE61">
            <v>120.69790897192627</v>
          </cell>
          <cell r="AF61">
            <v>0</v>
          </cell>
          <cell r="AG61">
            <v>1305.0725207945266</v>
          </cell>
          <cell r="AH61">
            <v>1305.0725207945263</v>
          </cell>
          <cell r="AI61">
            <v>0</v>
          </cell>
        </row>
        <row r="62">
          <cell r="C62">
            <v>337.72241020831927</v>
          </cell>
          <cell r="D62">
            <v>2888.6762450642668</v>
          </cell>
          <cell r="E62">
            <v>47.948957315079959</v>
          </cell>
          <cell r="F62">
            <v>0.21778473997528552</v>
          </cell>
          <cell r="G62">
            <v>10.998303968329164</v>
          </cell>
          <cell r="H62">
            <v>654.73333498484499</v>
          </cell>
          <cell r="I62">
            <v>834.87180378465087</v>
          </cell>
          <cell r="J62">
            <v>251.64429949296289</v>
          </cell>
          <cell r="K62">
            <v>103.50291868203317</v>
          </cell>
          <cell r="L62">
            <v>12.873438555018211</v>
          </cell>
          <cell r="M62">
            <v>52.14966945238627</v>
          </cell>
          <cell r="N62">
            <v>54.369734063361378</v>
          </cell>
          <cell r="O62">
            <v>0</v>
          </cell>
          <cell r="P62">
            <v>5249.7089003112287</v>
          </cell>
          <cell r="Q62">
            <v>5249.7089003112242</v>
          </cell>
          <cell r="R62">
            <v>0</v>
          </cell>
          <cell r="T62">
            <v>309.71224237284821</v>
          </cell>
          <cell r="U62">
            <v>1855.2539625528898</v>
          </cell>
          <cell r="V62">
            <v>32.734689327067606</v>
          </cell>
          <cell r="W62">
            <v>0.12471601871853687</v>
          </cell>
          <cell r="X62">
            <v>7.9938650129921394</v>
          </cell>
          <cell r="Y62">
            <v>520.12518093418112</v>
          </cell>
          <cell r="Z62">
            <v>709.52358291309031</v>
          </cell>
          <cell r="AA62">
            <v>184.93877819707672</v>
          </cell>
          <cell r="AB62">
            <v>84.930884656099593</v>
          </cell>
          <cell r="AC62">
            <v>12.177026133860727</v>
          </cell>
          <cell r="AD62">
            <v>43.834803383067417</v>
          </cell>
          <cell r="AE62">
            <v>43.430739299907387</v>
          </cell>
          <cell r="AF62">
            <v>0</v>
          </cell>
          <cell r="AG62">
            <v>3804.7804708018002</v>
          </cell>
          <cell r="AH62">
            <v>3804.7804708017989</v>
          </cell>
          <cell r="AI62">
            <v>0</v>
          </cell>
        </row>
        <row r="63">
          <cell r="C63">
            <v>12.288392188680081</v>
          </cell>
          <cell r="D63">
            <v>96.293684585589318</v>
          </cell>
          <cell r="E63">
            <v>0.86670314203841725</v>
          </cell>
          <cell r="F63">
            <v>2.2302757166549831</v>
          </cell>
          <cell r="G63">
            <v>57.916217435716305</v>
          </cell>
          <cell r="H63">
            <v>10.445787209649957</v>
          </cell>
          <cell r="I63">
            <v>1983.7070008194119</v>
          </cell>
          <cell r="J63">
            <v>107.64379037652962</v>
          </cell>
          <cell r="K63">
            <v>123.12706033491537</v>
          </cell>
          <cell r="L63">
            <v>30.565552510548127</v>
          </cell>
          <cell r="M63">
            <v>3.5573822777212136</v>
          </cell>
          <cell r="N63">
            <v>102.53126708501047</v>
          </cell>
          <cell r="O63">
            <v>0</v>
          </cell>
          <cell r="P63">
            <v>2531.1731136824651</v>
          </cell>
          <cell r="Q63">
            <v>2531.1731136824683</v>
          </cell>
          <cell r="R63">
            <v>0</v>
          </cell>
          <cell r="T63">
            <v>6.9679534223924788</v>
          </cell>
          <cell r="U63">
            <v>64.789983887323501</v>
          </cell>
          <cell r="V63">
            <v>0.64374906098710682</v>
          </cell>
          <cell r="W63">
            <v>0.77996948328909588</v>
          </cell>
          <cell r="X63">
            <v>39.746424980951623</v>
          </cell>
          <cell r="Y63">
            <v>8.0117853755554194</v>
          </cell>
          <cell r="Z63">
            <v>1318.5661714167081</v>
          </cell>
          <cell r="AA63">
            <v>70.273866339864483</v>
          </cell>
          <cell r="AB63">
            <v>100.74810776042025</v>
          </cell>
          <cell r="AC63">
            <v>27.910209339382909</v>
          </cell>
          <cell r="AD63">
            <v>2.5896050552414254</v>
          </cell>
          <cell r="AE63">
            <v>90.310949168625015</v>
          </cell>
          <cell r="AF63">
            <v>0</v>
          </cell>
          <cell r="AG63">
            <v>1731.3387752907415</v>
          </cell>
          <cell r="AH63">
            <v>1731.3387752907427</v>
          </cell>
          <cell r="AI63">
            <v>0</v>
          </cell>
        </row>
        <row r="64">
          <cell r="C64">
            <v>83.934898804844195</v>
          </cell>
          <cell r="D64">
            <v>157.27245364124008</v>
          </cell>
          <cell r="E64">
            <v>59.256444351392275</v>
          </cell>
          <cell r="F64">
            <v>2.8018176388751637</v>
          </cell>
          <cell r="G64">
            <v>47.350145423337565</v>
          </cell>
          <cell r="H64">
            <v>115.27714906499409</v>
          </cell>
          <cell r="I64">
            <v>8.6830459211735178</v>
          </cell>
          <cell r="J64">
            <v>169.51229437176539</v>
          </cell>
          <cell r="K64">
            <v>34.332124119889301</v>
          </cell>
          <cell r="L64">
            <v>1.2688881593213919</v>
          </cell>
          <cell r="M64">
            <v>6.2978605770084668</v>
          </cell>
          <cell r="N64">
            <v>377.52317869660749</v>
          </cell>
          <cell r="O64">
            <v>0</v>
          </cell>
          <cell r="P64">
            <v>1063.5103007704488</v>
          </cell>
          <cell r="Q64">
            <v>1063.5103007704452</v>
          </cell>
          <cell r="R64">
            <v>3.637978807091713E-12</v>
          </cell>
          <cell r="T64">
            <v>79.151142263077233</v>
          </cell>
          <cell r="U64">
            <v>125.94783043998892</v>
          </cell>
          <cell r="V64">
            <v>39.258187629553227</v>
          </cell>
          <cell r="W64">
            <v>2.3216061272336317</v>
          </cell>
          <cell r="X64">
            <v>37.027645517986002</v>
          </cell>
          <cell r="Y64">
            <v>108.29650884744673</v>
          </cell>
          <cell r="Z64">
            <v>7.7678685108930106</v>
          </cell>
          <cell r="AA64">
            <v>131.71045712938121</v>
          </cell>
          <cell r="AB64">
            <v>30.584340387107353</v>
          </cell>
          <cell r="AC64">
            <v>1.1743983842843668</v>
          </cell>
          <cell r="AD64">
            <v>5.4638704197499797</v>
          </cell>
          <cell r="AE64">
            <v>352.90036311149055</v>
          </cell>
          <cell r="AF64">
            <v>0</v>
          </cell>
          <cell r="AG64">
            <v>921.60421876819214</v>
          </cell>
          <cell r="AH64">
            <v>921.60421876819305</v>
          </cell>
          <cell r="AI64">
            <v>-9.0949470177292824E-13</v>
          </cell>
        </row>
        <row r="65">
          <cell r="C65">
            <v>79.932658036614058</v>
          </cell>
          <cell r="D65">
            <v>7765.6831322531116</v>
          </cell>
          <cell r="E65">
            <v>179486.61411872701</v>
          </cell>
          <cell r="F65">
            <v>1049.7891918337218</v>
          </cell>
          <cell r="G65">
            <v>1817.9400247792096</v>
          </cell>
          <cell r="H65">
            <v>74536.563707953814</v>
          </cell>
          <cell r="I65">
            <v>58.002396552315282</v>
          </cell>
          <cell r="J65">
            <v>47510.894816617241</v>
          </cell>
          <cell r="K65">
            <v>12529.379854172737</v>
          </cell>
          <cell r="L65">
            <v>24350.359422568195</v>
          </cell>
          <cell r="M65">
            <v>15654.381079004101</v>
          </cell>
          <cell r="N65">
            <v>1476.4151277273404</v>
          </cell>
          <cell r="O65">
            <v>39.133669461409077</v>
          </cell>
          <cell r="P65">
            <v>366355.08919968683</v>
          </cell>
          <cell r="Q65">
            <v>366355.08919968671</v>
          </cell>
          <cell r="R65">
            <v>0</v>
          </cell>
          <cell r="T65">
            <v>55.746119508834262</v>
          </cell>
          <cell r="U65">
            <v>3999.4967269124581</v>
          </cell>
          <cell r="V65">
            <v>55342.575203160341</v>
          </cell>
          <cell r="W65">
            <v>458.83034709123763</v>
          </cell>
          <cell r="X65">
            <v>1112.8082710631431</v>
          </cell>
          <cell r="Y65">
            <v>48141.549539090163</v>
          </cell>
          <cell r="Z65">
            <v>40.191450028373779</v>
          </cell>
          <cell r="AA65">
            <v>15276.546234709112</v>
          </cell>
          <cell r="AB65">
            <v>6170.551030457842</v>
          </cell>
          <cell r="AC65">
            <v>17081.999974267957</v>
          </cell>
          <cell r="AD65">
            <v>10933.988602232545</v>
          </cell>
          <cell r="AE65">
            <v>1175.1699123751805</v>
          </cell>
          <cell r="AF65">
            <v>35.522546964259</v>
          </cell>
          <cell r="AG65">
            <v>159824.97595786146</v>
          </cell>
          <cell r="AH65">
            <v>159824.97595786149</v>
          </cell>
          <cell r="AI65">
            <v>0</v>
          </cell>
        </row>
        <row r="66">
          <cell r="C66">
            <v>93.354643460961171</v>
          </cell>
          <cell r="D66">
            <v>6086.4583317896613</v>
          </cell>
          <cell r="E66">
            <v>9538.0190355050527</v>
          </cell>
          <cell r="F66">
            <v>585.34834126494798</v>
          </cell>
          <cell r="G66">
            <v>229.38070593863921</v>
          </cell>
          <cell r="H66">
            <v>100699.28280331279</v>
          </cell>
          <cell r="I66">
            <v>68.538649638598301</v>
          </cell>
          <cell r="J66">
            <v>25503.367316245818</v>
          </cell>
          <cell r="K66">
            <v>3136.9875039955323</v>
          </cell>
          <cell r="L66">
            <v>12883.344546690611</v>
          </cell>
          <cell r="M66">
            <v>2545.4627685724681</v>
          </cell>
          <cell r="N66">
            <v>1226.7162180034013</v>
          </cell>
          <cell r="O66">
            <v>0</v>
          </cell>
          <cell r="P66">
            <v>162596.26086441849</v>
          </cell>
          <cell r="Q66">
            <v>162596.26086441852</v>
          </cell>
          <cell r="R66">
            <v>0</v>
          </cell>
          <cell r="T66">
            <v>45.945232229740569</v>
          </cell>
          <cell r="U66">
            <v>2863.6198040626805</v>
          </cell>
          <cell r="V66">
            <v>1970.7763684671447</v>
          </cell>
          <cell r="W66">
            <v>434.85286369846676</v>
          </cell>
          <cell r="X66">
            <v>149.1071727628856</v>
          </cell>
          <cell r="Y66">
            <v>75296.249591264728</v>
          </cell>
          <cell r="Z66">
            <v>47.284429542082762</v>
          </cell>
          <cell r="AA66">
            <v>15024.990858780502</v>
          </cell>
          <cell r="AB66">
            <v>2396.3170973727338</v>
          </cell>
          <cell r="AC66">
            <v>11561.273976978049</v>
          </cell>
          <cell r="AD66">
            <v>2185.3762617417942</v>
          </cell>
          <cell r="AE66">
            <v>1060.1747326185491</v>
          </cell>
          <cell r="AF66">
            <v>0</v>
          </cell>
          <cell r="AG66">
            <v>113035.96838951934</v>
          </cell>
          <cell r="AH66">
            <v>113035.96838951933</v>
          </cell>
          <cell r="AI66">
            <v>0</v>
          </cell>
        </row>
        <row r="67">
          <cell r="C67">
            <v>1183057.6311665289</v>
          </cell>
          <cell r="D67">
            <v>395355.31344996911</v>
          </cell>
          <cell r="E67">
            <v>1167801.2116108681</v>
          </cell>
          <cell r="F67">
            <v>30536.989290816637</v>
          </cell>
          <cell r="G67">
            <v>18762.663365485299</v>
          </cell>
          <cell r="H67">
            <v>78833.634325532897</v>
          </cell>
          <cell r="I67">
            <v>95304.79524653047</v>
          </cell>
          <cell r="J67">
            <v>145857.37857141788</v>
          </cell>
          <cell r="K67">
            <v>15546.170092259968</v>
          </cell>
          <cell r="L67">
            <v>81940.489863201175</v>
          </cell>
          <cell r="M67">
            <v>244591.16673227077</v>
          </cell>
          <cell r="N67">
            <v>63453.55118217384</v>
          </cell>
          <cell r="O67">
            <v>8643.0008648037674</v>
          </cell>
          <cell r="P67">
            <v>3529683.9957618578</v>
          </cell>
          <cell r="Q67">
            <v>3529683.9957618648</v>
          </cell>
          <cell r="R67">
            <v>-6.9849193096160889E-9</v>
          </cell>
          <cell r="T67">
            <v>912779.3223663778</v>
          </cell>
          <cell r="U67">
            <v>248045.30526886528</v>
          </cell>
          <cell r="V67">
            <v>671230.53230474435</v>
          </cell>
          <cell r="W67">
            <v>20859.501588741397</v>
          </cell>
          <cell r="X67">
            <v>12587.813536639425</v>
          </cell>
          <cell r="Y67">
            <v>53787.707406191686</v>
          </cell>
          <cell r="Z67">
            <v>69185.557764200246</v>
          </cell>
          <cell r="AA67">
            <v>78385.979257861982</v>
          </cell>
          <cell r="AB67">
            <v>8977.4391648154124</v>
          </cell>
          <cell r="AC67">
            <v>62816.80237501044</v>
          </cell>
          <cell r="AD67">
            <v>175170.39943001387</v>
          </cell>
          <cell r="AE67">
            <v>46858.509778441578</v>
          </cell>
          <cell r="AF67">
            <v>8028.7428291794722</v>
          </cell>
          <cell r="AG67">
            <v>2368713.6130710826</v>
          </cell>
          <cell r="AH67">
            <v>2368713.6130710868</v>
          </cell>
          <cell r="AI67">
            <v>-4.1909515857696533E-9</v>
          </cell>
        </row>
        <row r="141">
          <cell r="C141">
            <v>3.971965185267671</v>
          </cell>
          <cell r="D141">
            <v>0.61940786944463211</v>
          </cell>
          <cell r="E141">
            <v>0.38970259654382833</v>
          </cell>
          <cell r="F141">
            <v>0.22157178872787167</v>
          </cell>
          <cell r="G141">
            <v>0.76536888365945666</v>
          </cell>
          <cell r="H141">
            <v>0.87552086958117403</v>
          </cell>
          <cell r="I141">
            <v>2.5983150615770358</v>
          </cell>
          <cell r="J141">
            <v>1.0645867584604209</v>
          </cell>
          <cell r="K141">
            <v>0.50216031780358694</v>
          </cell>
          <cell r="L141">
            <v>0.34076829175275308</v>
          </cell>
          <cell r="M141">
            <v>0.63956598166385015</v>
          </cell>
          <cell r="N141">
            <v>1.8523654828585767</v>
          </cell>
          <cell r="O141">
            <v>0.39538327025584113</v>
          </cell>
          <cell r="P141">
            <v>1</v>
          </cell>
        </row>
        <row r="142">
          <cell r="C142">
            <v>0.13188069683792897</v>
          </cell>
          <cell r="D142">
            <v>1.3414145313450299</v>
          </cell>
          <cell r="E142">
            <v>1.1586949246328078</v>
          </cell>
          <cell r="F142">
            <v>3.1476899874538589</v>
          </cell>
          <cell r="G142">
            <v>1.5784292106417563</v>
          </cell>
          <cell r="H142">
            <v>0.8451237164849269</v>
          </cell>
          <cell r="I142">
            <v>1.3295046881978132</v>
          </cell>
          <cell r="J142">
            <v>0.99032564898223041</v>
          </cell>
          <cell r="K142">
            <v>1.0690394874651901</v>
          </cell>
          <cell r="L142">
            <v>0.80849546303393882</v>
          </cell>
          <cell r="M142">
            <v>0.82698090625070608</v>
          </cell>
          <cell r="N142">
            <v>0.88324827027796982</v>
          </cell>
          <cell r="O142">
            <v>4.871319852478288E-8</v>
          </cell>
          <cell r="P142">
            <v>1</v>
          </cell>
        </row>
        <row r="143">
          <cell r="C143">
            <v>0.12248672638833778</v>
          </cell>
          <cell r="D143">
            <v>1.0217944664869221</v>
          </cell>
          <cell r="E143">
            <v>1.0185613569485061</v>
          </cell>
          <cell r="F143">
            <v>3.913567167475632</v>
          </cell>
          <cell r="G143">
            <v>3.9178157308803345</v>
          </cell>
          <cell r="H143">
            <v>1.1346614070285885</v>
          </cell>
          <cell r="I143">
            <v>0.52442635372933688</v>
          </cell>
          <cell r="J143">
            <v>1.3601579422806269</v>
          </cell>
          <cell r="K143">
            <v>1.980164952336618</v>
          </cell>
          <cell r="L143">
            <v>1.0447613720895592</v>
          </cell>
          <cell r="M143">
            <v>1.4749642339271418</v>
          </cell>
          <cell r="N143">
            <v>1.3288043788546198</v>
          </cell>
          <cell r="O143">
            <v>1.0706318223374501E-2</v>
          </cell>
          <cell r="P143">
            <v>1</v>
          </cell>
        </row>
        <row r="144">
          <cell r="C144">
            <v>0.92140333150536802</v>
          </cell>
          <cell r="D144">
            <v>1.0486430976483563</v>
          </cell>
          <cell r="E144">
            <v>0.91469321386855607</v>
          </cell>
          <cell r="F144">
            <v>6.3619707227003568</v>
          </cell>
          <cell r="G144">
            <v>4.0678499174141143</v>
          </cell>
          <cell r="H144">
            <v>1.3376585675448618</v>
          </cell>
          <cell r="I144">
            <v>0.15285518682661695</v>
          </cell>
          <cell r="J144">
            <v>1.0834133098879977</v>
          </cell>
          <cell r="K144">
            <v>1.075373745011613</v>
          </cell>
          <cell r="L144">
            <v>0.27676771587926036</v>
          </cell>
          <cell r="M144">
            <v>1.0330333351085028</v>
          </cell>
          <cell r="N144">
            <v>1.080089970643261</v>
          </cell>
          <cell r="O144">
            <v>0</v>
          </cell>
          <cell r="P144">
            <v>1</v>
          </cell>
        </row>
        <row r="145">
          <cell r="C145">
            <v>2.5348653515227113</v>
          </cell>
          <cell r="D145">
            <v>1.7500770302808579</v>
          </cell>
          <cell r="E145">
            <v>0.64478345510127888</v>
          </cell>
          <cell r="F145">
            <v>0.32165301740127794</v>
          </cell>
          <cell r="G145">
            <v>1.2764192452849323</v>
          </cell>
          <cell r="H145">
            <v>0.20597258549817654</v>
          </cell>
          <cell r="I145">
            <v>1.2037239732240943</v>
          </cell>
          <cell r="J145">
            <v>0.42194551850737427</v>
          </cell>
          <cell r="K145">
            <v>0.20958872255340624</v>
          </cell>
          <cell r="L145">
            <v>0.51466479131991349</v>
          </cell>
          <cell r="M145">
            <v>0.92394501261760231</v>
          </cell>
          <cell r="N145">
            <v>0.61796728098018416</v>
          </cell>
          <cell r="O145">
            <v>5.7792460509002166E-4</v>
          </cell>
          <cell r="P145">
            <v>1</v>
          </cell>
        </row>
        <row r="146">
          <cell r="C146">
            <v>1.9185732985988295</v>
          </cell>
          <cell r="D146">
            <v>0.96005100449487901</v>
          </cell>
          <cell r="E146">
            <v>0.77674112506123039</v>
          </cell>
          <cell r="F146">
            <v>0.99035844003414719</v>
          </cell>
          <cell r="G146">
            <v>1.0904511388834486</v>
          </cell>
          <cell r="H146">
            <v>0.83764519090694201</v>
          </cell>
          <cell r="I146">
            <v>2.4116668021032441</v>
          </cell>
          <cell r="J146">
            <v>0.93749110002608826</v>
          </cell>
          <cell r="K146">
            <v>1.1916942018325336</v>
          </cell>
          <cell r="L146">
            <v>0.5520356980536264</v>
          </cell>
          <cell r="M146">
            <v>0.98460014695230502</v>
          </cell>
          <cell r="N146">
            <v>1.6772662610774443</v>
          </cell>
          <cell r="O146">
            <v>0</v>
          </cell>
          <cell r="P146">
            <v>1</v>
          </cell>
        </row>
        <row r="147">
          <cell r="C147">
            <v>6.1793185135070464E-3</v>
          </cell>
          <cell r="D147">
            <v>0.66550643672971699</v>
          </cell>
          <cell r="E147">
            <v>0.93594723789928991</v>
          </cell>
          <cell r="F147">
            <v>5.173349778948972</v>
          </cell>
          <cell r="G147">
            <v>0.20179435193456186</v>
          </cell>
          <cell r="H147">
            <v>1.9392758851475471</v>
          </cell>
          <cell r="I147">
            <v>1.4420616530014485</v>
          </cell>
          <cell r="J147">
            <v>0.72539121093999581</v>
          </cell>
          <cell r="K147">
            <v>0.85773173908075628</v>
          </cell>
          <cell r="L147">
            <v>4.8993491003470142</v>
          </cell>
          <cell r="M147">
            <v>1.0979375122368724</v>
          </cell>
          <cell r="N147">
            <v>1.0286189314822702</v>
          </cell>
          <cell r="O147">
            <v>3.411890084412865E-2</v>
          </cell>
          <cell r="P147">
            <v>1</v>
          </cell>
        </row>
        <row r="148">
          <cell r="C148">
            <v>9.4569717117776134E-2</v>
          </cell>
          <cell r="D148">
            <v>1.5301785636073928</v>
          </cell>
          <cell r="E148">
            <v>1.2625121567103699</v>
          </cell>
          <cell r="F148">
            <v>0.28418075888062388</v>
          </cell>
          <cell r="G148">
            <v>1.4037368233129832</v>
          </cell>
          <cell r="H148">
            <v>1.0837808276698782</v>
          </cell>
          <cell r="I148">
            <v>0.4023035589708393</v>
          </cell>
          <cell r="J148">
            <v>0.73336370667664985</v>
          </cell>
          <cell r="K148">
            <v>0.17992371978896585</v>
          </cell>
          <cell r="L148">
            <v>0.10431485018018949</v>
          </cell>
          <cell r="M148">
            <v>0.58241950318270974</v>
          </cell>
          <cell r="N148">
            <v>0.37293039541038864</v>
          </cell>
          <cell r="O148">
            <v>0</v>
          </cell>
          <cell r="P148">
            <v>1</v>
          </cell>
        </row>
        <row r="149">
          <cell r="C149">
            <v>0.13837870404764072</v>
          </cell>
          <cell r="D149">
            <v>0.12384436079618569</v>
          </cell>
          <cell r="E149">
            <v>0.1257594411373873</v>
          </cell>
          <cell r="F149">
            <v>2.7566684486487879E-2</v>
          </cell>
          <cell r="G149">
            <v>0.79865205134435968</v>
          </cell>
          <cell r="H149">
            <v>1.0092562651569874</v>
          </cell>
          <cell r="I149">
            <v>0.16493545056013328</v>
          </cell>
          <cell r="J149">
            <v>6.8773459749242454</v>
          </cell>
          <cell r="K149">
            <v>2.1608425634410873</v>
          </cell>
          <cell r="L149">
            <v>9.965115722039652</v>
          </cell>
          <cell r="M149">
            <v>1.4906156851738084</v>
          </cell>
          <cell r="N149">
            <v>1.8582810997874064</v>
          </cell>
          <cell r="O149">
            <v>1.0271589755380435</v>
          </cell>
          <cell r="P149">
            <v>1</v>
          </cell>
        </row>
        <row r="150">
          <cell r="C150">
            <v>0.23268052887717836</v>
          </cell>
          <cell r="D150">
            <v>1.1517048008544812</v>
          </cell>
          <cell r="E150">
            <v>1.4193492183350966</v>
          </cell>
          <cell r="F150">
            <v>4.1174104157523068</v>
          </cell>
          <cell r="G150">
            <v>1.7107910004662712</v>
          </cell>
          <cell r="H150">
            <v>0.19553997821958635</v>
          </cell>
          <cell r="I150">
            <v>0.15555704134267145</v>
          </cell>
          <cell r="J150">
            <v>0.7574531607260504</v>
          </cell>
          <cell r="K150">
            <v>0.64260360026163443</v>
          </cell>
          <cell r="L150">
            <v>0.16215681359165074</v>
          </cell>
          <cell r="M150">
            <v>0.62943767589342792</v>
          </cell>
          <cell r="N150">
            <v>0.88188839555292131</v>
          </cell>
          <cell r="O150">
            <v>2.4463397948532276E-8</v>
          </cell>
          <cell r="P150">
            <v>1</v>
          </cell>
        </row>
        <row r="151">
          <cell r="C151">
            <v>0.12002289190968064</v>
          </cell>
          <cell r="D151">
            <v>1.0190693289314687</v>
          </cell>
          <cell r="E151">
            <v>1.4007081435799547</v>
          </cell>
          <cell r="F151">
            <v>1.1399081700183549</v>
          </cell>
          <cell r="G151">
            <v>0.44050844545362627</v>
          </cell>
          <cell r="H151">
            <v>0.63602409750168731</v>
          </cell>
          <cell r="I151">
            <v>0.56854103438390391</v>
          </cell>
          <cell r="J151">
            <v>0.56663421395962976</v>
          </cell>
          <cell r="K151">
            <v>0.58567428656574749</v>
          </cell>
          <cell r="L151">
            <v>0.73273760527863618</v>
          </cell>
          <cell r="M151">
            <v>0.85819927958039388</v>
          </cell>
          <cell r="N151">
            <v>0.90731944723657898</v>
          </cell>
          <cell r="O151">
            <v>6.5722078992910324E-6</v>
          </cell>
          <cell r="P151">
            <v>1</v>
          </cell>
        </row>
        <row r="152">
          <cell r="C152">
            <v>0.60329889878699494</v>
          </cell>
          <cell r="D152">
            <v>1.1164100081966077</v>
          </cell>
          <cell r="E152">
            <v>0.61756288503866319</v>
          </cell>
          <cell r="F152">
            <v>2.9934420136147812</v>
          </cell>
          <cell r="G152">
            <v>3.2812709195308152</v>
          </cell>
          <cell r="H152">
            <v>1.3026412067208322</v>
          </cell>
          <cell r="I152">
            <v>0.11641615363232073</v>
          </cell>
          <cell r="J152">
            <v>4.3827860420554696</v>
          </cell>
          <cell r="K152">
            <v>0.92168419892377074</v>
          </cell>
          <cell r="L152">
            <v>0.31111372942835497</v>
          </cell>
          <cell r="M152">
            <v>1.0837484492634133</v>
          </cell>
          <cell r="N152">
            <v>1.0124714254760656</v>
          </cell>
          <cell r="O152">
            <v>3.0224748299239409E-7</v>
          </cell>
          <cell r="P152">
            <v>1</v>
          </cell>
        </row>
        <row r="153">
          <cell r="C153">
            <v>0.37598692215457097</v>
          </cell>
          <cell r="D153">
            <v>1.2682561392478107</v>
          </cell>
          <cell r="E153">
            <v>1.0932971340969524</v>
          </cell>
          <cell r="F153">
            <v>0.62586516937191072</v>
          </cell>
          <cell r="G153">
            <v>1.5823841543456694</v>
          </cell>
          <cell r="H153">
            <v>0.81664383414761199</v>
          </cell>
          <cell r="I153">
            <v>1.9733928033255657</v>
          </cell>
          <cell r="J153">
            <v>1.0858477653974745</v>
          </cell>
          <cell r="K153">
            <v>1.0770329608710125</v>
          </cell>
          <cell r="L153">
            <v>0.56498276484791288</v>
          </cell>
          <cell r="M153">
            <v>1.0769490926899445</v>
          </cell>
          <cell r="N153">
            <v>1.0859058069022776</v>
          </cell>
          <cell r="O153">
            <v>1.7105657015887366E-6</v>
          </cell>
          <cell r="P153">
            <v>1</v>
          </cell>
        </row>
        <row r="154">
          <cell r="C154">
            <v>0.30623612968603292</v>
          </cell>
          <cell r="D154">
            <v>1.8303371050999206</v>
          </cell>
          <cell r="E154">
            <v>0.78496914973819321</v>
          </cell>
          <cell r="F154">
            <v>4.485500280774616</v>
          </cell>
          <cell r="G154">
            <v>5.6037853098283543</v>
          </cell>
          <cell r="H154">
            <v>0.77577302657197511</v>
          </cell>
          <cell r="I154">
            <v>9.7581067176928576E-2</v>
          </cell>
          <cell r="J154">
            <v>2.3842891137845377</v>
          </cell>
          <cell r="K154">
            <v>1.7175002039259986</v>
          </cell>
          <cell r="L154">
            <v>0.22511794023860321</v>
          </cell>
          <cell r="M154">
            <v>0.88185604009083562</v>
          </cell>
          <cell r="N154">
            <v>1.3889027109942171</v>
          </cell>
          <cell r="O154">
            <v>0</v>
          </cell>
          <cell r="P154">
            <v>1</v>
          </cell>
        </row>
        <row r="155">
          <cell r="C155">
            <v>0.17873105024652461</v>
          </cell>
          <cell r="D155">
            <v>1.5621254883118594</v>
          </cell>
          <cell r="E155">
            <v>1.1711315863322529</v>
          </cell>
          <cell r="F155">
            <v>0.87417246353014266</v>
          </cell>
          <cell r="G155">
            <v>0.10613866988784569</v>
          </cell>
          <cell r="H155">
            <v>0.24147480795302442</v>
          </cell>
          <cell r="I155">
            <v>0.18081473179608648</v>
          </cell>
          <cell r="J155">
            <v>0.75867050107597545</v>
          </cell>
          <cell r="K155">
            <v>0.46135798732338795</v>
          </cell>
          <cell r="L155">
            <v>0.49373531353619704</v>
          </cell>
          <cell r="M155">
            <v>1.7472779668471488</v>
          </cell>
          <cell r="N155">
            <v>0.95722387084785721</v>
          </cell>
          <cell r="O155">
            <v>7.5082201780946198E-2</v>
          </cell>
          <cell r="P155">
            <v>1</v>
          </cell>
        </row>
        <row r="156">
          <cell r="C156">
            <v>0.26099757013675162</v>
          </cell>
          <cell r="D156">
            <v>0.99513776951755484</v>
          </cell>
          <cell r="E156">
            <v>1.0381322467785832</v>
          </cell>
          <cell r="F156">
            <v>0.98083940023415761</v>
          </cell>
          <cell r="G156">
            <v>1.9784063834638183E-3</v>
          </cell>
          <cell r="H156">
            <v>1.4320482267903525</v>
          </cell>
          <cell r="I156">
            <v>6.1841021467856812E-3</v>
          </cell>
          <cell r="J156">
            <v>1.3206056210444761</v>
          </cell>
          <cell r="K156">
            <v>1.3119524615850624</v>
          </cell>
          <cell r="L156">
            <v>0.69134160153511814</v>
          </cell>
          <cell r="M156">
            <v>1.5768666095634905</v>
          </cell>
          <cell r="N156">
            <v>1.2919945867904099</v>
          </cell>
          <cell r="O156">
            <v>1.0204061204802132E-2</v>
          </cell>
          <cell r="P156">
            <v>1</v>
          </cell>
        </row>
        <row r="157">
          <cell r="C157">
            <v>0.5003345247411739</v>
          </cell>
          <cell r="D157">
            <v>0.62838339848059765</v>
          </cell>
          <cell r="E157">
            <v>0.78179029027401337</v>
          </cell>
          <cell r="F157">
            <v>0.38696412983161316</v>
          </cell>
          <cell r="G157">
            <v>0.70716408071910686</v>
          </cell>
          <cell r="H157">
            <v>1.265565153785976</v>
          </cell>
          <cell r="I157">
            <v>1.5945323791692778</v>
          </cell>
          <cell r="J157">
            <v>0.70341478835218518</v>
          </cell>
          <cell r="K157">
            <v>1.9843963621333502</v>
          </cell>
          <cell r="L157">
            <v>4.5414427574928125</v>
          </cell>
          <cell r="M157">
            <v>2.0185284390630986</v>
          </cell>
          <cell r="N157">
            <v>2.8874299140173938</v>
          </cell>
          <cell r="O157">
            <v>7.0151017787291034E-2</v>
          </cell>
          <cell r="P157">
            <v>1</v>
          </cell>
        </row>
        <row r="158">
          <cell r="C158">
            <v>0.32326992796903492</v>
          </cell>
          <cell r="D158">
            <v>0.1975740557779484</v>
          </cell>
          <cell r="E158">
            <v>0.89703363266444214</v>
          </cell>
          <cell r="F158">
            <v>0.30776916546783811</v>
          </cell>
          <cell r="G158">
            <v>2.1676210445855695</v>
          </cell>
          <cell r="H158">
            <v>1.5235714340857023</v>
          </cell>
          <cell r="I158">
            <v>0.1048655908214717</v>
          </cell>
          <cell r="J158">
            <v>5.8638226066056598</v>
          </cell>
          <cell r="K158">
            <v>0.88110828999271784</v>
          </cell>
          <cell r="L158">
            <v>0.58020770102654007</v>
          </cell>
          <cell r="M158">
            <v>0.3039004573354559</v>
          </cell>
          <cell r="N158">
            <v>0.5510204938545834</v>
          </cell>
          <cell r="O158">
            <v>8.5094473684367748E-7</v>
          </cell>
          <cell r="P158">
            <v>1</v>
          </cell>
        </row>
        <row r="159">
          <cell r="C159">
            <v>1.1691619381285605</v>
          </cell>
          <cell r="D159">
            <v>1.4677716789960031</v>
          </cell>
          <cell r="E159">
            <v>0.65625967649173789</v>
          </cell>
          <cell r="F159">
            <v>6.5787887762377464</v>
          </cell>
          <cell r="G159">
            <v>1.855701118492546</v>
          </cell>
          <cell r="H159">
            <v>0.63715438636143962</v>
          </cell>
          <cell r="I159">
            <v>6.9177378967428066E-2</v>
          </cell>
          <cell r="J159">
            <v>1.844952091000839</v>
          </cell>
          <cell r="K159">
            <v>2.9377315198736293</v>
          </cell>
          <cell r="L159">
            <v>0.17710746405064046</v>
          </cell>
          <cell r="M159">
            <v>1.2819409416940468</v>
          </cell>
          <cell r="N159">
            <v>2.5079663126573961</v>
          </cell>
          <cell r="O159">
            <v>1.0918125388641913</v>
          </cell>
          <cell r="P159">
            <v>1</v>
          </cell>
        </row>
        <row r="160">
          <cell r="C160">
            <v>0.28976956043618302</v>
          </cell>
          <cell r="D160">
            <v>1.0047775809408783</v>
          </cell>
          <cell r="E160">
            <v>1.334583750019267</v>
          </cell>
          <cell r="F160">
            <v>2.7011336103174997</v>
          </cell>
          <cell r="G160">
            <v>1.1029250146300755</v>
          </cell>
          <cell r="H160">
            <v>0.6998449793283763</v>
          </cell>
          <cell r="I160">
            <v>0.16918504653156691</v>
          </cell>
          <cell r="J160">
            <v>0.93910254801577553</v>
          </cell>
          <cell r="K160">
            <v>0.55495724905773114</v>
          </cell>
          <cell r="L160">
            <v>7.3866963387249601E-2</v>
          </cell>
          <cell r="M160">
            <v>0.89404513344060565</v>
          </cell>
          <cell r="N160">
            <v>0.75239617104638257</v>
          </cell>
          <cell r="O160">
            <v>1.265185435262477E-8</v>
          </cell>
          <cell r="P160">
            <v>1</v>
          </cell>
        </row>
        <row r="161">
          <cell r="C161">
            <v>2.2679323523153947</v>
          </cell>
          <cell r="D161">
            <v>2.407827015405887</v>
          </cell>
          <cell r="E161">
            <v>0.63883214352926221</v>
          </cell>
          <cell r="F161">
            <v>8.5942802631850987E-2</v>
          </cell>
          <cell r="G161">
            <v>0.57160471176265903</v>
          </cell>
          <cell r="H161">
            <v>4.4085684198826745E-3</v>
          </cell>
          <cell r="I161">
            <v>2.3606285155888513</v>
          </cell>
          <cell r="J161">
            <v>0.30500986412216147</v>
          </cell>
          <cell r="K161">
            <v>1.0377318087470535</v>
          </cell>
          <cell r="L161">
            <v>2.2285833985236272E-2</v>
          </cell>
          <cell r="M161">
            <v>0.36231569445824363</v>
          </cell>
          <cell r="N161">
            <v>0.70394992071896201</v>
          </cell>
          <cell r="O161">
            <v>0</v>
          </cell>
          <cell r="P161">
            <v>1</v>
          </cell>
        </row>
        <row r="162">
          <cell r="C162">
            <v>0.59441215052917462</v>
          </cell>
          <cell r="D162">
            <v>1.4005100552556842</v>
          </cell>
          <cell r="E162">
            <v>0.78037102196116281</v>
          </cell>
          <cell r="F162">
            <v>2.2780305927883209E-3</v>
          </cell>
          <cell r="G162">
            <v>0.54322174613117569</v>
          </cell>
          <cell r="H162">
            <v>0.71203288834740275</v>
          </cell>
          <cell r="I162">
            <v>5.4590643416643124E-2</v>
          </cell>
          <cell r="J162">
            <v>0.90286842750716478</v>
          </cell>
          <cell r="K162">
            <v>0.91483557707363561</v>
          </cell>
          <cell r="L162">
            <v>0.13015442505891398</v>
          </cell>
          <cell r="M162">
            <v>3.5273305182635122</v>
          </cell>
          <cell r="N162">
            <v>1.2389049628216353</v>
          </cell>
          <cell r="O162">
            <v>0</v>
          </cell>
          <cell r="P162">
            <v>1</v>
          </cell>
        </row>
        <row r="163">
          <cell r="C163">
            <v>0.3085543845492616</v>
          </cell>
          <cell r="D163">
            <v>1.4886930372811318</v>
          </cell>
          <cell r="E163">
            <v>0.62962854532143486</v>
          </cell>
          <cell r="F163">
            <v>5.3813498001732296E-2</v>
          </cell>
          <cell r="G163">
            <v>0.10058348702873279</v>
          </cell>
          <cell r="H163">
            <v>0.7590948607259469</v>
          </cell>
          <cell r="I163">
            <v>0.86223193141959753</v>
          </cell>
          <cell r="J163">
            <v>0.53012568021073025</v>
          </cell>
          <cell r="K163">
            <v>1.2225105559749128</v>
          </cell>
          <cell r="L163">
            <v>4.0619353260113344</v>
          </cell>
          <cell r="M163">
            <v>3.3635633528973385</v>
          </cell>
          <cell r="N163">
            <v>1.0897168214588324</v>
          </cell>
          <cell r="O163">
            <v>2.6845567627415113E-8</v>
          </cell>
          <cell r="P163">
            <v>1</v>
          </cell>
        </row>
        <row r="164">
          <cell r="C164">
            <v>0.13148913003323764</v>
          </cell>
          <cell r="D164">
            <v>1.7032646789443637</v>
          </cell>
          <cell r="E164">
            <v>1.232572155088101</v>
          </cell>
          <cell r="F164">
            <v>0.53672224396922097</v>
          </cell>
          <cell r="G164">
            <v>1.0109299144013069</v>
          </cell>
          <cell r="H164">
            <v>0.5890159387919951</v>
          </cell>
          <cell r="I164">
            <v>2.6570919562276838E-2</v>
          </cell>
          <cell r="J164">
            <v>0.55760211629518408</v>
          </cell>
          <cell r="K164">
            <v>1.7557200102754722</v>
          </cell>
          <cell r="L164">
            <v>0.44183326978372356</v>
          </cell>
          <cell r="M164">
            <v>0.79819377147791315</v>
          </cell>
          <cell r="N164">
            <v>0.60805414655567669</v>
          </cell>
          <cell r="O164">
            <v>1.2206691522604991E-2</v>
          </cell>
          <cell r="P164">
            <v>1</v>
          </cell>
        </row>
        <row r="165">
          <cell r="C165">
            <v>2.5494386096369604E-2</v>
          </cell>
          <cell r="D165">
            <v>0.38994592132531936</v>
          </cell>
          <cell r="E165">
            <v>1.5075534139545304</v>
          </cell>
          <cell r="F165">
            <v>0.1029516928093773</v>
          </cell>
          <cell r="G165">
            <v>2.4695654069910489E-3</v>
          </cell>
          <cell r="H165">
            <v>1.7180691942222206</v>
          </cell>
          <cell r="I165">
            <v>0.70826870346513593</v>
          </cell>
          <cell r="J165">
            <v>1.1904310719632409</v>
          </cell>
          <cell r="K165">
            <v>0.19920351175355872</v>
          </cell>
          <cell r="L165">
            <v>0.21917969702335241</v>
          </cell>
          <cell r="M165">
            <v>0.29109036869079974</v>
          </cell>
          <cell r="N165">
            <v>0.17675473132130465</v>
          </cell>
          <cell r="O165">
            <v>1.884706550532959</v>
          </cell>
          <cell r="P165">
            <v>1</v>
          </cell>
        </row>
        <row r="166">
          <cell r="C166">
            <v>1.2591548043276824E-2</v>
          </cell>
          <cell r="D166">
            <v>0.55075700352761159</v>
          </cell>
          <cell r="E166">
            <v>1.7515375399836812</v>
          </cell>
          <cell r="F166">
            <v>0.66671885021021249</v>
          </cell>
          <cell r="G166">
            <v>0.12121562683146025</v>
          </cell>
          <cell r="H166">
            <v>0.32404562194016451</v>
          </cell>
          <cell r="I166">
            <v>0.36937615147705266</v>
          </cell>
          <cell r="J166">
            <v>0.60255497197135099</v>
          </cell>
          <cell r="K166">
            <v>0.14008294055088621</v>
          </cell>
          <cell r="L166">
            <v>0.13334243691386635</v>
          </cell>
          <cell r="M166">
            <v>0.4566131340193999</v>
          </cell>
          <cell r="N166">
            <v>0.39379596282680701</v>
          </cell>
          <cell r="O166">
            <v>0</v>
          </cell>
          <cell r="P166">
            <v>1</v>
          </cell>
        </row>
        <row r="167">
          <cell r="C167">
            <v>0.63594315219548536</v>
          </cell>
          <cell r="D167">
            <v>1.5863747095852361</v>
          </cell>
          <cell r="E167">
            <v>0.82548356973220427</v>
          </cell>
          <cell r="F167">
            <v>0.99119050686962273</v>
          </cell>
          <cell r="G167">
            <v>1.8944952109163713</v>
          </cell>
          <cell r="H167">
            <v>1.4030090814330538</v>
          </cell>
          <cell r="I167">
            <v>0.48738250379473641</v>
          </cell>
          <cell r="J167">
            <v>2.6329762181030709</v>
          </cell>
          <cell r="K167">
            <v>0.52801368827779083</v>
          </cell>
          <cell r="L167">
            <v>9.5205904278469922E-2</v>
          </cell>
          <cell r="M167">
            <v>0.25212850199435777</v>
          </cell>
          <cell r="N167">
            <v>0.86620825351288189</v>
          </cell>
          <cell r="O167">
            <v>3.0410973698789815E-8</v>
          </cell>
          <cell r="P167">
            <v>1</v>
          </cell>
        </row>
        <row r="168">
          <cell r="C168">
            <v>3.1654802993766849E-2</v>
          </cell>
          <cell r="D168">
            <v>0.22075136731107692</v>
          </cell>
          <cell r="E168">
            <v>0.13515658866303767</v>
          </cell>
          <cell r="F168">
            <v>0.54416452528772319</v>
          </cell>
          <cell r="G168">
            <v>2.8340913094130471</v>
          </cell>
          <cell r="H168">
            <v>1.5765627744714901</v>
          </cell>
          <cell r="I168">
            <v>6.4644123545779697E-2</v>
          </cell>
          <cell r="J168">
            <v>0.50634505581430445</v>
          </cell>
          <cell r="K168">
            <v>5.3144118815868948</v>
          </cell>
          <cell r="L168">
            <v>19.80956645616574</v>
          </cell>
          <cell r="M168">
            <v>1.6904218085614855</v>
          </cell>
          <cell r="N168">
            <v>0.84414252641839549</v>
          </cell>
          <cell r="O168">
            <v>1.1849503361090375E-2</v>
          </cell>
          <cell r="P168">
            <v>1</v>
          </cell>
        </row>
        <row r="169">
          <cell r="C169">
            <v>0.78170959564537024</v>
          </cell>
          <cell r="D169">
            <v>1.8252619806044612</v>
          </cell>
          <cell r="E169">
            <v>0.47368288599153302</v>
          </cell>
          <cell r="F169">
            <v>2.4533162065034646</v>
          </cell>
          <cell r="G169">
            <v>2.5539929354057045</v>
          </cell>
          <cell r="H169">
            <v>1.0776993110699651</v>
          </cell>
          <cell r="I169">
            <v>6.1212802674121408E-2</v>
          </cell>
          <cell r="J169">
            <v>3.6343064829282943</v>
          </cell>
          <cell r="K169">
            <v>0.9506526102564441</v>
          </cell>
          <cell r="L169">
            <v>1.2352573546288912</v>
          </cell>
          <cell r="M169">
            <v>0.83928552256699984</v>
          </cell>
          <cell r="N169">
            <v>1.0149852087999385</v>
          </cell>
          <cell r="O169">
            <v>1.2600900665224144E-7</v>
          </cell>
          <cell r="P169">
            <v>1</v>
          </cell>
        </row>
        <row r="170">
          <cell r="C170">
            <v>1.6080566687772191</v>
          </cell>
          <cell r="D170">
            <v>0.80997613296686333</v>
          </cell>
          <cell r="E170">
            <v>1.3835037685502432</v>
          </cell>
          <cell r="F170">
            <v>7.771925386680574E-2</v>
          </cell>
          <cell r="G170">
            <v>5.1183839546668059E-4</v>
          </cell>
          <cell r="H170">
            <v>0.42115990679957827</v>
          </cell>
          <cell r="I170">
            <v>3.179510109299232E-3</v>
          </cell>
          <cell r="J170">
            <v>0.19674138186539905</v>
          </cell>
          <cell r="K170">
            <v>3.8488595551181823E-2</v>
          </cell>
          <cell r="L170">
            <v>7.5464482636682498E-2</v>
          </cell>
          <cell r="M170">
            <v>1.2990163467888132E-2</v>
          </cell>
          <cell r="N170">
            <v>5.9342775586929642E-3</v>
          </cell>
          <cell r="O170">
            <v>9.0477600824215688E-7</v>
          </cell>
          <cell r="P170">
            <v>1</v>
          </cell>
        </row>
        <row r="171">
          <cell r="C171">
            <v>6.5958806864380756E-2</v>
          </cell>
          <cell r="D171">
            <v>0.37122800579937659</v>
          </cell>
          <cell r="E171">
            <v>0.21826835557462099</v>
          </cell>
          <cell r="F171">
            <v>0.24452682107690074</v>
          </cell>
          <cell r="G171">
            <v>0.83096015081623553</v>
          </cell>
          <cell r="H171">
            <v>0.28261885319287172</v>
          </cell>
          <cell r="I171">
            <v>0.21923646550269965</v>
          </cell>
          <cell r="J171">
            <v>1.1429260157565753</v>
          </cell>
          <cell r="K171">
            <v>1.3616239484890409</v>
          </cell>
          <cell r="L171">
            <v>15.526797241259086</v>
          </cell>
          <cell r="M171">
            <v>1.4985308516316964</v>
          </cell>
          <cell r="N171">
            <v>10.544760385137113</v>
          </cell>
          <cell r="O171">
            <v>2.7361171050151799E-3</v>
          </cell>
          <cell r="P171">
            <v>1</v>
          </cell>
        </row>
        <row r="172">
          <cell r="C172">
            <v>0.85067391933888459</v>
          </cell>
          <cell r="D172">
            <v>1.1133759238747443</v>
          </cell>
          <cell r="E172">
            <v>0.86738232112386304</v>
          </cell>
          <cell r="F172">
            <v>0.95164192162897565</v>
          </cell>
          <cell r="G172">
            <v>1.7894685574849112</v>
          </cell>
          <cell r="H172">
            <v>1.2445883756581875</v>
          </cell>
          <cell r="I172">
            <v>2.9756578059388698E-2</v>
          </cell>
          <cell r="J172">
            <v>1.2641545037315429</v>
          </cell>
          <cell r="K172">
            <v>1.0367486669665065</v>
          </cell>
          <cell r="L172">
            <v>0.65925637363967859</v>
          </cell>
          <cell r="M172">
            <v>1.6514997609198576</v>
          </cell>
          <cell r="N172">
            <v>1.2723548256888428</v>
          </cell>
          <cell r="O172">
            <v>0</v>
          </cell>
          <cell r="P172">
            <v>1</v>
          </cell>
        </row>
        <row r="173">
          <cell r="C173">
            <v>4.6072639063858416</v>
          </cell>
          <cell r="D173">
            <v>0.34213206875286806</v>
          </cell>
          <cell r="E173">
            <v>0.44632288070568693</v>
          </cell>
          <cell r="F173">
            <v>1.025980408763207</v>
          </cell>
          <cell r="G173">
            <v>0.67991102409879545</v>
          </cell>
          <cell r="H173">
            <v>4.4871544465546004E-2</v>
          </cell>
          <cell r="I173">
            <v>1.6129471341474667E-2</v>
          </cell>
          <cell r="J173">
            <v>1.8633507298810565</v>
          </cell>
          <cell r="K173">
            <v>0.75828677637172393</v>
          </cell>
          <cell r="L173">
            <v>0.38025622610674847</v>
          </cell>
          <cell r="M173">
            <v>0.65104157766897608</v>
          </cell>
          <cell r="N173">
            <v>0.54595482776852577</v>
          </cell>
          <cell r="O173">
            <v>3.4449099798536463E-2</v>
          </cell>
          <cell r="P173">
            <v>1</v>
          </cell>
        </row>
        <row r="174">
          <cell r="C174">
            <v>0.36136503615718446</v>
          </cell>
          <cell r="D174">
            <v>1.4549292302195826</v>
          </cell>
          <cell r="E174">
            <v>0.93061483442319337</v>
          </cell>
          <cell r="F174">
            <v>1.0740464391773328</v>
          </cell>
          <cell r="G174">
            <v>7.5522367344948993</v>
          </cell>
          <cell r="H174">
            <v>1.9580206564349043</v>
          </cell>
          <cell r="I174">
            <v>3.0727929767474831E-2</v>
          </cell>
          <cell r="J174">
            <v>0.95284204275094631</v>
          </cell>
          <cell r="K174">
            <v>0.50738257481925131</v>
          </cell>
          <cell r="L174">
            <v>0.14491090430260176</v>
          </cell>
          <cell r="M174">
            <v>0.78181982817853068</v>
          </cell>
          <cell r="N174">
            <v>0.88111944340729853</v>
          </cell>
          <cell r="O174">
            <v>4.3455884432770903E-2</v>
          </cell>
          <cell r="P174">
            <v>1</v>
          </cell>
        </row>
        <row r="175">
          <cell r="C175">
            <v>0.22477276876043834</v>
          </cell>
          <cell r="D175">
            <v>1.7951038649463291</v>
          </cell>
          <cell r="E175">
            <v>0.84534901552733088</v>
          </cell>
          <cell r="F175">
            <v>0.68427675130382881</v>
          </cell>
          <cell r="G175">
            <v>2.7466797471580278</v>
          </cell>
          <cell r="H175">
            <v>1.6500318229265649</v>
          </cell>
          <cell r="I175">
            <v>1.0661332350962021</v>
          </cell>
          <cell r="J175">
            <v>1.7722088941169234</v>
          </cell>
          <cell r="K175">
            <v>1.2563571144007397</v>
          </cell>
          <cell r="L175">
            <v>0.21698070298658739</v>
          </cell>
          <cell r="M175">
            <v>0.57477572815820055</v>
          </cell>
          <cell r="N175">
            <v>1.0429168759954153</v>
          </cell>
          <cell r="O175">
            <v>1.2754155835161136E-2</v>
          </cell>
          <cell r="P175">
            <v>1</v>
          </cell>
        </row>
        <row r="176">
          <cell r="C176">
            <v>0.29570826687908131</v>
          </cell>
          <cell r="D176">
            <v>1.1319145569395661</v>
          </cell>
          <cell r="E176">
            <v>0.89468675931962327</v>
          </cell>
          <cell r="F176">
            <v>1.3583478281375159</v>
          </cell>
          <cell r="G176">
            <v>2.8897088074021338</v>
          </cell>
          <cell r="H176">
            <v>1.4440148232851937</v>
          </cell>
          <cell r="I176">
            <v>1.5278161945054212</v>
          </cell>
          <cell r="J176">
            <v>2.4195452328367169</v>
          </cell>
          <cell r="K176">
            <v>1.2467583944838865</v>
          </cell>
          <cell r="L176">
            <v>0.36011153326156903</v>
          </cell>
          <cell r="M176">
            <v>0.84003122588982537</v>
          </cell>
          <cell r="N176">
            <v>1.7260482186858799</v>
          </cell>
          <cell r="O176">
            <v>0</v>
          </cell>
          <cell r="P176">
            <v>1</v>
          </cell>
        </row>
        <row r="177">
          <cell r="C177">
            <v>3.3051782700735779</v>
          </cell>
          <cell r="D177">
            <v>0.18270788221019926</v>
          </cell>
          <cell r="E177">
            <v>0.49963090635268781</v>
          </cell>
          <cell r="F177">
            <v>0.64169052925436976</v>
          </cell>
          <cell r="G177">
            <v>0.16349561649388664</v>
          </cell>
          <cell r="H177">
            <v>2.2734854237745377</v>
          </cell>
          <cell r="I177">
            <v>4.3962125468949842E-2</v>
          </cell>
          <cell r="J177">
            <v>2.6254437108986508</v>
          </cell>
          <cell r="K177">
            <v>0.32880872224885349</v>
          </cell>
          <cell r="L177">
            <v>7.1502474209384857E-3</v>
          </cell>
          <cell r="M177">
            <v>4.0480171811533142E-2</v>
          </cell>
          <cell r="N177">
            <v>9.1448423513454627E-2</v>
          </cell>
          <cell r="O177">
            <v>0</v>
          </cell>
          <cell r="P177">
            <v>1</v>
          </cell>
        </row>
        <row r="178">
          <cell r="C178">
            <v>0.25176648291839099</v>
          </cell>
          <cell r="D178">
            <v>0.80568402459143629</v>
          </cell>
          <cell r="E178">
            <v>1.3855976955837095</v>
          </cell>
          <cell r="F178">
            <v>1.4347215164904314</v>
          </cell>
          <cell r="G178">
            <v>1.710725095971984</v>
          </cell>
          <cell r="H178">
            <v>0.78251968809478911</v>
          </cell>
          <cell r="I178">
            <v>0.14317536700371497</v>
          </cell>
          <cell r="J178">
            <v>0.46924687226917222</v>
          </cell>
          <cell r="K178">
            <v>1.9684059163463405</v>
          </cell>
          <cell r="L178">
            <v>0.19456790175354799</v>
          </cell>
          <cell r="M178">
            <v>1.1741448798144507</v>
          </cell>
          <cell r="N178">
            <v>0.83197680671486496</v>
          </cell>
          <cell r="O178">
            <v>0</v>
          </cell>
          <cell r="P178">
            <v>1</v>
          </cell>
        </row>
        <row r="179">
          <cell r="C179">
            <v>0.13742764899728649</v>
          </cell>
          <cell r="D179">
            <v>1.1539778649617238</v>
          </cell>
          <cell r="E179">
            <v>1.2426872297705542</v>
          </cell>
          <cell r="F179">
            <v>5.3549183839659111</v>
          </cell>
          <cell r="G179">
            <v>3.0829630984584311</v>
          </cell>
          <cell r="H179">
            <v>0.57049673767892295</v>
          </cell>
          <cell r="I179">
            <v>5.8333073085968329E-2</v>
          </cell>
          <cell r="J179">
            <v>1.5366447123589999</v>
          </cell>
          <cell r="K179">
            <v>1.7831749678129754</v>
          </cell>
          <cell r="L179">
            <v>0.31422200231176267</v>
          </cell>
          <cell r="M179">
            <v>0.56561009675027663</v>
          </cell>
          <cell r="N179">
            <v>0.92833635541794091</v>
          </cell>
          <cell r="O179">
            <v>4.9333516659115307E-7</v>
          </cell>
          <cell r="P179">
            <v>1</v>
          </cell>
        </row>
        <row r="180">
          <cell r="C180">
            <v>0.17136144309139056</v>
          </cell>
          <cell r="D180">
            <v>1.0287706979091302</v>
          </cell>
          <cell r="E180">
            <v>1.0677530253816112</v>
          </cell>
          <cell r="F180">
            <v>1.0060662154184672</v>
          </cell>
          <cell r="G180">
            <v>0.61895368339301127</v>
          </cell>
          <cell r="H180">
            <v>1.0648467403418789</v>
          </cell>
          <cell r="I180">
            <v>3.8434868865460957E-2</v>
          </cell>
          <cell r="J180">
            <v>1.6263837072437</v>
          </cell>
          <cell r="K180">
            <v>0.90226346486900733</v>
          </cell>
          <cell r="L180">
            <v>0.47418486316803871</v>
          </cell>
          <cell r="M180">
            <v>1.8669487340693871</v>
          </cell>
          <cell r="N180">
            <v>0.8471214303312069</v>
          </cell>
          <cell r="O180">
            <v>3.8489025269788368E-2</v>
          </cell>
          <cell r="P180">
            <v>1</v>
          </cell>
        </row>
        <row r="181">
          <cell r="C181">
            <v>0.43825101808377831</v>
          </cell>
          <cell r="D181">
            <v>2.1935602337165809</v>
          </cell>
          <cell r="E181">
            <v>1.029415044615767</v>
          </cell>
          <cell r="F181">
            <v>1.0902765261850238</v>
          </cell>
          <cell r="G181">
            <v>3.406776625088439</v>
          </cell>
          <cell r="H181">
            <v>0.59355803389817052</v>
          </cell>
          <cell r="I181">
            <v>2.2984316305679646E-2</v>
          </cell>
          <cell r="J181">
            <v>1.1693690195675575</v>
          </cell>
          <cell r="K181">
            <v>0.13648946759131844</v>
          </cell>
          <cell r="L181">
            <v>0.50806309142139272</v>
          </cell>
          <cell r="M181">
            <v>0.13851305120825949</v>
          </cell>
          <cell r="N181">
            <v>0.1653595809459214</v>
          </cell>
          <cell r="O181">
            <v>4.1252898754758509E-2</v>
          </cell>
          <cell r="P181">
            <v>1</v>
          </cell>
        </row>
        <row r="182">
          <cell r="C182">
            <v>3.851399443685509E-2</v>
          </cell>
          <cell r="D182">
            <v>0.50020178843880159</v>
          </cell>
          <cell r="E182">
            <v>1.6274943555872294</v>
          </cell>
          <cell r="F182">
            <v>7.1538155252122175E-3</v>
          </cell>
          <cell r="G182">
            <v>1.3807021977839322E-3</v>
          </cell>
          <cell r="H182">
            <v>1.1565053044603038</v>
          </cell>
          <cell r="I182">
            <v>1.0975369205932513</v>
          </cell>
          <cell r="J182">
            <v>0.72863954375892503</v>
          </cell>
          <cell r="K182">
            <v>0.24527761695667091</v>
          </cell>
          <cell r="L182">
            <v>0.1740034808292501</v>
          </cell>
          <cell r="M182">
            <v>0.22428847882015673</v>
          </cell>
          <cell r="N182">
            <v>0.22242960795021416</v>
          </cell>
          <cell r="O182">
            <v>5.7952225987199832E-2</v>
          </cell>
          <cell r="P182">
            <v>1</v>
          </cell>
        </row>
        <row r="183">
          <cell r="C183">
            <v>0.39894087630140873</v>
          </cell>
          <cell r="D183">
            <v>0.84095347979552892</v>
          </cell>
          <cell r="E183">
            <v>0.97378223091955496</v>
          </cell>
          <cell r="F183">
            <v>0.1466136450768373</v>
          </cell>
          <cell r="G183">
            <v>1.4730732778417225E-2</v>
          </cell>
          <cell r="H183">
            <v>1.2981805037603833</v>
          </cell>
          <cell r="I183">
            <v>7.8745912601776991E-2</v>
          </cell>
          <cell r="J183">
            <v>1.1904832892025754</v>
          </cell>
          <cell r="K183">
            <v>2.2205735525905808</v>
          </cell>
          <cell r="L183">
            <v>2.0122231723432216</v>
          </cell>
          <cell r="M183">
            <v>1.4983730858251727</v>
          </cell>
          <cell r="N183">
            <v>2.1983064974523816</v>
          </cell>
          <cell r="O183">
            <v>1.2613007727994138E-2</v>
          </cell>
          <cell r="P183">
            <v>1</v>
          </cell>
        </row>
        <row r="184">
          <cell r="C184">
            <v>0.27914744853485235</v>
          </cell>
          <cell r="D184">
            <v>5.0328524848144394</v>
          </cell>
          <cell r="E184">
            <v>3.7002424592715973E-2</v>
          </cell>
          <cell r="F184">
            <v>0.19796050752290986</v>
          </cell>
          <cell r="G184">
            <v>1.0594722875543996E-2</v>
          </cell>
          <cell r="H184">
            <v>1.3489463612821682</v>
          </cell>
          <cell r="I184">
            <v>0.32924101130165984</v>
          </cell>
          <cell r="J184">
            <v>0.55958113897474959</v>
          </cell>
          <cell r="K184">
            <v>1.6170992345535256</v>
          </cell>
          <cell r="L184">
            <v>0.11025493873461158</v>
          </cell>
          <cell r="M184">
            <v>6.0376787679688451E-3</v>
          </cell>
          <cell r="N184">
            <v>9.2362826576373E-2</v>
          </cell>
          <cell r="O184">
            <v>138.48988780236087</v>
          </cell>
          <cell r="P184">
            <v>1</v>
          </cell>
        </row>
        <row r="185">
          <cell r="C185">
            <v>0.83055277431865093</v>
          </cell>
          <cell r="D185">
            <v>1.7443738129365702</v>
          </cell>
          <cell r="E185">
            <v>0.96950433973599359</v>
          </cell>
          <cell r="F185">
            <v>0.45866305723230644</v>
          </cell>
          <cell r="G185">
            <v>3.9374600269562157</v>
          </cell>
          <cell r="H185">
            <v>1.3588840473204065</v>
          </cell>
          <cell r="I185">
            <v>4.9327675846766346E-2</v>
          </cell>
          <cell r="J185">
            <v>0.74137180548743853</v>
          </cell>
          <cell r="K185">
            <v>2.4057937105308307</v>
          </cell>
          <cell r="L185">
            <v>0.17744359462176373</v>
          </cell>
          <cell r="M185">
            <v>6.2223904818764379E-2</v>
          </cell>
          <cell r="N185">
            <v>0.38946002584522627</v>
          </cell>
          <cell r="O185">
            <v>3.178331883546115</v>
          </cell>
          <cell r="P185">
            <v>1</v>
          </cell>
        </row>
        <row r="186">
          <cell r="C186">
            <v>0.21768703385732063</v>
          </cell>
          <cell r="D186">
            <v>1.4930434488965856</v>
          </cell>
          <cell r="E186">
            <v>0.84304487387019467</v>
          </cell>
          <cell r="F186">
            <v>1.9271883558861583E-3</v>
          </cell>
          <cell r="G186">
            <v>0.81134589010068381</v>
          </cell>
          <cell r="H186">
            <v>0.48682933528898581</v>
          </cell>
          <cell r="I186">
            <v>7.2698050080005139</v>
          </cell>
          <cell r="J186">
            <v>0.34761329663748525</v>
          </cell>
          <cell r="K186">
            <v>1.8597641599714465</v>
          </cell>
          <cell r="L186">
            <v>0.20947254586095354</v>
          </cell>
          <cell r="M186">
            <v>3.1252024349371261</v>
          </cell>
          <cell r="N186">
            <v>0.91053648817116128</v>
          </cell>
          <cell r="O186">
            <v>6.6714337557969974E-2</v>
          </cell>
          <cell r="P186">
            <v>1</v>
          </cell>
        </row>
        <row r="187">
          <cell r="C187">
            <v>0.44604282270698403</v>
          </cell>
          <cell r="D187">
            <v>1.4713964533167416</v>
          </cell>
          <cell r="E187">
            <v>0.98594402764671007</v>
          </cell>
          <cell r="F187">
            <v>0.1668908277398482</v>
          </cell>
          <cell r="G187">
            <v>3.1048934824381832E-3</v>
          </cell>
          <cell r="H187">
            <v>1.5390829988511125</v>
          </cell>
          <cell r="I187">
            <v>3.4655549197540974</v>
          </cell>
          <cell r="J187">
            <v>0.94117741086823126</v>
          </cell>
          <cell r="K187">
            <v>1.742109163200356</v>
          </cell>
          <cell r="L187">
            <v>0.10838966546694448</v>
          </cell>
          <cell r="M187">
            <v>0.44280777689835754</v>
          </cell>
          <cell r="N187">
            <v>1.3888413157050818</v>
          </cell>
          <cell r="O187">
            <v>0</v>
          </cell>
          <cell r="P187">
            <v>1</v>
          </cell>
        </row>
        <row r="188">
          <cell r="C188">
            <v>1.3864170784132674</v>
          </cell>
          <cell r="D188">
            <v>3.300493945253681</v>
          </cell>
          <cell r="E188">
            <v>0.41150309469474217</v>
          </cell>
          <cell r="F188">
            <v>6.0345796801162983E-2</v>
          </cell>
          <cell r="G188">
            <v>2.4332429703588374E-2</v>
          </cell>
          <cell r="H188">
            <v>0.8060697291642217</v>
          </cell>
          <cell r="I188">
            <v>4.4589617888344639</v>
          </cell>
          <cell r="J188">
            <v>0.74720110249041682</v>
          </cell>
          <cell r="K188">
            <v>0.44070066973768568</v>
          </cell>
          <cell r="L188">
            <v>0.21642739068761271</v>
          </cell>
          <cell r="M188">
            <v>8.2742448460840209E-2</v>
          </cell>
          <cell r="N188">
            <v>0.42330267975447489</v>
          </cell>
          <cell r="O188">
            <v>0</v>
          </cell>
          <cell r="P188">
            <v>1</v>
          </cell>
        </row>
        <row r="189">
          <cell r="C189">
            <v>4.7437944114584409</v>
          </cell>
          <cell r="D189">
            <v>8.8245694208961487E-2</v>
          </cell>
          <cell r="E189">
            <v>0.43158680482025635</v>
          </cell>
          <cell r="F189">
            <v>0.58672592611097629</v>
          </cell>
          <cell r="G189">
            <v>5.0445582572546693E-2</v>
          </cell>
          <cell r="H189">
            <v>1.6032893285362875</v>
          </cell>
          <cell r="I189">
            <v>7.443651122496772E-4</v>
          </cell>
          <cell r="J189">
            <v>1.1452193483750126</v>
          </cell>
          <cell r="K189">
            <v>0.75955919244589565</v>
          </cell>
          <cell r="L189">
            <v>5.2204672408256519E-2</v>
          </cell>
          <cell r="M189">
            <v>6.6354551511293977E-2</v>
          </cell>
          <cell r="N189">
            <v>0.21707898972180462</v>
          </cell>
          <cell r="O189">
            <v>0</v>
          </cell>
          <cell r="P189">
            <v>1</v>
          </cell>
        </row>
        <row r="190">
          <cell r="C190">
            <v>5.610806744391625</v>
          </cell>
          <cell r="D190">
            <v>0.10458784995878426</v>
          </cell>
          <cell r="E190">
            <v>5.28634077570194E-2</v>
          </cell>
          <cell r="F190">
            <v>1.6235271170559213</v>
          </cell>
          <cell r="G190">
            <v>3.0436110514215606</v>
          </cell>
          <cell r="H190">
            <v>1.7025050530023125</v>
          </cell>
          <cell r="I190">
            <v>1.7490028836261278</v>
          </cell>
          <cell r="J190">
            <v>1.0445443370920775</v>
          </cell>
          <cell r="K190">
            <v>0.41005146491423067</v>
          </cell>
          <cell r="L190">
            <v>0.17199881631425859</v>
          </cell>
          <cell r="M190">
            <v>0.5073328431769677</v>
          </cell>
          <cell r="N190">
            <v>0.30142373351878804</v>
          </cell>
          <cell r="O190">
            <v>0</v>
          </cell>
          <cell r="P190">
            <v>1</v>
          </cell>
        </row>
        <row r="191">
          <cell r="C191">
            <v>0.4008794019804921</v>
          </cell>
          <cell r="D191">
            <v>3.2609858672287513</v>
          </cell>
          <cell r="E191">
            <v>0.10612279993505859</v>
          </cell>
          <cell r="F191">
            <v>5.8473378420213027E-3</v>
          </cell>
          <cell r="G191">
            <v>1.0438228462393144</v>
          </cell>
          <cell r="H191">
            <v>1.8192783153667977</v>
          </cell>
          <cell r="I191">
            <v>3.94041750094524</v>
          </cell>
          <cell r="J191">
            <v>3.1343279235917483</v>
          </cell>
          <cell r="K191">
            <v>1.1258991519483557</v>
          </cell>
          <cell r="L191">
            <v>0.55595046638829793</v>
          </cell>
          <cell r="M191">
            <v>0.26931095128440879</v>
          </cell>
          <cell r="N191">
            <v>1.8842350002733947</v>
          </cell>
          <cell r="O191">
            <v>0</v>
          </cell>
          <cell r="P191">
            <v>1</v>
          </cell>
        </row>
        <row r="192">
          <cell r="C192">
            <v>0.52774329044266943</v>
          </cell>
          <cell r="D192">
            <v>4.2083176906253383</v>
          </cell>
          <cell r="E192">
            <v>0.12790979009140827</v>
          </cell>
          <cell r="F192">
            <v>0.16889554279523875</v>
          </cell>
          <cell r="G192">
            <v>0.21690620144336575</v>
          </cell>
          <cell r="H192">
            <v>1.7645429212656849</v>
          </cell>
          <cell r="I192">
            <v>4.2250919567460923E-2</v>
          </cell>
          <cell r="J192">
            <v>1.1137834634244963</v>
          </cell>
          <cell r="K192">
            <v>0.53969572682394384</v>
          </cell>
          <cell r="L192">
            <v>7.2556847747472744E-2</v>
          </cell>
          <cell r="M192">
            <v>0.2548742603376481</v>
          </cell>
          <cell r="N192">
            <v>3.0837321866491934</v>
          </cell>
          <cell r="O192">
            <v>0</v>
          </cell>
          <cell r="P192">
            <v>1</v>
          </cell>
        </row>
        <row r="193">
          <cell r="C193">
            <v>0.58297681243690624</v>
          </cell>
          <cell r="D193">
            <v>1.3339515029349585</v>
          </cell>
          <cell r="E193">
            <v>5.3606181539018818E-2</v>
          </cell>
          <cell r="F193">
            <v>8.7836863017999589E-2</v>
          </cell>
          <cell r="G193">
            <v>0.15825639583136766</v>
          </cell>
          <cell r="H193">
            <v>0.87989417949860504</v>
          </cell>
          <cell r="I193">
            <v>27.971879237793296</v>
          </cell>
          <cell r="J193">
            <v>5.1431860191197698</v>
          </cell>
          <cell r="K193">
            <v>2.0461975973043396</v>
          </cell>
          <cell r="L193">
            <v>0.28038565420867245</v>
          </cell>
          <cell r="M193">
            <v>0.41029316408933769</v>
          </cell>
          <cell r="N193">
            <v>0.60473823192275511</v>
          </cell>
          <cell r="O193">
            <v>8.6934443585985459</v>
          </cell>
          <cell r="P193">
            <v>1</v>
          </cell>
        </row>
        <row r="194">
          <cell r="C194">
            <v>4.8818121877878315</v>
          </cell>
          <cell r="D194">
            <v>0.96837068875050547</v>
          </cell>
          <cell r="E194">
            <v>6.7343569029755359E-3</v>
          </cell>
          <cell r="F194">
            <v>36.868953612983489</v>
          </cell>
          <cell r="G194">
            <v>1.045820260005806</v>
          </cell>
          <cell r="H194">
            <v>0.63984602037193761</v>
          </cell>
          <cell r="I194">
            <v>3.2912065470625468E-3</v>
          </cell>
          <cell r="J194">
            <v>0.33574464355218214</v>
          </cell>
          <cell r="K194">
            <v>1.530942448312737</v>
          </cell>
          <cell r="L194">
            <v>5.8279876363817477E-2</v>
          </cell>
          <cell r="M194">
            <v>9.0857236016462595E-4</v>
          </cell>
          <cell r="N194">
            <v>0.67000232888420896</v>
          </cell>
          <cell r="O194">
            <v>0</v>
          </cell>
          <cell r="P194">
            <v>1</v>
          </cell>
        </row>
        <row r="195">
          <cell r="C195">
            <v>4.2582728999874311</v>
          </cell>
          <cell r="D195">
            <v>1.736601675199903E-2</v>
          </cell>
          <cell r="E195">
            <v>0.94976327208000921</v>
          </cell>
          <cell r="F195">
            <v>4.281276935996562E-3</v>
          </cell>
          <cell r="G195">
            <v>0.52150695990993157</v>
          </cell>
          <cell r="H195">
            <v>7.5209260229195912E-2</v>
          </cell>
          <cell r="I195">
            <v>0.21249162331423685</v>
          </cell>
          <cell r="J195">
            <v>0.36370271046558456</v>
          </cell>
          <cell r="K195">
            <v>9.6319513392302256E-2</v>
          </cell>
          <cell r="L195">
            <v>5.1461735299297623E-2</v>
          </cell>
          <cell r="M195">
            <v>2.3203152865563546E-2</v>
          </cell>
          <cell r="N195">
            <v>0.24771822357100109</v>
          </cell>
          <cell r="O195">
            <v>0</v>
          </cell>
          <cell r="P195">
            <v>1</v>
          </cell>
        </row>
        <row r="196">
          <cell r="C196">
            <v>1.5069769895756278</v>
          </cell>
          <cell r="D196">
            <v>0.29922689971111283</v>
          </cell>
          <cell r="E196">
            <v>0.38355350649538705</v>
          </cell>
          <cell r="F196">
            <v>62.227807553437671</v>
          </cell>
          <cell r="G196">
            <v>0.25394591649402748</v>
          </cell>
          <cell r="H196">
            <v>1.0853096340867874</v>
          </cell>
          <cell r="I196">
            <v>4.9596201137093994</v>
          </cell>
          <cell r="J196">
            <v>2.7107518313035852</v>
          </cell>
          <cell r="K196">
            <v>0.31139890587346097</v>
          </cell>
          <cell r="L196">
            <v>0.38108770216993787</v>
          </cell>
          <cell r="M196">
            <v>9.0441732656725421E-3</v>
          </cell>
          <cell r="N196">
            <v>0.39868266439639888</v>
          </cell>
          <cell r="O196">
            <v>0</v>
          </cell>
          <cell r="P196">
            <v>1</v>
          </cell>
        </row>
        <row r="197">
          <cell r="C197">
            <v>2.4561223438667477</v>
          </cell>
          <cell r="D197">
            <v>0.22904981321898363</v>
          </cell>
          <cell r="E197">
            <v>0.53929267878958709</v>
          </cell>
          <cell r="F197">
            <v>1.9526120275908803</v>
          </cell>
          <cell r="G197">
            <v>13.917062456585965</v>
          </cell>
          <cell r="H197">
            <v>0.95862288381888117</v>
          </cell>
          <cell r="I197">
            <v>1.5163145739255396E-2</v>
          </cell>
          <cell r="J197">
            <v>0.76807427492753033</v>
          </cell>
          <cell r="K197">
            <v>11.245766513897214</v>
          </cell>
          <cell r="L197">
            <v>0.25659631433523805</v>
          </cell>
          <cell r="M197">
            <v>1.0817706542088847</v>
          </cell>
          <cell r="N197">
            <v>4.3951820553129721</v>
          </cell>
          <cell r="O197">
            <v>0</v>
          </cell>
          <cell r="P197">
            <v>1</v>
          </cell>
        </row>
        <row r="198">
          <cell r="C198">
            <v>0.52886813353196194</v>
          </cell>
          <cell r="D198">
            <v>3.9038442054756946</v>
          </cell>
          <cell r="E198">
            <v>1.9690030826487945E-2</v>
          </cell>
          <cell r="F198">
            <v>9.1089510659781228E-3</v>
          </cell>
          <cell r="G198">
            <v>0.51629507132034091</v>
          </cell>
          <cell r="H198">
            <v>1.5656334843396174</v>
          </cell>
          <cell r="I198">
            <v>15.358633494788812</v>
          </cell>
          <cell r="J198">
            <v>0.84702130058123792</v>
          </cell>
          <cell r="K198">
            <v>2.8499129776451704</v>
          </cell>
          <cell r="L198">
            <v>8.4702568381461729E-2</v>
          </cell>
          <cell r="M198">
            <v>0.15552056216347115</v>
          </cell>
          <cell r="N198">
            <v>0.57539582827962987</v>
          </cell>
          <cell r="O198">
            <v>0</v>
          </cell>
          <cell r="P198">
            <v>1</v>
          </cell>
        </row>
        <row r="199">
          <cell r="C199">
            <v>3.9911307612067057E-2</v>
          </cell>
          <cell r="D199">
            <v>0.26990118157372711</v>
          </cell>
          <cell r="E199">
            <v>7.3816079093236536E-4</v>
          </cell>
          <cell r="F199">
            <v>0.19346965288762313</v>
          </cell>
          <cell r="G199">
            <v>5.6387887435733521</v>
          </cell>
          <cell r="H199">
            <v>5.1806016079504337E-2</v>
          </cell>
          <cell r="I199">
            <v>75.687416701403919</v>
          </cell>
          <cell r="J199">
            <v>0.7514664407109436</v>
          </cell>
          <cell r="K199">
            <v>7.0314660883234064</v>
          </cell>
          <cell r="L199">
            <v>0.41710715423822237</v>
          </cell>
          <cell r="M199">
            <v>2.2002912313665499E-2</v>
          </cell>
          <cell r="N199">
            <v>2.2505009363403614</v>
          </cell>
          <cell r="O199">
            <v>0</v>
          </cell>
          <cell r="P199">
            <v>1</v>
          </cell>
        </row>
        <row r="200">
          <cell r="C200">
            <v>0.64881907942487438</v>
          </cell>
          <cell r="D200">
            <v>1.0491553300923466</v>
          </cell>
          <cell r="E200">
            <v>0.12011474906657435</v>
          </cell>
          <cell r="F200">
            <v>0.57846130072780211</v>
          </cell>
          <cell r="G200">
            <v>10.972032855187051</v>
          </cell>
          <cell r="H200">
            <v>1.3607000376247294</v>
          </cell>
          <cell r="I200">
            <v>0.78849401716717593</v>
          </cell>
          <cell r="J200">
            <v>2.8164494368095574</v>
          </cell>
          <cell r="K200">
            <v>4.6663058160313255</v>
          </cell>
          <cell r="L200">
            <v>4.1211543561930609E-2</v>
          </cell>
          <cell r="M200">
            <v>9.2709197295831505E-2</v>
          </cell>
          <cell r="N200">
            <v>19.721804194302965</v>
          </cell>
          <cell r="O200">
            <v>0</v>
          </cell>
          <cell r="P200">
            <v>1</v>
          </cell>
        </row>
        <row r="201">
          <cell r="C201">
            <v>1.7936791837790437E-3</v>
          </cell>
          <cell r="D201">
            <v>0.15038560474008805</v>
          </cell>
          <cell r="E201">
            <v>1.0561662533310714</v>
          </cell>
          <cell r="F201">
            <v>0.6291816002709657</v>
          </cell>
          <cell r="G201">
            <v>1.2228827121851236</v>
          </cell>
          <cell r="H201">
            <v>2.5540418440269375</v>
          </cell>
          <cell r="I201">
            <v>1.5290148892939951E-2</v>
          </cell>
          <cell r="J201">
            <v>2.2915716376617352</v>
          </cell>
          <cell r="K201">
            <v>4.9435800572283126</v>
          </cell>
          <cell r="L201">
            <v>2.2958334761627417</v>
          </cell>
          <cell r="M201">
            <v>0.66896770520099258</v>
          </cell>
          <cell r="N201">
            <v>0.22389839470663775</v>
          </cell>
          <cell r="O201">
            <v>0.18588400984005771</v>
          </cell>
          <cell r="P201">
            <v>1</v>
          </cell>
        </row>
        <row r="202">
          <cell r="C202">
            <v>4.7200664463834799E-3</v>
          </cell>
          <cell r="D202">
            <v>0.26557239408409478</v>
          </cell>
          <cell r="E202">
            <v>0.12645909846389264</v>
          </cell>
          <cell r="F202">
            <v>0.79046015515666113</v>
          </cell>
          <cell r="G202">
            <v>0.34765926987158891</v>
          </cell>
          <cell r="H202">
            <v>7.7745756436248383</v>
          </cell>
          <cell r="I202">
            <v>4.0709240008652461E-2</v>
          </cell>
          <cell r="J202">
            <v>2.7715928299387826</v>
          </cell>
          <cell r="K202">
            <v>2.7887941520754649</v>
          </cell>
          <cell r="L202">
            <v>2.736877154738496</v>
          </cell>
          <cell r="M202">
            <v>0.24509117541068423</v>
          </cell>
          <cell r="N202">
            <v>0.41915849765622687</v>
          </cell>
          <cell r="O202">
            <v>0</v>
          </cell>
          <cell r="P202">
            <v>1</v>
          </cell>
        </row>
        <row r="203">
          <cell r="C203">
            <v>2.7554517931799967</v>
          </cell>
          <cell r="D203">
            <v>0.79465859275715678</v>
          </cell>
          <cell r="E203">
            <v>0.71323976197976457</v>
          </cell>
          <cell r="F203">
            <v>1.8996191385233168</v>
          </cell>
          <cell r="G203">
            <v>1.309984460089205</v>
          </cell>
          <cell r="H203">
            <v>0.28037326097983117</v>
          </cell>
          <cell r="I203">
            <v>2.6076357838376798</v>
          </cell>
          <cell r="J203">
            <v>0.73018857851210661</v>
          </cell>
          <cell r="K203">
            <v>0.63665156911340537</v>
          </cell>
          <cell r="L203">
            <v>0.80186261737228537</v>
          </cell>
          <cell r="M203">
            <v>1.0848668093539697</v>
          </cell>
          <cell r="N203">
            <v>0.99876848199586743</v>
          </cell>
          <cell r="O203">
            <v>4.261106800475682</v>
          </cell>
          <cell r="P203">
            <v>1</v>
          </cell>
        </row>
        <row r="209">
          <cell r="C209">
            <v>2.270195121453253</v>
          </cell>
          <cell r="D209">
            <v>0.5714114716122064</v>
          </cell>
          <cell r="E209">
            <v>0.32112777029499362</v>
          </cell>
          <cell r="F209">
            <v>0.84377498057174194</v>
          </cell>
          <cell r="G209">
            <v>2.2425187438086649</v>
          </cell>
          <cell r="H209">
            <v>0.64009421063071414</v>
          </cell>
          <cell r="I209">
            <v>1.793145061824299</v>
          </cell>
          <cell r="J209">
            <v>1.0780172445805312</v>
          </cell>
          <cell r="K209">
            <v>0.82924894749997147</v>
          </cell>
          <cell r="L209">
            <v>1.0029545115743148</v>
          </cell>
          <cell r="M209">
            <v>1.0611528303059898</v>
          </cell>
          <cell r="N209">
            <v>1.511029068154834</v>
          </cell>
          <cell r="O209">
            <v>0.94905771821522378</v>
          </cell>
          <cell r="P209">
            <v>1</v>
          </cell>
        </row>
        <row r="210">
          <cell r="C210">
            <v>0.20483219630450894</v>
          </cell>
          <cell r="D210">
            <v>1.3572225530941564</v>
          </cell>
          <cell r="E210">
            <v>1.2711326553595184</v>
          </cell>
          <cell r="F210">
            <v>0.96772843819840981</v>
          </cell>
          <cell r="G210">
            <v>2.3688569681876572</v>
          </cell>
          <cell r="H210">
            <v>0.92603981200462049</v>
          </cell>
          <cell r="I210">
            <v>1.7539529846165016</v>
          </cell>
          <cell r="J210">
            <v>1.1944467739527755</v>
          </cell>
          <cell r="K210">
            <v>0.90144991698358112</v>
          </cell>
          <cell r="L210">
            <v>0.87792022376875922</v>
          </cell>
          <cell r="M210">
            <v>1.0999636729056095</v>
          </cell>
          <cell r="N210">
            <v>1.1023607114945173</v>
          </cell>
          <cell r="O210">
            <v>5.2261257812685748E-8</v>
          </cell>
          <cell r="P210">
            <v>1</v>
          </cell>
        </row>
        <row r="211">
          <cell r="C211">
            <v>0.11065186812702268</v>
          </cell>
          <cell r="D211">
            <v>1.0018116014795886</v>
          </cell>
          <cell r="E211">
            <v>0.91603131205394273</v>
          </cell>
          <cell r="F211">
            <v>0.83989773562000292</v>
          </cell>
          <cell r="G211">
            <v>2.614625581728633</v>
          </cell>
          <cell r="H211">
            <v>1.0789809715104464</v>
          </cell>
          <cell r="I211">
            <v>0.86874433391957229</v>
          </cell>
          <cell r="J211">
            <v>1.3177423621575308</v>
          </cell>
          <cell r="K211">
            <v>1.7394648334679408</v>
          </cell>
          <cell r="L211">
            <v>1.2705936286215693</v>
          </cell>
          <cell r="M211">
            <v>1.7097222276331794</v>
          </cell>
          <cell r="N211">
            <v>1.4694337859159228</v>
          </cell>
          <cell r="O211">
            <v>2.237192719155609E-2</v>
          </cell>
          <cell r="P211">
            <v>1</v>
          </cell>
        </row>
        <row r="212">
          <cell r="C212">
            <v>0.73642715023821448</v>
          </cell>
          <cell r="D212">
            <v>1.1892249481886901</v>
          </cell>
          <cell r="E212">
            <v>0.73746961284507329</v>
          </cell>
          <cell r="F212">
            <v>2.186054727551332</v>
          </cell>
          <cell r="G212">
            <v>2.9192191432495957</v>
          </cell>
          <cell r="H212">
            <v>1.3089907726704042</v>
          </cell>
          <cell r="I212">
            <v>0.14673035887092059</v>
          </cell>
          <cell r="J212">
            <v>1.0990470398434142</v>
          </cell>
          <cell r="K212">
            <v>1.0940196705799079</v>
          </cell>
          <cell r="L212">
            <v>1.2856796581452115</v>
          </cell>
          <cell r="M212">
            <v>1.0053625736603879</v>
          </cell>
          <cell r="N212">
            <v>0.93093328188165192</v>
          </cell>
          <cell r="O212">
            <v>0</v>
          </cell>
          <cell r="P212">
            <v>1</v>
          </cell>
        </row>
        <row r="213">
          <cell r="C213">
            <v>1.8894464595421483</v>
          </cell>
          <cell r="D213">
            <v>1.3164404137790566</v>
          </cell>
          <cell r="E213">
            <v>0.6736134233167872</v>
          </cell>
          <cell r="F213">
            <v>0.69852076413812081</v>
          </cell>
          <cell r="G213">
            <v>0.80702964857907677</v>
          </cell>
          <cell r="H213">
            <v>0.76378264254925177</v>
          </cell>
          <cell r="I213">
            <v>0.82036930012301235</v>
          </cell>
          <cell r="J213">
            <v>0.87252340429278097</v>
          </cell>
          <cell r="K213">
            <v>0.399049846335157</v>
          </cell>
          <cell r="L213">
            <v>0.70422161330780586</v>
          </cell>
          <cell r="M213">
            <v>0.93682043563640127</v>
          </cell>
          <cell r="N213">
            <v>0.64967394630184183</v>
          </cell>
          <cell r="O213">
            <v>4.4803622742282793E-4</v>
          </cell>
          <cell r="P213">
            <v>1</v>
          </cell>
        </row>
        <row r="214">
          <cell r="C214">
            <v>1.4952073247779485</v>
          </cell>
          <cell r="D214">
            <v>0.89660341307676827</v>
          </cell>
          <cell r="E214">
            <v>0.7697039807336703</v>
          </cell>
          <cell r="F214">
            <v>0.7505811561860064</v>
          </cell>
          <cell r="G214">
            <v>1.2555639993481635</v>
          </cell>
          <cell r="H214">
            <v>0.81660580457045773</v>
          </cell>
          <cell r="I214">
            <v>2.0971729651578701</v>
          </cell>
          <cell r="J214">
            <v>0.96804306206572643</v>
          </cell>
          <cell r="K214">
            <v>1.2719855093775307</v>
          </cell>
          <cell r="L214">
            <v>0.82305746371292288</v>
          </cell>
          <cell r="M214">
            <v>0.96791824122065273</v>
          </cell>
          <cell r="N214">
            <v>1.3431263689844199</v>
          </cell>
          <cell r="O214">
            <v>0</v>
          </cell>
          <cell r="P214">
            <v>1</v>
          </cell>
        </row>
        <row r="215">
          <cell r="C215">
            <v>5.0820458385008649E-2</v>
          </cell>
          <cell r="D215">
            <v>0.77935956842595266</v>
          </cell>
          <cell r="E215">
            <v>1.1660369219413529</v>
          </cell>
          <cell r="F215">
            <v>0.83895536560853323</v>
          </cell>
          <cell r="G215">
            <v>0.9794909854619519</v>
          </cell>
          <cell r="H215">
            <v>1.3966809443205279</v>
          </cell>
          <cell r="I215">
            <v>0.91941171888796813</v>
          </cell>
          <cell r="J215">
            <v>0.76431224625319361</v>
          </cell>
          <cell r="K215">
            <v>1.1022868412503757</v>
          </cell>
          <cell r="L215">
            <v>2.9247784540805712</v>
          </cell>
          <cell r="M215">
            <v>0.95603288296295064</v>
          </cell>
          <cell r="N215">
            <v>1.3045651862855863</v>
          </cell>
          <cell r="O215">
            <v>3.0944706508302094E-2</v>
          </cell>
          <cell r="P215">
            <v>1</v>
          </cell>
        </row>
        <row r="216">
          <cell r="C216">
            <v>0.78019577108890936</v>
          </cell>
          <cell r="D216">
            <v>1.6782160075196233</v>
          </cell>
          <cell r="E216">
            <v>1.2511079766728195</v>
          </cell>
          <cell r="F216">
            <v>0.86226725531339143</v>
          </cell>
          <cell r="G216">
            <v>0.4243272201438078</v>
          </cell>
          <cell r="H216">
            <v>1.1076611894500064</v>
          </cell>
          <cell r="I216">
            <v>0.9657888945268559</v>
          </cell>
          <cell r="J216">
            <v>0.9017687966876442</v>
          </cell>
          <cell r="K216">
            <v>0.62276500406723101</v>
          </cell>
          <cell r="L216">
            <v>0.92161838305217625</v>
          </cell>
          <cell r="M216">
            <v>0.53022730532489637</v>
          </cell>
          <cell r="N216">
            <v>0.5460374140519072</v>
          </cell>
          <cell r="O216">
            <v>0</v>
          </cell>
          <cell r="P216">
            <v>1</v>
          </cell>
        </row>
        <row r="217">
          <cell r="C217">
            <v>9.5899095647756435E-2</v>
          </cell>
          <cell r="D217">
            <v>0.19143137889569378</v>
          </cell>
          <cell r="E217">
            <v>0.15791342989309853</v>
          </cell>
          <cell r="F217">
            <v>0.7200932545123544</v>
          </cell>
          <cell r="G217">
            <v>1.3799717077732998</v>
          </cell>
          <cell r="H217">
            <v>1.1541432468510742</v>
          </cell>
          <cell r="I217">
            <v>1.0454918126633144</v>
          </cell>
          <cell r="J217">
            <v>2.8485280726494198</v>
          </cell>
          <cell r="K217">
            <v>1.5717175847410514</v>
          </cell>
          <cell r="L217">
            <v>4.1121938493303594</v>
          </cell>
          <cell r="M217">
            <v>1.9006799769145382</v>
          </cell>
          <cell r="N217">
            <v>1.5320503684983289</v>
          </cell>
          <cell r="O217">
            <v>1.1659218043710553</v>
          </cell>
          <cell r="P217">
            <v>1</v>
          </cell>
        </row>
        <row r="218">
          <cell r="C218">
            <v>0.28834536781298897</v>
          </cell>
          <cell r="D218">
            <v>1.3957369843992202</v>
          </cell>
          <cell r="E218">
            <v>1.5453615557814968</v>
          </cell>
          <cell r="F218">
            <v>1.4752619735253727</v>
          </cell>
          <cell r="G218">
            <v>1.9759828948570197</v>
          </cell>
          <cell r="H218">
            <v>0.80783180981183944</v>
          </cell>
          <cell r="I218">
            <v>0.38527402425760193</v>
          </cell>
          <cell r="J218">
            <v>1.0616729363149269</v>
          </cell>
          <cell r="K218">
            <v>0.92966950246417168</v>
          </cell>
          <cell r="L218">
            <v>0.53858703125405583</v>
          </cell>
          <cell r="M218">
            <v>0.80814984679903801</v>
          </cell>
          <cell r="N218">
            <v>0.99526091012283835</v>
          </cell>
          <cell r="O218">
            <v>3.029891546400148E-8</v>
          </cell>
          <cell r="P218">
            <v>1</v>
          </cell>
        </row>
        <row r="219">
          <cell r="C219">
            <v>9.3957094427858018E-2</v>
          </cell>
          <cell r="D219">
            <v>0.99207817505147888</v>
          </cell>
          <cell r="E219">
            <v>1.5870131227392534</v>
          </cell>
          <cell r="F219">
            <v>0.75536730235120031</v>
          </cell>
          <cell r="G219">
            <v>1.1582853923233398</v>
          </cell>
          <cell r="H219">
            <v>0.77472100765204144</v>
          </cell>
          <cell r="I219">
            <v>0.43512980847429289</v>
          </cell>
          <cell r="J219">
            <v>0.92395973469095394</v>
          </cell>
          <cell r="K219">
            <v>0.85346326303567088</v>
          </cell>
          <cell r="L219">
            <v>0.66214845426844315</v>
          </cell>
          <cell r="M219">
            <v>1.4132429639251429</v>
          </cell>
          <cell r="N219">
            <v>1.3457060008784616</v>
          </cell>
          <cell r="O219">
            <v>6.2732043052243165E-6</v>
          </cell>
          <cell r="P219">
            <v>1</v>
          </cell>
        </row>
        <row r="220">
          <cell r="C220">
            <v>0.78448847958717283</v>
          </cell>
          <cell r="D220">
            <v>1.0809568475120994</v>
          </cell>
          <cell r="E220">
            <v>0.8220569559431925</v>
          </cell>
          <cell r="F220">
            <v>0.78981855723531658</v>
          </cell>
          <cell r="G220">
            <v>2.090687676313181</v>
          </cell>
          <cell r="H220">
            <v>1.0984390734689295</v>
          </cell>
          <cell r="I220">
            <v>0.49921547352907353</v>
          </cell>
          <cell r="J220">
            <v>1.6783559401517127</v>
          </cell>
          <cell r="K220">
            <v>1.1294527110178743</v>
          </cell>
          <cell r="L220">
            <v>0.84881896216608732</v>
          </cell>
          <cell r="M220">
            <v>1.1246849428922712</v>
          </cell>
          <cell r="N220">
            <v>1.3557493135672265</v>
          </cell>
          <cell r="O220">
            <v>0.54661466415681037</v>
          </cell>
          <cell r="P220">
            <v>1</v>
          </cell>
        </row>
        <row r="221">
          <cell r="C221">
            <v>0.36274361031588587</v>
          </cell>
          <cell r="D221">
            <v>1.3085853334887763</v>
          </cell>
          <cell r="E221">
            <v>0.97367691296488723</v>
          </cell>
          <cell r="F221">
            <v>1.4510535904472772</v>
          </cell>
          <cell r="G221">
            <v>1.4938336351660835</v>
          </cell>
          <cell r="H221">
            <v>0.87910240671099105</v>
          </cell>
          <cell r="I221">
            <v>2.1088565755490065</v>
          </cell>
          <cell r="J221">
            <v>1.3776977931158574</v>
          </cell>
          <cell r="K221">
            <v>1.2657846352702817</v>
          </cell>
          <cell r="L221">
            <v>0.81070303918332165</v>
          </cell>
          <cell r="M221">
            <v>1.2448619059741362</v>
          </cell>
          <cell r="N221">
            <v>1.681574408700208</v>
          </cell>
          <cell r="O221">
            <v>1.6778720717080214E-6</v>
          </cell>
          <cell r="P221">
            <v>1</v>
          </cell>
        </row>
        <row r="222">
          <cell r="C222">
            <v>0.43096886405228779</v>
          </cell>
          <cell r="D222">
            <v>1.7499109369685923</v>
          </cell>
          <cell r="E222">
            <v>0.70900688740289974</v>
          </cell>
          <cell r="F222">
            <v>1.4287190929262146</v>
          </cell>
          <cell r="G222">
            <v>2.6750577308805927</v>
          </cell>
          <cell r="H222">
            <v>0.9095538123091822</v>
          </cell>
          <cell r="I222">
            <v>0.277050964164192</v>
          </cell>
          <cell r="J222">
            <v>2.4027518165442054</v>
          </cell>
          <cell r="K222">
            <v>1.4671820816421606</v>
          </cell>
          <cell r="L222">
            <v>0.48419767069954572</v>
          </cell>
          <cell r="M222">
            <v>1.2465366071126776</v>
          </cell>
          <cell r="N222">
            <v>0.93569941267007173</v>
          </cell>
          <cell r="O222">
            <v>0</v>
          </cell>
          <cell r="P222">
            <v>1</v>
          </cell>
        </row>
        <row r="223">
          <cell r="C223">
            <v>0.31471477963838446</v>
          </cell>
          <cell r="D223">
            <v>1.4324199042202084</v>
          </cell>
          <cell r="E223">
            <v>1.2022329228109603</v>
          </cell>
          <cell r="F223">
            <v>1.1568941555026309</v>
          </cell>
          <cell r="G223">
            <v>1.1738848255887537</v>
          </cell>
          <cell r="H223">
            <v>0.56151460296100253</v>
          </cell>
          <cell r="I223">
            <v>0.39793815431160678</v>
          </cell>
          <cell r="J223">
            <v>1.2698591245204724</v>
          </cell>
          <cell r="K223">
            <v>1.0081219495746636</v>
          </cell>
          <cell r="L223">
            <v>0.49167316254556964</v>
          </cell>
          <cell r="M223">
            <v>1.5189197021901797</v>
          </cell>
          <cell r="N223">
            <v>1.6303600837067844</v>
          </cell>
          <cell r="O223">
            <v>7.9642458324391929E-2</v>
          </cell>
          <cell r="P223">
            <v>1</v>
          </cell>
        </row>
        <row r="224">
          <cell r="C224">
            <v>0.21687348005630719</v>
          </cell>
          <cell r="D224">
            <v>1.0028797647506098</v>
          </cell>
          <cell r="E224">
            <v>0.99821692794099104</v>
          </cell>
          <cell r="F224">
            <v>0.69405811800582118</v>
          </cell>
          <cell r="G224">
            <v>0.53022861658968878</v>
          </cell>
          <cell r="H224">
            <v>1.0050298657951875</v>
          </cell>
          <cell r="I224">
            <v>0.85299756790144976</v>
          </cell>
          <cell r="J224">
            <v>1.3427592646381297</v>
          </cell>
          <cell r="K224">
            <v>1.3150145757114911</v>
          </cell>
          <cell r="L224">
            <v>0.88396203222273029</v>
          </cell>
          <cell r="M224">
            <v>1.801689603350149</v>
          </cell>
          <cell r="N224">
            <v>1.6328625505230736</v>
          </cell>
          <cell r="O224">
            <v>9.6702764320493444E-3</v>
          </cell>
          <cell r="P224">
            <v>1</v>
          </cell>
        </row>
        <row r="225">
          <cell r="C225">
            <v>0.38525355458371507</v>
          </cell>
          <cell r="D225">
            <v>0.86571813339299952</v>
          </cell>
          <cell r="E225">
            <v>0.76089470789572267</v>
          </cell>
          <cell r="F225">
            <v>0.52359774687628613</v>
          </cell>
          <cell r="G225">
            <v>1.8233107580098489</v>
          </cell>
          <cell r="H225">
            <v>0.80921058008700997</v>
          </cell>
          <cell r="I225">
            <v>1.2410091072961342</v>
          </cell>
          <cell r="J225">
            <v>0.83788979098423799</v>
          </cell>
          <cell r="K225">
            <v>1.9506684504989056</v>
          </cell>
          <cell r="L225">
            <v>2.2830902691884982</v>
          </cell>
          <cell r="M225">
            <v>1.7419277163394846</v>
          </cell>
          <cell r="N225">
            <v>2.0020496513512493</v>
          </cell>
          <cell r="O225">
            <v>7.3313936272901462E-2</v>
          </cell>
          <cell r="P225">
            <v>1</v>
          </cell>
        </row>
        <row r="226">
          <cell r="C226">
            <v>0.22923970835947721</v>
          </cell>
          <cell r="D226">
            <v>0.26849905527881057</v>
          </cell>
          <cell r="E226">
            <v>0.62888228444304728</v>
          </cell>
          <cell r="F226">
            <v>0.52483528320624073</v>
          </cell>
          <cell r="G226">
            <v>1.4223054717853085</v>
          </cell>
          <cell r="H226">
            <v>1.6227782876279682</v>
          </cell>
          <cell r="I226">
            <v>0.29056689179684353</v>
          </cell>
          <cell r="J226">
            <v>3.9051210609774487</v>
          </cell>
          <cell r="K226">
            <v>1.3308750475779314</v>
          </cell>
          <cell r="L226">
            <v>1.0649378472692177</v>
          </cell>
          <cell r="M226">
            <v>1.4209039269318229</v>
          </cell>
          <cell r="N226">
            <v>0.63897894243189324</v>
          </cell>
          <cell r="O226">
            <v>8.5559609121036531E-7</v>
          </cell>
          <cell r="P226">
            <v>1</v>
          </cell>
        </row>
        <row r="227">
          <cell r="C227">
            <v>0.73528428108377897</v>
          </cell>
          <cell r="D227">
            <v>1.2383376684127398</v>
          </cell>
          <cell r="E227">
            <v>0.65469421707921627</v>
          </cell>
          <cell r="F227">
            <v>1.6449240563065759</v>
          </cell>
          <cell r="G227">
            <v>1.3314071813874222</v>
          </cell>
          <cell r="H227">
            <v>1.3221829054949881</v>
          </cell>
          <cell r="I227">
            <v>0.28119952607114379</v>
          </cell>
          <cell r="J227">
            <v>1.2207139682252355</v>
          </cell>
          <cell r="K227">
            <v>2.1655498573043985</v>
          </cell>
          <cell r="L227">
            <v>0.44265144181535587</v>
          </cell>
          <cell r="M227">
            <v>1.3032289336770022</v>
          </cell>
          <cell r="N227">
            <v>1.6513377601237844</v>
          </cell>
          <cell r="O227">
            <v>0.98732991203307707</v>
          </cell>
          <cell r="P227">
            <v>1</v>
          </cell>
        </row>
        <row r="228">
          <cell r="C228">
            <v>0.4003550165020906</v>
          </cell>
          <cell r="D228">
            <v>1.1491556113657175</v>
          </cell>
          <cell r="E228">
            <v>1.4336154098237914</v>
          </cell>
          <cell r="F228">
            <v>1.0737788699822148</v>
          </cell>
          <cell r="G228">
            <v>0.81374329799780776</v>
          </cell>
          <cell r="H228">
            <v>0.74169023380599375</v>
          </cell>
          <cell r="I228">
            <v>0.27508201254098541</v>
          </cell>
          <cell r="J228">
            <v>1.2268608546420003</v>
          </cell>
          <cell r="K228">
            <v>0.75292934601389494</v>
          </cell>
          <cell r="L228">
            <v>0.41350123160541685</v>
          </cell>
          <cell r="M228">
            <v>1.2406160543827842</v>
          </cell>
          <cell r="N228">
            <v>1.1384976732389824</v>
          </cell>
          <cell r="O228">
            <v>1.7899619929134907E-8</v>
          </cell>
          <cell r="P228">
            <v>1</v>
          </cell>
        </row>
        <row r="229">
          <cell r="C229">
            <v>2.49568163952011</v>
          </cell>
          <cell r="D229">
            <v>1.9259630771611191</v>
          </cell>
          <cell r="E229">
            <v>0.67753660119194881</v>
          </cell>
          <cell r="F229">
            <v>0.24877959504618774</v>
          </cell>
          <cell r="G229">
            <v>0.78504593563332636</v>
          </cell>
          <cell r="H229">
            <v>0.6381569647975246</v>
          </cell>
          <cell r="I229">
            <v>1.3429386356147672</v>
          </cell>
          <cell r="J229">
            <v>0.35802648585331115</v>
          </cell>
          <cell r="K229">
            <v>0.91929376491081816</v>
          </cell>
          <cell r="L229">
            <v>0.40495003350965758</v>
          </cell>
          <cell r="M229">
            <v>0.23053728124216591</v>
          </cell>
          <cell r="N229">
            <v>0.52004128522467585</v>
          </cell>
          <cell r="O229">
            <v>0</v>
          </cell>
          <cell r="P229">
            <v>1</v>
          </cell>
        </row>
        <row r="230">
          <cell r="C230">
            <v>0.91616006913415649</v>
          </cell>
          <cell r="D230">
            <v>0.95740148752426302</v>
          </cell>
          <cell r="E230">
            <v>0.67444857720104467</v>
          </cell>
          <cell r="F230">
            <v>0.634684456059873</v>
          </cell>
          <cell r="G230">
            <v>1.2222908685046106</v>
          </cell>
          <cell r="H230">
            <v>1.1609490869704362</v>
          </cell>
          <cell r="I230">
            <v>0.56723317111580118</v>
          </cell>
          <cell r="J230">
            <v>1.1148200894551274</v>
          </cell>
          <cell r="K230">
            <v>0.96105966163129153</v>
          </cell>
          <cell r="L230">
            <v>0.87121279979925026</v>
          </cell>
          <cell r="M230">
            <v>1.6984276006284023</v>
          </cell>
          <cell r="N230">
            <v>1.1612779362184151</v>
          </cell>
          <cell r="O230">
            <v>0</v>
          </cell>
          <cell r="P230">
            <v>1</v>
          </cell>
        </row>
        <row r="231">
          <cell r="C231">
            <v>0.14339322075978808</v>
          </cell>
          <cell r="D231">
            <v>2.0415721451908526</v>
          </cell>
          <cell r="E231">
            <v>0.91592154269118409</v>
          </cell>
          <cell r="F231">
            <v>0.39536886716109654</v>
          </cell>
          <cell r="G231">
            <v>0.29795244980685648</v>
          </cell>
          <cell r="H231">
            <v>0.60552474057128924</v>
          </cell>
          <cell r="I231">
            <v>1.0156155056023666</v>
          </cell>
          <cell r="J231">
            <v>0.60587190407355662</v>
          </cell>
          <cell r="K231">
            <v>1.3256002175698676</v>
          </cell>
          <cell r="L231">
            <v>2.4832407550109772</v>
          </cell>
          <cell r="M231">
            <v>1.5360365411109378</v>
          </cell>
          <cell r="N231">
            <v>1.3604247984015378</v>
          </cell>
          <cell r="O231">
            <v>3.4644991913372512E-8</v>
          </cell>
          <cell r="P231">
            <v>1</v>
          </cell>
        </row>
        <row r="232">
          <cell r="C232">
            <v>0.22517853513595545</v>
          </cell>
          <cell r="D232">
            <v>1.579658723465722</v>
          </cell>
          <cell r="E232">
            <v>1.175248627187248</v>
          </cell>
          <cell r="F232">
            <v>0.78142492282726406</v>
          </cell>
          <cell r="G232">
            <v>1.4520479454222548</v>
          </cell>
          <cell r="H232">
            <v>0.77119423243788665</v>
          </cell>
          <cell r="I232">
            <v>0.68921401555020612</v>
          </cell>
          <cell r="J232">
            <v>1.1097986867689249</v>
          </cell>
          <cell r="K232">
            <v>1.279942138347133</v>
          </cell>
          <cell r="L232">
            <v>1.0652431454042823</v>
          </cell>
          <cell r="M232">
            <v>1.3860850937675979</v>
          </cell>
          <cell r="N232">
            <v>1.0406177943880068</v>
          </cell>
          <cell r="O232">
            <v>1.1339464688582187E-2</v>
          </cell>
          <cell r="P232">
            <v>1</v>
          </cell>
        </row>
        <row r="233">
          <cell r="C233">
            <v>5.3374430691210076E-2</v>
          </cell>
          <cell r="D233">
            <v>0.71937773926485615</v>
          </cell>
          <cell r="E233">
            <v>1.7003746182103681</v>
          </cell>
          <cell r="F233">
            <v>0.58115115007630092</v>
          </cell>
          <cell r="G233">
            <v>0.86411759212956751</v>
          </cell>
          <cell r="H233">
            <v>1.5103462326400092</v>
          </cell>
          <cell r="I233">
            <v>1.3786736031043225</v>
          </cell>
          <cell r="J233">
            <v>1.1190048237664123</v>
          </cell>
          <cell r="K233">
            <v>1.0181661662164083</v>
          </cell>
          <cell r="L233">
            <v>0.77290802362535649</v>
          </cell>
          <cell r="M233">
            <v>0.73299959046218333</v>
          </cell>
          <cell r="N233">
            <v>0.64689872347626787</v>
          </cell>
          <cell r="O233">
            <v>1.4532868178023415</v>
          </cell>
          <cell r="P233">
            <v>1</v>
          </cell>
        </row>
        <row r="234">
          <cell r="C234">
            <v>8.4371171125819378E-2</v>
          </cell>
          <cell r="D234">
            <v>0.7924103795068782</v>
          </cell>
          <cell r="E234">
            <v>2.142656703867873</v>
          </cell>
          <cell r="F234">
            <v>0.70827531951219203</v>
          </cell>
          <cell r="G234">
            <v>0.20080817054010414</v>
          </cell>
          <cell r="H234">
            <v>0.75266581086528783</v>
          </cell>
          <cell r="I234">
            <v>1.0845283753125943</v>
          </cell>
          <cell r="J234">
            <v>0.7845519449562558</v>
          </cell>
          <cell r="K234">
            <v>0.3113992862906042</v>
          </cell>
          <cell r="L234">
            <v>0.68739106190719568</v>
          </cell>
          <cell r="M234">
            <v>0.71659411905157411</v>
          </cell>
          <cell r="N234">
            <v>0.94969698220904841</v>
          </cell>
          <cell r="O234">
            <v>0</v>
          </cell>
          <cell r="P234">
            <v>1</v>
          </cell>
        </row>
        <row r="235">
          <cell r="C235">
            <v>0.43588526575767927</v>
          </cell>
          <cell r="D235">
            <v>1.9188765794379028</v>
          </cell>
          <cell r="E235">
            <v>0.75640105888080722</v>
          </cell>
          <cell r="F235">
            <v>0.69015069819332509</v>
          </cell>
          <cell r="G235">
            <v>1.7500042034381438</v>
          </cell>
          <cell r="H235">
            <v>1.536100677414991</v>
          </cell>
          <cell r="I235">
            <v>0.58400256206727996</v>
          </cell>
          <cell r="J235">
            <v>3.1582981572818234</v>
          </cell>
          <cell r="K235">
            <v>0.696765234783017</v>
          </cell>
          <cell r="L235">
            <v>0.24255793692804808</v>
          </cell>
          <cell r="M235">
            <v>0.53622064221037546</v>
          </cell>
          <cell r="N235">
            <v>0.59610722715785136</v>
          </cell>
          <cell r="O235">
            <v>3.2478848823131326E-8</v>
          </cell>
          <cell r="P235">
            <v>1</v>
          </cell>
        </row>
        <row r="236">
          <cell r="C236">
            <v>3.4489041890372302E-2</v>
          </cell>
          <cell r="D236">
            <v>0.34494005627844176</v>
          </cell>
          <cell r="E236">
            <v>0.20798870423348409</v>
          </cell>
          <cell r="F236">
            <v>0.2403384498479795</v>
          </cell>
          <cell r="G236">
            <v>2.5427699585268786</v>
          </cell>
          <cell r="H236">
            <v>1.2121155885597898</v>
          </cell>
          <cell r="I236">
            <v>0.53239957071519373</v>
          </cell>
          <cell r="J236">
            <v>0.71988253901525745</v>
          </cell>
          <cell r="K236">
            <v>3.8909376675650038</v>
          </cell>
          <cell r="L236">
            <v>7.0340442215060976</v>
          </cell>
          <cell r="M236">
            <v>1.4728709123970909</v>
          </cell>
          <cell r="N236">
            <v>1.0847568896218511</v>
          </cell>
          <cell r="O236">
            <v>3.2496925572531837E-2</v>
          </cell>
          <cell r="P236">
            <v>1</v>
          </cell>
        </row>
        <row r="237">
          <cell r="C237">
            <v>0.51703023375521651</v>
          </cell>
          <cell r="D237">
            <v>1.6672618429700992</v>
          </cell>
          <cell r="E237">
            <v>0.47563736005497059</v>
          </cell>
          <cell r="F237">
            <v>1.1145234252780301</v>
          </cell>
          <cell r="G237">
            <v>1.6648377531622345</v>
          </cell>
          <cell r="H237">
            <v>1.1120948020749184</v>
          </cell>
          <cell r="I237">
            <v>0.29354110738801537</v>
          </cell>
          <cell r="J237">
            <v>3.1657840812224518</v>
          </cell>
          <cell r="K237">
            <v>1.0231480894895644</v>
          </cell>
          <cell r="L237">
            <v>1.0745680550247625</v>
          </cell>
          <cell r="M237">
            <v>1.0532921781611053</v>
          </cell>
          <cell r="N237">
            <v>0.86114234290931335</v>
          </cell>
          <cell r="O237">
            <v>1.2707031237673024E-7</v>
          </cell>
          <cell r="P237">
            <v>1</v>
          </cell>
        </row>
        <row r="238">
          <cell r="C238">
            <v>1.7902181099489898</v>
          </cell>
          <cell r="D238">
            <v>1.0159011143028804</v>
          </cell>
          <cell r="E238">
            <v>1.2959501933419442</v>
          </cell>
          <cell r="F238">
            <v>0.43896190391237133</v>
          </cell>
          <cell r="G238">
            <v>0.15453683494592951</v>
          </cell>
          <cell r="H238">
            <v>0.97791706745253804</v>
          </cell>
          <cell r="I238">
            <v>0.23576470914764489</v>
          </cell>
          <cell r="J238">
            <v>0.39833891838579644</v>
          </cell>
          <cell r="K238">
            <v>0.25775850139971657</v>
          </cell>
          <cell r="L238">
            <v>0.17735033394873431</v>
          </cell>
          <cell r="M238">
            <v>0.61177072687198375</v>
          </cell>
          <cell r="N238">
            <v>2.7201076996646444E-2</v>
          </cell>
          <cell r="O238">
            <v>9.2217700880074499E-7</v>
          </cell>
          <cell r="P238">
            <v>1</v>
          </cell>
        </row>
        <row r="239">
          <cell r="C239">
            <v>4.7631031354370121E-2</v>
          </cell>
          <cell r="D239">
            <v>0.85254472794448022</v>
          </cell>
          <cell r="E239">
            <v>0.39076620337382018</v>
          </cell>
          <cell r="F239">
            <v>0.12293351086080855</v>
          </cell>
          <cell r="G239">
            <v>1.9483725336822904</v>
          </cell>
          <cell r="H239">
            <v>0.6271942930585781</v>
          </cell>
          <cell r="I239">
            <v>0.55431758821208599</v>
          </cell>
          <cell r="J239">
            <v>1.5657647364665099</v>
          </cell>
          <cell r="K239">
            <v>2.0274062138319122</v>
          </cell>
          <cell r="L239">
            <v>2.7602394993710457</v>
          </cell>
          <cell r="M239">
            <v>1.7315313319745478</v>
          </cell>
          <cell r="N239">
            <v>5.5563752892206644</v>
          </cell>
          <cell r="O239">
            <v>1.5989960774969628E-2</v>
          </cell>
          <cell r="P239">
            <v>1</v>
          </cell>
        </row>
        <row r="240">
          <cell r="C240">
            <v>0.73853028169468238</v>
          </cell>
          <cell r="D240">
            <v>1.0788702898505518</v>
          </cell>
          <cell r="E240">
            <v>0.67397180690025971</v>
          </cell>
          <cell r="F240">
            <v>0.5221045776331078</v>
          </cell>
          <cell r="G240">
            <v>1.5759689979034603</v>
          </cell>
          <cell r="H240">
            <v>1.2228827635312973</v>
          </cell>
          <cell r="I240">
            <v>0.32115179195966492</v>
          </cell>
          <cell r="J240">
            <v>1.202109069290483</v>
          </cell>
          <cell r="K240">
            <v>1.0111955676462545</v>
          </cell>
          <cell r="L240">
            <v>1.1537811922340058</v>
          </cell>
          <cell r="M240">
            <v>1.6114475002869351</v>
          </cell>
          <cell r="N240">
            <v>1.2783652716909337</v>
          </cell>
          <cell r="O240">
            <v>0</v>
          </cell>
          <cell r="P240">
            <v>1</v>
          </cell>
        </row>
        <row r="241">
          <cell r="C241">
            <v>3.496070619349783</v>
          </cell>
          <cell r="D241">
            <v>0.35160135815651422</v>
          </cell>
          <cell r="E241">
            <v>0.37012945047282303</v>
          </cell>
          <cell r="F241">
            <v>0.56604445022619543</v>
          </cell>
          <cell r="G241">
            <v>0.6550631724086774</v>
          </cell>
          <cell r="H241">
            <v>0.3655283641607272</v>
          </cell>
          <cell r="I241">
            <v>0.20761419088676508</v>
          </cell>
          <cell r="J241">
            <v>1.1309191113876196</v>
          </cell>
          <cell r="K241">
            <v>0.57177136949678109</v>
          </cell>
          <cell r="L241">
            <v>0.49848581883118809</v>
          </cell>
          <cell r="M241">
            <v>0.54657367662750367</v>
          </cell>
          <cell r="N241">
            <v>0.60376990398868147</v>
          </cell>
          <cell r="O241">
            <v>2.775081328273999E-2</v>
          </cell>
          <cell r="P241">
            <v>1</v>
          </cell>
        </row>
        <row r="242">
          <cell r="C242">
            <v>0.44856845747470242</v>
          </cell>
          <cell r="D242">
            <v>1.3570534562968493</v>
          </cell>
          <cell r="E242">
            <v>0.86851253631494518</v>
          </cell>
          <cell r="F242">
            <v>1.1448033832580931</v>
          </cell>
          <cell r="G242">
            <v>3.9459001691285636</v>
          </cell>
          <cell r="H242">
            <v>1.9437350018412758</v>
          </cell>
          <cell r="I242">
            <v>0.29577483271796223</v>
          </cell>
          <cell r="J242">
            <v>1.2931254531703433</v>
          </cell>
          <cell r="K242">
            <v>0.73428364973046112</v>
          </cell>
          <cell r="L242">
            <v>0.3913716050796201</v>
          </cell>
          <cell r="M242">
            <v>0.82633351600893346</v>
          </cell>
          <cell r="N242">
            <v>1.0117534823802798</v>
          </cell>
          <cell r="O242">
            <v>4.3075069012625915E-2</v>
          </cell>
          <cell r="P242">
            <v>1</v>
          </cell>
        </row>
        <row r="243">
          <cell r="C243">
            <v>0.24562681879147036</v>
          </cell>
          <cell r="D243">
            <v>1.7822558846623595</v>
          </cell>
          <cell r="E243">
            <v>0.75730779703543238</v>
          </cell>
          <cell r="F243">
            <v>0.92554981726890551</v>
          </cell>
          <cell r="G243">
            <v>2.0421730728032172</v>
          </cell>
          <cell r="H243">
            <v>1.7108467246119303</v>
          </cell>
          <cell r="I243">
            <v>1.2269985456993462</v>
          </cell>
          <cell r="J243">
            <v>1.5529891423074487</v>
          </cell>
          <cell r="K243">
            <v>1.1480952853405697</v>
          </cell>
          <cell r="L243">
            <v>0.7842565913942191</v>
          </cell>
          <cell r="M243">
            <v>0.93841528304857214</v>
          </cell>
          <cell r="N243">
            <v>1.1940444689185925</v>
          </cell>
          <cell r="O243">
            <v>1.2528716837009886E-2</v>
          </cell>
          <cell r="P243">
            <v>1</v>
          </cell>
        </row>
        <row r="244">
          <cell r="C244">
            <v>0.33953992567181263</v>
          </cell>
          <cell r="D244">
            <v>1.3449757501599675</v>
          </cell>
          <cell r="E244">
            <v>0.97733875420675642</v>
          </cell>
          <cell r="F244">
            <v>1.5198058318270775</v>
          </cell>
          <cell r="G244">
            <v>3.630961033948886</v>
          </cell>
          <cell r="H244">
            <v>1.0599939562327225</v>
          </cell>
          <cell r="I244">
            <v>1.7085740793031168</v>
          </cell>
          <cell r="J244">
            <v>1.8583496047957639</v>
          </cell>
          <cell r="K244">
            <v>1.0066703787085185</v>
          </cell>
          <cell r="L244">
            <v>0.65970634542633588</v>
          </cell>
          <cell r="M244">
            <v>0.91458284447263938</v>
          </cell>
          <cell r="N244">
            <v>1.2756180429890731</v>
          </cell>
          <cell r="O244">
            <v>0</v>
          </cell>
          <cell r="P244">
            <v>1</v>
          </cell>
        </row>
        <row r="245">
          <cell r="C245">
            <v>2.0178655535811307</v>
          </cell>
          <cell r="D245">
            <v>0.22746730495012268</v>
          </cell>
          <cell r="E245">
            <v>0.66745962282820048</v>
          </cell>
          <cell r="F245">
            <v>1.3030111129925224</v>
          </cell>
          <cell r="G245">
            <v>0.29927698854706131</v>
          </cell>
          <cell r="H245">
            <v>1.6996205575818568</v>
          </cell>
          <cell r="I245">
            <v>0.14570405110614845</v>
          </cell>
          <cell r="J245">
            <v>1.8287703366886807</v>
          </cell>
          <cell r="K245">
            <v>0.78319107450505721</v>
          </cell>
          <cell r="L245">
            <v>0.21865580742762089</v>
          </cell>
          <cell r="M245">
            <v>0.35409168395774143</v>
          </cell>
          <cell r="N245">
            <v>0.6048549575252179</v>
          </cell>
          <cell r="O245">
            <v>0</v>
          </cell>
          <cell r="P245">
            <v>1</v>
          </cell>
        </row>
        <row r="246">
          <cell r="C246">
            <v>0.29611943216899866</v>
          </cell>
          <cell r="D246">
            <v>1.1749195512726669</v>
          </cell>
          <cell r="E246">
            <v>1.3400162926129868</v>
          </cell>
          <cell r="F246">
            <v>1.071602707241633</v>
          </cell>
          <cell r="G246">
            <v>3.6820611646386521</v>
          </cell>
          <cell r="H246">
            <v>0.93733489518521307</v>
          </cell>
          <cell r="I246">
            <v>0.3910569090326631</v>
          </cell>
          <cell r="J246">
            <v>0.90417117211153497</v>
          </cell>
          <cell r="K246">
            <v>1.4711263808042707</v>
          </cell>
          <cell r="L246">
            <v>0.37707409358181421</v>
          </cell>
          <cell r="M246">
            <v>1.2623131847446798</v>
          </cell>
          <cell r="N246">
            <v>1.0830967812239156</v>
          </cell>
          <cell r="O246">
            <v>0</v>
          </cell>
          <cell r="P246">
            <v>1</v>
          </cell>
        </row>
        <row r="247">
          <cell r="C247">
            <v>0.15942279214675939</v>
          </cell>
          <cell r="D247">
            <v>1.2846788214630689</v>
          </cell>
          <cell r="E247">
            <v>1.4585348281593535</v>
          </cell>
          <cell r="F247">
            <v>1.4089898745701144</v>
          </cell>
          <cell r="G247">
            <v>2.9900985654470489</v>
          </cell>
          <cell r="H247">
            <v>0.75008234108054084</v>
          </cell>
          <cell r="I247">
            <v>0.48099351403899931</v>
          </cell>
          <cell r="J247">
            <v>1.4011239834110552</v>
          </cell>
          <cell r="K247">
            <v>1.3531053513603768</v>
          </cell>
          <cell r="L247">
            <v>0.55524622708889781</v>
          </cell>
          <cell r="M247">
            <v>0.97065942895141677</v>
          </cell>
          <cell r="N247">
            <v>1.0857498572380893</v>
          </cell>
          <cell r="O247">
            <v>5.463684688279721E-7</v>
          </cell>
          <cell r="P247">
            <v>1</v>
          </cell>
        </row>
        <row r="248">
          <cell r="C248">
            <v>0.23505020008629179</v>
          </cell>
          <cell r="D248">
            <v>1.0199983124085172</v>
          </cell>
          <cell r="E248">
            <v>1.1607349400718932</v>
          </cell>
          <cell r="F248">
            <v>0.86010670534540568</v>
          </cell>
          <cell r="G248">
            <v>1.3913728098832308</v>
          </cell>
          <cell r="H248">
            <v>0.96982837907064123</v>
          </cell>
          <cell r="I248">
            <v>0.68692402702274491</v>
          </cell>
          <cell r="J248">
            <v>1.4808423205803636</v>
          </cell>
          <cell r="K248">
            <v>0.65373760282551441</v>
          </cell>
          <cell r="L248">
            <v>0.61281594187272259</v>
          </cell>
          <cell r="M248">
            <v>1.5958435314993087</v>
          </cell>
          <cell r="N248">
            <v>1.332061636108389</v>
          </cell>
          <cell r="O248">
            <v>3.7479963894224498E-2</v>
          </cell>
          <cell r="P248">
            <v>1</v>
          </cell>
        </row>
        <row r="249">
          <cell r="C249">
            <v>0.6545441699296507</v>
          </cell>
          <cell r="D249">
            <v>1.9806894210779975</v>
          </cell>
          <cell r="E249">
            <v>0.86869235604632089</v>
          </cell>
          <cell r="F249">
            <v>1.1186810072649171</v>
          </cell>
          <cell r="G249">
            <v>1.1091128149425871</v>
          </cell>
          <cell r="H249">
            <v>1.1854824938247355</v>
          </cell>
          <cell r="I249">
            <v>0.44263964464254457</v>
          </cell>
          <cell r="J249">
            <v>2.3450015384191527</v>
          </cell>
          <cell r="K249">
            <v>0.73295098621039223</v>
          </cell>
          <cell r="L249">
            <v>0.747062216311421</v>
          </cell>
          <cell r="M249">
            <v>0.56174547273527398</v>
          </cell>
          <cell r="N249">
            <v>0.2342148249122333</v>
          </cell>
          <cell r="O249">
            <v>3.8597727641818347E-2</v>
          </cell>
          <cell r="P249">
            <v>1</v>
          </cell>
        </row>
        <row r="250">
          <cell r="C250">
            <v>6.374483489283074E-2</v>
          </cell>
          <cell r="D250">
            <v>0.63694504197201762</v>
          </cell>
          <cell r="E250">
            <v>2.1477003842499856</v>
          </cell>
          <cell r="F250">
            <v>0.58214672611615803</v>
          </cell>
          <cell r="G250">
            <v>0.31009189929676284</v>
          </cell>
          <cell r="H250">
            <v>1.4929968066485186</v>
          </cell>
          <cell r="I250">
            <v>1.1581466029506211</v>
          </cell>
          <cell r="J250">
            <v>0.5709553620804847</v>
          </cell>
          <cell r="K250">
            <v>0.54396134820717201</v>
          </cell>
          <cell r="L250">
            <v>0.61505233706202167</v>
          </cell>
          <cell r="M250">
            <v>0.35700724387456273</v>
          </cell>
          <cell r="N250">
            <v>0.63047222210921461</v>
          </cell>
          <cell r="O250">
            <v>7.0406035739193545E-2</v>
          </cell>
          <cell r="P250">
            <v>1</v>
          </cell>
        </row>
        <row r="251">
          <cell r="C251">
            <v>0.45059169562670315</v>
          </cell>
          <cell r="D251">
            <v>0.86654414870370045</v>
          </cell>
          <cell r="E251">
            <v>1.1173834866651025</v>
          </cell>
          <cell r="F251">
            <v>0.32348769634262897</v>
          </cell>
          <cell r="G251">
            <v>0.39597722894677845</v>
          </cell>
          <cell r="H251">
            <v>1.0320344383958069</v>
          </cell>
          <cell r="I251">
            <v>0.52623922270806989</v>
          </cell>
          <cell r="J251">
            <v>0.8479023623756381</v>
          </cell>
          <cell r="K251">
            <v>1.389305497736931</v>
          </cell>
          <cell r="L251">
            <v>1.3931145931118067</v>
          </cell>
          <cell r="M251">
            <v>1.4706235335193052</v>
          </cell>
          <cell r="N251">
            <v>1.605321251380958</v>
          </cell>
          <cell r="O251">
            <v>0.19963319020033862</v>
          </cell>
          <cell r="P251">
            <v>1</v>
          </cell>
        </row>
        <row r="252">
          <cell r="C252">
            <v>0.67104723379019915</v>
          </cell>
          <cell r="D252">
            <v>3.7933566135302703</v>
          </cell>
          <cell r="E252">
            <v>9.7819085381791918E-2</v>
          </cell>
          <cell r="F252">
            <v>0.51140603576462418</v>
          </cell>
          <cell r="G252">
            <v>1.1055540584745496</v>
          </cell>
          <cell r="H252">
            <v>1.5165269748897248</v>
          </cell>
          <cell r="I252">
            <v>0.56767013781475817</v>
          </cell>
          <cell r="J252">
            <v>0.84878864888101913</v>
          </cell>
          <cell r="K252">
            <v>1.3103465754220587</v>
          </cell>
          <cell r="L252">
            <v>1.0034208589542004</v>
          </cell>
          <cell r="M252">
            <v>0.15407355799725866</v>
          </cell>
          <cell r="N252">
            <v>0.5157161428748821</v>
          </cell>
          <cell r="O252">
            <v>148.74168961599634</v>
          </cell>
          <cell r="P252">
            <v>1</v>
          </cell>
        </row>
        <row r="253">
          <cell r="C253">
            <v>1.7403948650518986</v>
          </cell>
          <cell r="D253">
            <v>0.99180472250933649</v>
          </cell>
          <cell r="E253">
            <v>0.94988452270386403</v>
          </cell>
          <cell r="F253">
            <v>0.70777440499464606</v>
          </cell>
          <cell r="G253">
            <v>1.4185756965391432</v>
          </cell>
          <cell r="H253">
            <v>1.2967653515451536</v>
          </cell>
          <cell r="I253">
            <v>0.33914169672663064</v>
          </cell>
          <cell r="J253">
            <v>0.62691021630696253</v>
          </cell>
          <cell r="K253">
            <v>1.8621748515036902</v>
          </cell>
          <cell r="L253">
            <v>0.95057136530825281</v>
          </cell>
          <cell r="M253">
            <v>0.2243796257880416</v>
          </cell>
          <cell r="N253">
            <v>0.30978774390749425</v>
          </cell>
          <cell r="O253">
            <v>4.6688144582473816</v>
          </cell>
          <cell r="P253">
            <v>1</v>
          </cell>
        </row>
        <row r="254">
          <cell r="C254">
            <v>0.72274675218615647</v>
          </cell>
          <cell r="D254">
            <v>1.5571026843508355</v>
          </cell>
          <cell r="E254">
            <v>0.72675081504198402</v>
          </cell>
          <cell r="F254">
            <v>1.5120811673333725</v>
          </cell>
          <cell r="G254">
            <v>0.26138689019418476</v>
          </cell>
          <cell r="H254">
            <v>1.2091626672073181</v>
          </cell>
          <cell r="I254">
            <v>3.2884452185328255</v>
          </cell>
          <cell r="J254">
            <v>0.38691821497814322</v>
          </cell>
          <cell r="K254">
            <v>1.6731939606920097</v>
          </cell>
          <cell r="L254">
            <v>0.61172566039851051</v>
          </cell>
          <cell r="M254">
            <v>1.5396204513591876</v>
          </cell>
          <cell r="N254">
            <v>0.68508441221106131</v>
          </cell>
          <cell r="O254">
            <v>5.268056969147282E-2</v>
          </cell>
          <cell r="P254">
            <v>1</v>
          </cell>
        </row>
        <row r="255">
          <cell r="C255">
            <v>0.73879297927305365</v>
          </cell>
          <cell r="D255">
            <v>1.5263197455711563</v>
          </cell>
          <cell r="E255">
            <v>0.89912246229924342</v>
          </cell>
          <cell r="F255">
            <v>1.1617515098234263</v>
          </cell>
          <cell r="G255">
            <v>3.1534893729413378E-2</v>
          </cell>
          <cell r="H255">
            <v>1.6941114266776898</v>
          </cell>
          <cell r="I255">
            <v>2.213871251982483</v>
          </cell>
          <cell r="J255">
            <v>0.86283478324830343</v>
          </cell>
          <cell r="K255">
            <v>1.114153146610303</v>
          </cell>
          <cell r="L255">
            <v>0.76230680932143957</v>
          </cell>
          <cell r="M255">
            <v>0.629925375535759</v>
          </cell>
          <cell r="N255">
            <v>0.93997138616305154</v>
          </cell>
          <cell r="O255">
            <v>0</v>
          </cell>
          <cell r="P255">
            <v>1</v>
          </cell>
        </row>
        <row r="256">
          <cell r="C256">
            <v>1.5695932408361666</v>
          </cell>
          <cell r="D256">
            <v>2.9335400545927111</v>
          </cell>
          <cell r="E256">
            <v>0.53727244882858649</v>
          </cell>
          <cell r="F256">
            <v>0.97380368085415059</v>
          </cell>
          <cell r="G256">
            <v>0.25068061784265039</v>
          </cell>
          <cell r="H256">
            <v>1.071640824973195</v>
          </cell>
          <cell r="I256">
            <v>2.7002099930727521</v>
          </cell>
          <cell r="J256">
            <v>0.74926138410441834</v>
          </cell>
          <cell r="K256">
            <v>0.29974744954627314</v>
          </cell>
          <cell r="L256">
            <v>0.58298998106432964</v>
          </cell>
          <cell r="M256">
            <v>0.23755547946625089</v>
          </cell>
          <cell r="N256">
            <v>0.31083208908661425</v>
          </cell>
          <cell r="O256">
            <v>0.14693216773512285</v>
          </cell>
          <cell r="P256">
            <v>1</v>
          </cell>
        </row>
        <row r="257">
          <cell r="C257">
            <v>2.9267281088908423</v>
          </cell>
          <cell r="D257">
            <v>0.10239453303214992</v>
          </cell>
          <cell r="E257">
            <v>0.51070502961221775</v>
          </cell>
          <cell r="F257">
            <v>0.50695337639554994</v>
          </cell>
          <cell r="G257">
            <v>1.6255412574309516</v>
          </cell>
          <cell r="H257">
            <v>1.4393128948275453</v>
          </cell>
          <cell r="I257">
            <v>8.3552698363775851E-2</v>
          </cell>
          <cell r="J257">
            <v>1.3683691748310798</v>
          </cell>
          <cell r="K257">
            <v>0.54067393704171585</v>
          </cell>
          <cell r="L257">
            <v>0.29069256776983726</v>
          </cell>
          <cell r="M257">
            <v>0.24573451097227389</v>
          </cell>
          <cell r="N257">
            <v>9.1662080680519314E-2</v>
          </cell>
          <cell r="O257">
            <v>0</v>
          </cell>
          <cell r="P257">
            <v>1</v>
          </cell>
        </row>
        <row r="258">
          <cell r="C258">
            <v>3.0134184048316661</v>
          </cell>
          <cell r="D258">
            <v>0.13556785726078235</v>
          </cell>
          <cell r="E258">
            <v>0.15820891326059389</v>
          </cell>
          <cell r="F258">
            <v>0.54421126318220425</v>
          </cell>
          <cell r="G258">
            <v>2.213802399239539</v>
          </cell>
          <cell r="H258">
            <v>1.4701091070491348</v>
          </cell>
          <cell r="I258">
            <v>1.4092311522137744</v>
          </cell>
          <cell r="J258">
            <v>0.99569320379180926</v>
          </cell>
          <cell r="K258">
            <v>0.92864024685337687</v>
          </cell>
          <cell r="L258">
            <v>0.69272683770767596</v>
          </cell>
          <cell r="M258">
            <v>0.4904973230661433</v>
          </cell>
          <cell r="N258">
            <v>0.46825110628137862</v>
          </cell>
          <cell r="O258">
            <v>0</v>
          </cell>
          <cell r="P258">
            <v>1</v>
          </cell>
        </row>
        <row r="259">
          <cell r="C259">
            <v>0.6047572505531944</v>
          </cell>
          <cell r="D259">
            <v>3.5869126150593376</v>
          </cell>
          <cell r="E259">
            <v>0.11066320119220266</v>
          </cell>
          <cell r="F259">
            <v>0.48885672015471854</v>
          </cell>
          <cell r="G259">
            <v>0.53466934333299376</v>
          </cell>
          <cell r="H259">
            <v>1.5714777796807959</v>
          </cell>
          <cell r="I259">
            <v>2.1873884581101506</v>
          </cell>
          <cell r="J259">
            <v>2.6378337869366661</v>
          </cell>
          <cell r="K259">
            <v>0.38181596080023317</v>
          </cell>
          <cell r="L259">
            <v>0.86830472020864469</v>
          </cell>
          <cell r="M259">
            <v>0.21695733482872842</v>
          </cell>
          <cell r="N259">
            <v>1.3692566463718274</v>
          </cell>
          <cell r="O259">
            <v>0</v>
          </cell>
          <cell r="P259">
            <v>1</v>
          </cell>
        </row>
        <row r="260">
          <cell r="C260">
            <v>2.0398599699361988</v>
          </cell>
          <cell r="D260">
            <v>2.2179896710053706</v>
          </cell>
          <cell r="E260">
            <v>0.16527645889276618</v>
          </cell>
          <cell r="F260">
            <v>0.44718038468674642</v>
          </cell>
          <cell r="G260">
            <v>7.6635717473370085E-2</v>
          </cell>
          <cell r="H260">
            <v>1.7488862799558431</v>
          </cell>
          <cell r="I260">
            <v>8.713554944819496E-2</v>
          </cell>
          <cell r="J260">
            <v>0.81599741090226108</v>
          </cell>
          <cell r="K260">
            <v>0.4129309065044719</v>
          </cell>
          <cell r="L260">
            <v>0.25144697543113281</v>
          </cell>
          <cell r="M260">
            <v>0.36169010056298095</v>
          </cell>
          <cell r="N260">
            <v>1.5300776474154902</v>
          </cell>
          <cell r="O260">
            <v>0</v>
          </cell>
          <cell r="P260">
            <v>1</v>
          </cell>
        </row>
        <row r="261">
          <cell r="C261">
            <v>0.68784368660339468</v>
          </cell>
          <cell r="D261">
            <v>1.5249409498174042</v>
          </cell>
          <cell r="E261">
            <v>0.10165569577898795</v>
          </cell>
          <cell r="F261">
            <v>0.86916954417779446</v>
          </cell>
          <cell r="G261">
            <v>6.6787660544187236E-2</v>
          </cell>
          <cell r="H261">
            <v>0.95708541308327855</v>
          </cell>
          <cell r="I261">
            <v>15.864268030345672</v>
          </cell>
          <cell r="J261">
            <v>2.4165023816394076</v>
          </cell>
          <cell r="K261">
            <v>3.834218667759115</v>
          </cell>
          <cell r="L261">
            <v>1.1916698173113294</v>
          </cell>
          <cell r="M261">
            <v>0.61474409785474327</v>
          </cell>
          <cell r="N261">
            <v>0.39244750750074636</v>
          </cell>
          <cell r="O261">
            <v>15.016039347098561</v>
          </cell>
          <cell r="P261">
            <v>1</v>
          </cell>
        </row>
        <row r="262">
          <cell r="C262">
            <v>3.2132167766142512</v>
          </cell>
          <cell r="D262">
            <v>0.92870036528195432</v>
          </cell>
          <cell r="E262">
            <v>4.3610616070567224E-2</v>
          </cell>
          <cell r="F262">
            <v>7.8515243786098612</v>
          </cell>
          <cell r="G262">
            <v>0.42866233603912779</v>
          </cell>
          <cell r="H262">
            <v>0.63948167453410942</v>
          </cell>
          <cell r="I262">
            <v>6.2225169051067925E-2</v>
          </cell>
          <cell r="J262">
            <v>0.3355855661422803</v>
          </cell>
          <cell r="K262">
            <v>0.78301227205622614</v>
          </cell>
          <cell r="L262">
            <v>0.18439405063390132</v>
          </cell>
          <cell r="M262">
            <v>8.4892257293733078E-2</v>
          </cell>
          <cell r="N262">
            <v>0.27582093947217462</v>
          </cell>
          <cell r="O262">
            <v>0</v>
          </cell>
          <cell r="P262">
            <v>1</v>
          </cell>
        </row>
        <row r="263">
          <cell r="C263">
            <v>4.0953118873200802</v>
          </cell>
          <cell r="D263">
            <v>2.4771489528526657E-2</v>
          </cell>
          <cell r="E263">
            <v>0.87379125773750022</v>
          </cell>
          <cell r="F263">
            <v>9.7381570137642662E-2</v>
          </cell>
          <cell r="G263">
            <v>0.15339906697902747</v>
          </cell>
          <cell r="H263">
            <v>9.338023867950121E-2</v>
          </cell>
          <cell r="I263">
            <v>0.33769401197576071</v>
          </cell>
          <cell r="J263">
            <v>0.13940885886884044</v>
          </cell>
          <cell r="K263">
            <v>0.35707139367117513</v>
          </cell>
          <cell r="L263">
            <v>0.24452801391028586</v>
          </cell>
          <cell r="M263">
            <v>7.3060696999290908E-2</v>
          </cell>
          <cell r="N263">
            <v>0.22502988237477645</v>
          </cell>
          <cell r="O263">
            <v>0</v>
          </cell>
          <cell r="P263">
            <v>1</v>
          </cell>
        </row>
        <row r="264">
          <cell r="C264">
            <v>1.2820939540844896</v>
          </cell>
          <cell r="D264">
            <v>0.22870477289533359</v>
          </cell>
          <cell r="E264">
            <v>0.31786071484280798</v>
          </cell>
          <cell r="F264">
            <v>13.385979378148358</v>
          </cell>
          <cell r="G264">
            <v>0.78907917801002614</v>
          </cell>
          <cell r="H264">
            <v>0.6880134050937422</v>
          </cell>
          <cell r="I264">
            <v>3.3541991804061468</v>
          </cell>
          <cell r="J264">
            <v>1.6039136459170023</v>
          </cell>
          <cell r="K264">
            <v>0.743133903492458</v>
          </cell>
          <cell r="L264">
            <v>0.86799127209651072</v>
          </cell>
          <cell r="M264">
            <v>0.17782789986712591</v>
          </cell>
          <cell r="N264">
            <v>0.27327952441749309</v>
          </cell>
          <cell r="O264">
            <v>0</v>
          </cell>
          <cell r="P264">
            <v>1</v>
          </cell>
        </row>
        <row r="265">
          <cell r="C265">
            <v>1.4639103772292588</v>
          </cell>
          <cell r="D265">
            <v>0.2711254045798201</v>
          </cell>
          <cell r="E265">
            <v>0.92413785266598436</v>
          </cell>
          <cell r="F265">
            <v>0.48597992717513966</v>
          </cell>
          <cell r="G265">
            <v>3.6286014022235986</v>
          </cell>
          <cell r="H265">
            <v>1.235505596526155</v>
          </cell>
          <cell r="I265">
            <v>0.15504982601546549</v>
          </cell>
          <cell r="J265">
            <v>0.5159521266814</v>
          </cell>
          <cell r="K265">
            <v>5.6307811560589984</v>
          </cell>
          <cell r="L265">
            <v>0.19643719667615367</v>
          </cell>
          <cell r="M265">
            <v>0.56723605799636867</v>
          </cell>
          <cell r="N265">
            <v>2.2432262621462105</v>
          </cell>
          <cell r="O265">
            <v>0</v>
          </cell>
          <cell r="P265">
            <v>1</v>
          </cell>
        </row>
        <row r="266">
          <cell r="C266">
            <v>1.0126980613498593</v>
          </cell>
          <cell r="D266">
            <v>4.1918751457610934</v>
          </cell>
          <cell r="E266">
            <v>4.433804278486167E-2</v>
          </cell>
          <cell r="F266">
            <v>8.5211020053867242E-2</v>
          </cell>
          <cell r="G266">
            <v>0.48481637936800331</v>
          </cell>
          <cell r="H266">
            <v>1.2166558726015209</v>
          </cell>
          <cell r="I266">
            <v>8.916366417415345</v>
          </cell>
          <cell r="J266">
            <v>1.2342548340219497</v>
          </cell>
          <cell r="K266">
            <v>1.7916172005170647</v>
          </cell>
          <cell r="L266">
            <v>0.15700465606763891</v>
          </cell>
          <cell r="M266">
            <v>0.26313600462526798</v>
          </cell>
          <cell r="N266">
            <v>0.48137916008663995</v>
          </cell>
          <cell r="O266">
            <v>0</v>
          </cell>
          <cell r="P266">
            <v>1</v>
          </cell>
        </row>
        <row r="267">
          <cell r="C267">
            <v>0.25186360231988081</v>
          </cell>
          <cell r="D267">
            <v>0.66135057214944559</v>
          </cell>
          <cell r="E267">
            <v>1.5773109641011435E-2</v>
          </cell>
          <cell r="F267">
            <v>0.31833929656364435</v>
          </cell>
          <cell r="G267">
            <v>10.489223329589036</v>
          </cell>
          <cell r="H267">
            <v>0.30077930913409356</v>
          </cell>
          <cell r="I267">
            <v>37.331281573488454</v>
          </cell>
          <cell r="J267">
            <v>1.27915661921568</v>
          </cell>
          <cell r="K267">
            <v>4.6454971338673259</v>
          </cell>
          <cell r="L267">
            <v>1.1473886929706751</v>
          </cell>
          <cell r="M267">
            <v>0.23973570742249911</v>
          </cell>
          <cell r="N267">
            <v>1.7864703022849739</v>
          </cell>
          <cell r="O267">
            <v>0</v>
          </cell>
          <cell r="P267">
            <v>1</v>
          </cell>
        </row>
        <row r="268">
          <cell r="C268">
            <v>0.88070766474541395</v>
          </cell>
          <cell r="D268">
            <v>0.8738891322111918</v>
          </cell>
          <cell r="E268">
            <v>0.15343928593437342</v>
          </cell>
          <cell r="F268">
            <v>0.55147262645889705</v>
          </cell>
          <cell r="G268">
            <v>3.7787625027354292</v>
          </cell>
          <cell r="H268">
            <v>1.2396586007451031</v>
          </cell>
          <cell r="I268">
            <v>1.0459050251215483</v>
          </cell>
          <cell r="J268">
            <v>2.056935218634059</v>
          </cell>
          <cell r="K268">
            <v>1.9545889179943767</v>
          </cell>
          <cell r="L268">
            <v>0.23313283014571512</v>
          </cell>
          <cell r="M268">
            <v>0.39438251571450678</v>
          </cell>
          <cell r="N268">
            <v>8.2588410913083479</v>
          </cell>
          <cell r="O268">
            <v>0</v>
          </cell>
          <cell r="P268">
            <v>1</v>
          </cell>
        </row>
        <row r="269">
          <cell r="C269">
            <v>2.0503532041145885E-3</v>
          </cell>
          <cell r="D269">
            <v>0.24367023880392177</v>
          </cell>
          <cell r="E269">
            <v>1.0084300910491122</v>
          </cell>
          <cell r="F269">
            <v>0.53385048172918825</v>
          </cell>
          <cell r="G269">
            <v>0.8679569462555764</v>
          </cell>
          <cell r="H269">
            <v>2.253457904903625</v>
          </cell>
          <cell r="I269">
            <v>0.56472364177804557</v>
          </cell>
          <cell r="J269">
            <v>1.416604140052359</v>
          </cell>
          <cell r="K269">
            <v>3.2433765249118824</v>
          </cell>
          <cell r="L269">
            <v>2.2278084540813698</v>
          </cell>
          <cell r="M269">
            <v>1.0016715582228259</v>
          </cell>
          <cell r="N269">
            <v>0.30832335205899819</v>
          </cell>
          <cell r="O269">
            <v>0.62514252676661175</v>
          </cell>
          <cell r="P269">
            <v>1</v>
          </cell>
        </row>
        <row r="270">
          <cell r="C270">
            <v>1.9580342850905796E-3</v>
          </cell>
          <cell r="D270">
            <v>0.18897557905815168</v>
          </cell>
          <cell r="E270">
            <v>1.7404755839467951E-2</v>
          </cell>
          <cell r="F270">
            <v>0.45241648654346961</v>
          </cell>
          <cell r="G270">
            <v>0.25996289935369182</v>
          </cell>
          <cell r="H270">
            <v>3.6464456362796316</v>
          </cell>
          <cell r="I270">
            <v>0.36597084602069868</v>
          </cell>
          <cell r="J270">
            <v>1.4331208076533168</v>
          </cell>
          <cell r="K270">
            <v>3.4808286399551247</v>
          </cell>
          <cell r="L270">
            <v>3.1745272883133535</v>
          </cell>
          <cell r="M270">
            <v>1.1820626566254477</v>
          </cell>
          <cell r="N270">
            <v>1.0464308691659823</v>
          </cell>
          <cell r="O270">
            <v>0</v>
          </cell>
          <cell r="P270">
            <v>1</v>
          </cell>
        </row>
        <row r="271">
          <cell r="C271">
            <v>2.5153766781586802</v>
          </cell>
          <cell r="D271">
            <v>0.62164175799919463</v>
          </cell>
          <cell r="E271">
            <v>0.47330899540208737</v>
          </cell>
          <cell r="F271">
            <v>2.3519927044704452</v>
          </cell>
          <cell r="G271">
            <v>1.1944442130343744</v>
          </cell>
          <cell r="H271">
            <v>0.56201837771614105</v>
          </cell>
          <cell r="I271">
            <v>1.6052078171970625</v>
          </cell>
          <cell r="J271">
            <v>0.77322116695477638</v>
          </cell>
          <cell r="K271">
            <v>0.68816520641615042</v>
          </cell>
          <cell r="L271">
            <v>0.87813204893936181</v>
          </cell>
          <cell r="M271">
            <v>0.7019110156678019</v>
          </cell>
          <cell r="N271">
            <v>0.62026593042460698</v>
          </cell>
          <cell r="O271">
            <v>3.8782479346726944</v>
          </cell>
          <cell r="P271">
            <v>1</v>
          </cell>
        </row>
      </sheetData>
      <sheetData sheetId="14">
        <row r="5">
          <cell r="C5">
            <v>162034.84145373624</v>
          </cell>
          <cell r="D5">
            <v>30367.631170964309</v>
          </cell>
          <cell r="E5">
            <v>51286.46970805079</v>
          </cell>
          <cell r="F5">
            <v>331.83949351157713</v>
          </cell>
          <cell r="G5">
            <v>1020.4819119797655</v>
          </cell>
          <cell r="H5">
            <v>21324.588450406613</v>
          </cell>
          <cell r="I5">
            <v>8462.8565526703696</v>
          </cell>
          <cell r="J5">
            <v>18652.042341381697</v>
          </cell>
          <cell r="K5">
            <v>1104.350031356646</v>
          </cell>
          <cell r="L5">
            <v>3695.5742370338949</v>
          </cell>
          <cell r="M5">
            <v>11809.569036420668</v>
          </cell>
          <cell r="N5">
            <v>10619.561262265925</v>
          </cell>
          <cell r="O5">
            <v>68.817517861877107</v>
          </cell>
          <cell r="P5">
            <v>320778.62316764035</v>
          </cell>
          <cell r="Q5">
            <v>320778.62316764047</v>
          </cell>
          <cell r="R5">
            <v>0</v>
          </cell>
          <cell r="T5">
            <v>141190.51480168672</v>
          </cell>
          <cell r="U5">
            <v>26010.826183326535</v>
          </cell>
          <cell r="V5">
            <v>36933.645931374886</v>
          </cell>
          <cell r="W5">
            <v>299.12781933783066</v>
          </cell>
          <cell r="X5">
            <v>831.75258771714209</v>
          </cell>
          <cell r="Y5">
            <v>19140.733758501607</v>
          </cell>
          <cell r="Z5">
            <v>7798.2341894234532</v>
          </cell>
          <cell r="AA5">
            <v>15871.152908006046</v>
          </cell>
          <cell r="AB5">
            <v>967.18294611920169</v>
          </cell>
          <cell r="AC5">
            <v>3526.4982893732408</v>
          </cell>
          <cell r="AD5">
            <v>10868.976687311973</v>
          </cell>
          <cell r="AE5">
            <v>9870.1605698791773</v>
          </cell>
          <cell r="AF5">
            <v>66.752895293812401</v>
          </cell>
          <cell r="AG5">
            <v>273375.55956735159</v>
          </cell>
          <cell r="AH5">
            <v>273375.55956735217</v>
          </cell>
          <cell r="AI5">
            <v>-5.8207660913467407E-10</v>
          </cell>
        </row>
        <row r="6">
          <cell r="C6">
            <v>3235.7199097638104</v>
          </cell>
          <cell r="D6">
            <v>38820.373877361926</v>
          </cell>
          <cell r="E6">
            <v>108243.14814095022</v>
          </cell>
          <cell r="F6">
            <v>3161.072495510185</v>
          </cell>
          <cell r="G6">
            <v>1322.209383678477</v>
          </cell>
          <cell r="H6">
            <v>14462.302691149089</v>
          </cell>
          <cell r="I6">
            <v>3115.6874441330692</v>
          </cell>
          <cell r="J6">
            <v>12419.837764565189</v>
          </cell>
          <cell r="K6">
            <v>1509.5815793635022</v>
          </cell>
          <cell r="L6">
            <v>4790.5834524482234</v>
          </cell>
          <cell r="M6">
            <v>11982.477976931465</v>
          </cell>
          <cell r="N6">
            <v>3518.2459681222908</v>
          </cell>
          <cell r="O6">
            <v>2.533732568974473</v>
          </cell>
          <cell r="P6">
            <v>206583.77441654642</v>
          </cell>
          <cell r="Q6">
            <v>206583.77441654593</v>
          </cell>
          <cell r="R6">
            <v>4.9476511776447296E-10</v>
          </cell>
          <cell r="T6">
            <v>2423.9752589715081</v>
          </cell>
          <cell r="U6">
            <v>24876.010795483016</v>
          </cell>
          <cell r="V6">
            <v>58108.966429972599</v>
          </cell>
          <cell r="W6">
            <v>1937.0630602335871</v>
          </cell>
          <cell r="X6">
            <v>973.57704605599088</v>
          </cell>
          <cell r="Y6">
            <v>11973.46759280444</v>
          </cell>
          <cell r="Z6">
            <v>2723.1445059756461</v>
          </cell>
          <cell r="AA6">
            <v>9808.9448347344533</v>
          </cell>
          <cell r="AB6">
            <v>1220.2946351685232</v>
          </cell>
          <cell r="AC6">
            <v>4224.9962282236975</v>
          </cell>
          <cell r="AD6">
            <v>10097.561176157777</v>
          </cell>
          <cell r="AE6">
            <v>3071.3516579540201</v>
          </cell>
          <cell r="AF6">
            <v>2.5313622069368478</v>
          </cell>
          <cell r="AG6">
            <v>131441.88458394221</v>
          </cell>
          <cell r="AH6">
            <v>131441.88458394195</v>
          </cell>
          <cell r="AI6">
            <v>2.6193447411060333E-10</v>
          </cell>
        </row>
        <row r="7">
          <cell r="C7">
            <v>5391.8613924385882</v>
          </cell>
          <cell r="D7">
            <v>53343.500522977149</v>
          </cell>
          <cell r="E7">
            <v>174861.76570202853</v>
          </cell>
          <cell r="F7">
            <v>6245.2321417731546</v>
          </cell>
          <cell r="G7">
            <v>6195.6360573570983</v>
          </cell>
          <cell r="H7">
            <v>34841.155592401061</v>
          </cell>
          <cell r="I7">
            <v>2080.5016121756016</v>
          </cell>
          <cell r="J7">
            <v>25195.784108157575</v>
          </cell>
          <cell r="K7">
            <v>4363.3760945947442</v>
          </cell>
          <cell r="L7">
            <v>10680.968871363631</v>
          </cell>
          <cell r="M7">
            <v>37466.27546242634</v>
          </cell>
          <cell r="N7">
            <v>9991.4266697977255</v>
          </cell>
          <cell r="O7">
            <v>4.3929591773667793</v>
          </cell>
          <cell r="P7">
            <v>370661.87718666863</v>
          </cell>
          <cell r="Q7">
            <v>370661.87718666828</v>
          </cell>
          <cell r="R7">
            <v>0</v>
          </cell>
          <cell r="T7">
            <v>3263.4684094933136</v>
          </cell>
          <cell r="U7">
            <v>28555.585062038033</v>
          </cell>
          <cell r="V7">
            <v>67668.41366647929</v>
          </cell>
          <cell r="W7">
            <v>4031.1417565912752</v>
          </cell>
          <cell r="X7">
            <v>3885.8150094815628</v>
          </cell>
          <cell r="Y7">
            <v>26299.146939434624</v>
          </cell>
          <cell r="Z7">
            <v>1528.1302420247789</v>
          </cell>
          <cell r="AA7">
            <v>16416.24804830565</v>
          </cell>
          <cell r="AB7">
            <v>3386.7027378783587</v>
          </cell>
          <cell r="AC7">
            <v>8783.9054890142434</v>
          </cell>
          <cell r="AD7">
            <v>29194.110954710715</v>
          </cell>
          <cell r="AE7">
            <v>8055.0079019962996</v>
          </cell>
          <cell r="AF7">
            <v>4.3721763766333002</v>
          </cell>
          <cell r="AG7">
            <v>201072.04839382478</v>
          </cell>
          <cell r="AH7">
            <v>201072.04839382489</v>
          </cell>
          <cell r="AI7">
            <v>0</v>
          </cell>
        </row>
        <row r="8">
          <cell r="C8">
            <v>3926.8752840157613</v>
          </cell>
          <cell r="D8">
            <v>4797.3010670035519</v>
          </cell>
          <cell r="E8">
            <v>13276.234341316518</v>
          </cell>
          <cell r="F8">
            <v>840.34801733023858</v>
          </cell>
          <cell r="G8">
            <v>279.70468814340865</v>
          </cell>
          <cell r="H8">
            <v>3360.9496271539724</v>
          </cell>
          <cell r="I8">
            <v>57.003209794626571</v>
          </cell>
          <cell r="J8">
            <v>1933.8301085945513</v>
          </cell>
          <cell r="K8">
            <v>156.32139948109918</v>
          </cell>
          <cell r="L8">
            <v>219.35247297278892</v>
          </cell>
          <cell r="M8">
            <v>2019.6082532355954</v>
          </cell>
          <cell r="N8">
            <v>606.75269080795442</v>
          </cell>
          <cell r="O8">
            <v>0</v>
          </cell>
          <cell r="P8">
            <v>31474.281159850063</v>
          </cell>
          <cell r="Q8">
            <v>31474.281159849983</v>
          </cell>
          <cell r="R8">
            <v>8.0035533756017685E-11</v>
          </cell>
          <cell r="T8">
            <v>2977.9971008073912</v>
          </cell>
          <cell r="U8">
            <v>3040.7574248522515</v>
          </cell>
          <cell r="V8">
            <v>5754.3490741421292</v>
          </cell>
          <cell r="W8">
            <v>502.38464780230731</v>
          </cell>
          <cell r="X8">
            <v>175.20785860278099</v>
          </cell>
          <cell r="Y8">
            <v>2740.5213621209532</v>
          </cell>
          <cell r="Z8">
            <v>47.113616513091536</v>
          </cell>
          <cell r="AA8">
            <v>1286.3762401525869</v>
          </cell>
          <cell r="AB8">
            <v>133.86379637330205</v>
          </cell>
          <cell r="AC8">
            <v>206.13174001018604</v>
          </cell>
          <cell r="AD8">
            <v>1701.8925002394431</v>
          </cell>
          <cell r="AE8">
            <v>503.27452753322757</v>
          </cell>
          <cell r="AF8">
            <v>0</v>
          </cell>
          <cell r="AG8">
            <v>19069.86988914965</v>
          </cell>
          <cell r="AH8">
            <v>19069.869889149642</v>
          </cell>
          <cell r="AI8">
            <v>0</v>
          </cell>
        </row>
        <row r="9">
          <cell r="C9">
            <v>87511.291100773815</v>
          </cell>
          <cell r="D9">
            <v>73396.093878257336</v>
          </cell>
          <cell r="E9">
            <v>85320.867509648233</v>
          </cell>
          <cell r="F9">
            <v>43.191741230995099</v>
          </cell>
          <cell r="G9">
            <v>1359.9098377396012</v>
          </cell>
          <cell r="H9">
            <v>5306.910715777758</v>
          </cell>
          <cell r="I9">
            <v>3777.7855345233197</v>
          </cell>
          <cell r="J9">
            <v>6821.7228689440508</v>
          </cell>
          <cell r="K9">
            <v>355.05057285308459</v>
          </cell>
          <cell r="L9">
            <v>4528.2454397692454</v>
          </cell>
          <cell r="M9">
            <v>16096.302181225841</v>
          </cell>
          <cell r="N9">
            <v>3132.3028230826135</v>
          </cell>
          <cell r="O9">
            <v>2.1809813965891727</v>
          </cell>
          <cell r="P9">
            <v>287651.8551852224</v>
          </cell>
          <cell r="Q9">
            <v>287651.85518522252</v>
          </cell>
          <cell r="R9">
            <v>0</v>
          </cell>
          <cell r="T9">
            <v>78815.210985213635</v>
          </cell>
          <cell r="U9">
            <v>63693.636477088512</v>
          </cell>
          <cell r="V9">
            <v>67275.257566205779</v>
          </cell>
          <cell r="W9">
            <v>38.877148582300954</v>
          </cell>
          <cell r="X9">
            <v>1216.5038694139153</v>
          </cell>
          <cell r="Y9">
            <v>5030.1452619750244</v>
          </cell>
          <cell r="Z9">
            <v>3537.8889738301468</v>
          </cell>
          <cell r="AA9">
            <v>5971.3698546384967</v>
          </cell>
          <cell r="AB9">
            <v>328.64417163674972</v>
          </cell>
          <cell r="AC9">
            <v>4317.7781171558681</v>
          </cell>
          <cell r="AD9">
            <v>15215.128790281608</v>
          </cell>
          <cell r="AE9">
            <v>2955.8133270443373</v>
          </cell>
          <cell r="AF9">
            <v>2.1725498808584405</v>
          </cell>
          <cell r="AG9">
            <v>248398.42709294724</v>
          </cell>
          <cell r="AH9">
            <v>248398.42709294701</v>
          </cell>
          <cell r="AI9">
            <v>2.3283064365386963E-10</v>
          </cell>
        </row>
        <row r="10">
          <cell r="C10">
            <v>134066.33928310568</v>
          </cell>
          <cell r="D10">
            <v>79230.477037246019</v>
          </cell>
          <cell r="E10">
            <v>193957.56241178676</v>
          </cell>
          <cell r="F10">
            <v>2324.4900815435476</v>
          </cell>
          <cell r="G10">
            <v>2090.3786995936653</v>
          </cell>
          <cell r="H10">
            <v>38183.470669059388</v>
          </cell>
          <cell r="I10">
            <v>13900.092809009668</v>
          </cell>
          <cell r="J10">
            <v>26684.791750259912</v>
          </cell>
          <cell r="K10">
            <v>4109.9535562756137</v>
          </cell>
          <cell r="L10">
            <v>9086.2580778091815</v>
          </cell>
          <cell r="M10">
            <v>34824.697326822097</v>
          </cell>
          <cell r="N10">
            <v>16684.37264034243</v>
          </cell>
          <cell r="O10">
            <v>0</v>
          </cell>
          <cell r="P10">
            <v>555142.88434285403</v>
          </cell>
          <cell r="Q10">
            <v>555142.88434285379</v>
          </cell>
          <cell r="R10">
            <v>0</v>
          </cell>
          <cell r="T10">
            <v>114939.65195243893</v>
          </cell>
          <cell r="U10">
            <v>56867.571191301497</v>
          </cell>
          <cell r="V10">
            <v>122010.07074199062</v>
          </cell>
          <cell r="W10">
            <v>2112.8023813011291</v>
          </cell>
          <cell r="X10">
            <v>1600.9585912856871</v>
          </cell>
          <cell r="Y10">
            <v>32401.898639771156</v>
          </cell>
          <cell r="Z10">
            <v>12395.86875969888</v>
          </cell>
          <cell r="AA10">
            <v>21443.772237249224</v>
          </cell>
          <cell r="AB10">
            <v>3556.1381797872527</v>
          </cell>
          <cell r="AC10">
            <v>8230.8440207196454</v>
          </cell>
          <cell r="AD10">
            <v>29956.069809749544</v>
          </cell>
          <cell r="AE10">
            <v>14901.354258427895</v>
          </cell>
          <cell r="AF10">
            <v>0</v>
          </cell>
          <cell r="AG10">
            <v>420417.00076372153</v>
          </cell>
          <cell r="AH10">
            <v>420417.00076372048</v>
          </cell>
          <cell r="AI10">
            <v>1.0477378964424133E-9</v>
          </cell>
        </row>
        <row r="11">
          <cell r="C11">
            <v>287.54853698526796</v>
          </cell>
          <cell r="D11">
            <v>31654.442564764675</v>
          </cell>
          <cell r="E11">
            <v>140944.30392734721</v>
          </cell>
          <cell r="F11">
            <v>8425.3679402574635</v>
          </cell>
          <cell r="G11">
            <v>279.39865649922535</v>
          </cell>
          <cell r="H11">
            <v>51842.514669585638</v>
          </cell>
          <cell r="I11">
            <v>5349.6864428725148</v>
          </cell>
          <cell r="J11">
            <v>14951.780977745193</v>
          </cell>
          <cell r="K11">
            <v>1661.2718000286436</v>
          </cell>
          <cell r="L11">
            <v>48316.603865505705</v>
          </cell>
          <cell r="M11">
            <v>24828.246706847181</v>
          </cell>
          <cell r="N11">
            <v>6501.3707013462536</v>
          </cell>
          <cell r="O11">
            <v>6.9685567036799148</v>
          </cell>
          <cell r="P11">
            <v>335049.50534648862</v>
          </cell>
          <cell r="Q11">
            <v>335049.50534648838</v>
          </cell>
          <cell r="R11">
            <v>0</v>
          </cell>
          <cell r="T11">
            <v>226.82819083773006</v>
          </cell>
          <cell r="U11">
            <v>22700.543379683804</v>
          </cell>
          <cell r="V11">
            <v>91274.204803816188</v>
          </cell>
          <cell r="W11">
            <v>5610.4244636544499</v>
          </cell>
          <cell r="X11">
            <v>219.19459634395267</v>
          </cell>
          <cell r="Y11">
            <v>43790.387269871979</v>
          </cell>
          <cell r="Z11">
            <v>4544.6957695967294</v>
          </cell>
          <cell r="AA11">
            <v>11231.180028002613</v>
          </cell>
          <cell r="AB11">
            <v>1427.1272198359932</v>
          </cell>
          <cell r="AC11">
            <v>42739.491722923216</v>
          </cell>
          <cell r="AD11">
            <v>20709.327910215576</v>
          </cell>
          <cell r="AE11">
            <v>5791.8584961511351</v>
          </cell>
          <cell r="AF11">
            <v>6.9679126783592995</v>
          </cell>
          <cell r="AG11">
            <v>250272.23176361169</v>
          </cell>
          <cell r="AH11">
            <v>250272.2317636119</v>
          </cell>
          <cell r="AI11">
            <v>0</v>
          </cell>
        </row>
        <row r="12">
          <cell r="C12">
            <v>26146.10749041041</v>
          </cell>
          <cell r="D12">
            <v>517279.927409722</v>
          </cell>
          <cell r="E12">
            <v>1358854.6953375353</v>
          </cell>
          <cell r="F12">
            <v>2929.0416602558453</v>
          </cell>
          <cell r="G12">
            <v>16039.290449284923</v>
          </cell>
          <cell r="H12">
            <v>173392.42319172126</v>
          </cell>
          <cell r="I12">
            <v>9096.6122493587372</v>
          </cell>
          <cell r="J12">
            <v>87741.110869819531</v>
          </cell>
          <cell r="K12">
            <v>2499.9013944743324</v>
          </cell>
          <cell r="L12">
            <v>6065.3456737474298</v>
          </cell>
          <cell r="M12">
            <v>77672.353300690433</v>
          </cell>
          <cell r="N12">
            <v>15296.752396772383</v>
          </cell>
          <cell r="O12">
            <v>0</v>
          </cell>
          <cell r="P12">
            <v>2293013.5614237934</v>
          </cell>
          <cell r="Q12">
            <v>2293013.5614237953</v>
          </cell>
          <cell r="R12">
            <v>0</v>
          </cell>
          <cell r="T12">
            <v>22870.123364951301</v>
          </cell>
          <cell r="U12">
            <v>451918.50948208768</v>
          </cell>
          <cell r="V12">
            <v>1010146.8314072583</v>
          </cell>
          <cell r="W12">
            <v>2310.7960785491623</v>
          </cell>
          <cell r="X12">
            <v>13114.545895621981</v>
          </cell>
          <cell r="Y12">
            <v>156825.04914223842</v>
          </cell>
          <cell r="Z12">
            <v>8251.8639876372563</v>
          </cell>
          <cell r="AA12">
            <v>74174.814713509419</v>
          </cell>
          <cell r="AB12">
            <v>2258.6044652769524</v>
          </cell>
          <cell r="AC12">
            <v>5592.1818847127706</v>
          </cell>
          <cell r="AD12">
            <v>65657.387065577335</v>
          </cell>
          <cell r="AE12">
            <v>13718.056440004084</v>
          </cell>
          <cell r="AF12">
            <v>0</v>
          </cell>
          <cell r="AG12">
            <v>1826838.7639274248</v>
          </cell>
          <cell r="AH12">
            <v>1826838.763927426</v>
          </cell>
          <cell r="AI12">
            <v>0</v>
          </cell>
        </row>
        <row r="13">
          <cell r="C13">
            <v>258.85680755223609</v>
          </cell>
          <cell r="D13">
            <v>126.81284005827726</v>
          </cell>
          <cell r="E13">
            <v>454.63167083420774</v>
          </cell>
          <cell r="F13">
            <v>1.1751081037203428</v>
          </cell>
          <cell r="G13">
            <v>65.297247955077324</v>
          </cell>
          <cell r="H13">
            <v>862.81213456761213</v>
          </cell>
          <cell r="I13">
            <v>20.265848328519422</v>
          </cell>
          <cell r="J13">
            <v>3743.9491627950711</v>
          </cell>
          <cell r="K13">
            <v>97.922069938295209</v>
          </cell>
          <cell r="L13">
            <v>2419.937375732929</v>
          </cell>
          <cell r="M13">
            <v>874.68890287098441</v>
          </cell>
          <cell r="N13">
            <v>349.11283245900893</v>
          </cell>
          <cell r="O13">
            <v>-2.2204460492503131E-14</v>
          </cell>
          <cell r="P13">
            <v>9275.4620011959378</v>
          </cell>
          <cell r="Q13">
            <v>9275.4620011959487</v>
          </cell>
          <cell r="R13">
            <v>0</v>
          </cell>
          <cell r="T13">
            <v>189.4621323598713</v>
          </cell>
          <cell r="U13">
            <v>72.581746191526122</v>
          </cell>
          <cell r="V13">
            <v>267.53626267421691</v>
          </cell>
          <cell r="W13">
            <v>0.64983071265621151</v>
          </cell>
          <cell r="X13">
            <v>45.339697588977899</v>
          </cell>
          <cell r="Y13">
            <v>770.32757635264306</v>
          </cell>
          <cell r="Z13">
            <v>16.409033584756905</v>
          </cell>
          <cell r="AA13">
            <v>2198.2653788313614</v>
          </cell>
          <cell r="AB13">
            <v>84.184424341046551</v>
          </cell>
          <cell r="AC13">
            <v>1966.4408838012384</v>
          </cell>
          <cell r="AD13">
            <v>757.87999517308128</v>
          </cell>
          <cell r="AE13">
            <v>307.3528655410696</v>
          </cell>
          <cell r="AF13">
            <v>-3.708083583182642E-4</v>
          </cell>
          <cell r="AG13">
            <v>6676.4294563440872</v>
          </cell>
          <cell r="AH13">
            <v>6676.4294563440881</v>
          </cell>
          <cell r="AI13">
            <v>0</v>
          </cell>
        </row>
        <row r="14">
          <cell r="C14">
            <v>4040.7843033268191</v>
          </cell>
          <cell r="D14">
            <v>25458.768184563494</v>
          </cell>
          <cell r="E14">
            <v>99985.227267645707</v>
          </cell>
          <cell r="F14">
            <v>2648.731540192598</v>
          </cell>
          <cell r="G14">
            <v>1076.5344627613263</v>
          </cell>
          <cell r="H14">
            <v>2417.1403446991735</v>
          </cell>
          <cell r="I14">
            <v>266.52071468412413</v>
          </cell>
          <cell r="J14">
            <v>5862.5211671812121</v>
          </cell>
          <cell r="K14">
            <v>641.30374215697918</v>
          </cell>
          <cell r="L14">
            <v>810.9763531166509</v>
          </cell>
          <cell r="M14">
            <v>6333.8759382973531</v>
          </cell>
          <cell r="N14">
            <v>2437.5183352024187</v>
          </cell>
          <cell r="O14">
            <v>3.0391179104558055</v>
          </cell>
          <cell r="P14">
            <v>151982.94147173833</v>
          </cell>
          <cell r="Q14">
            <v>151982.94147173889</v>
          </cell>
          <cell r="R14">
            <v>-5.5297277867794037E-10</v>
          </cell>
          <cell r="T14">
            <v>2863.1479812792231</v>
          </cell>
          <cell r="U14">
            <v>15287.883019712173</v>
          </cell>
          <cell r="V14">
            <v>47959.474987187568</v>
          </cell>
          <cell r="W14">
            <v>1676.4354974134703</v>
          </cell>
          <cell r="X14">
            <v>790.62067670180329</v>
          </cell>
          <cell r="Y14">
            <v>1904.7836116823039</v>
          </cell>
          <cell r="Z14">
            <v>215.50201085895833</v>
          </cell>
          <cell r="AA14">
            <v>4397.6104303076099</v>
          </cell>
          <cell r="AB14">
            <v>531.61783696262012</v>
          </cell>
          <cell r="AC14">
            <v>709.61214333474538</v>
          </cell>
          <cell r="AD14">
            <v>5049.3657484267424</v>
          </cell>
          <cell r="AE14">
            <v>1947.0116972121914</v>
          </cell>
          <cell r="AF14">
            <v>3.0359267272888211</v>
          </cell>
          <cell r="AG14">
            <v>83336.101567806691</v>
          </cell>
          <cell r="AH14">
            <v>83336.101567806734</v>
          </cell>
          <cell r="AI14">
            <v>0</v>
          </cell>
        </row>
        <row r="15">
          <cell r="C15">
            <v>16770.433858506185</v>
          </cell>
          <cell r="D15">
            <v>236655.32459564408</v>
          </cell>
          <cell r="E15">
            <v>1050379.0406711607</v>
          </cell>
          <cell r="F15">
            <v>8365.9424790867197</v>
          </cell>
          <cell r="G15">
            <v>2729.6520697084979</v>
          </cell>
          <cell r="H15">
            <v>83299.978001952215</v>
          </cell>
          <cell r="I15">
            <v>9753.8240964984616</v>
          </cell>
          <cell r="J15">
            <v>53079.997108182557</v>
          </cell>
          <cell r="K15">
            <v>5606.7953170741321</v>
          </cell>
          <cell r="L15">
            <v>34879.253528590423</v>
          </cell>
          <cell r="M15">
            <v>93450.91243724151</v>
          </cell>
          <cell r="N15">
            <v>28296.072807896009</v>
          </cell>
          <cell r="O15">
            <v>6.1167841015594216E-3</v>
          </cell>
          <cell r="P15">
            <v>1623267.2330883257</v>
          </cell>
          <cell r="Q15">
            <v>1623267.2330883255</v>
          </cell>
          <cell r="R15">
            <v>0</v>
          </cell>
          <cell r="T15">
            <v>12387.270528057443</v>
          </cell>
          <cell r="U15">
            <v>164051.92403531275</v>
          </cell>
          <cell r="V15">
            <v>682448.85490058712</v>
          </cell>
          <cell r="W15">
            <v>6252.6469045037502</v>
          </cell>
          <cell r="X15">
            <v>2132.968805675318</v>
          </cell>
          <cell r="Y15">
            <v>72023.396370046219</v>
          </cell>
          <cell r="Z15">
            <v>8344.5145823924486</v>
          </cell>
          <cell r="AA15">
            <v>39978.254182610675</v>
          </cell>
          <cell r="AB15">
            <v>4691.9590960958303</v>
          </cell>
          <cell r="AC15">
            <v>31352.996419352188</v>
          </cell>
          <cell r="AD15">
            <v>82832.253409009136</v>
          </cell>
          <cell r="AE15">
            <v>25206.018815269126</v>
          </cell>
          <cell r="AF15">
            <v>6.0091437675688702E-3</v>
          </cell>
          <cell r="AG15">
            <v>1131703.0640580559</v>
          </cell>
          <cell r="AH15">
            <v>1131703.0640580545</v>
          </cell>
          <cell r="AI15">
            <v>0</v>
          </cell>
        </row>
        <row r="16">
          <cell r="C16">
            <v>11989.507570116626</v>
          </cell>
          <cell r="D16">
            <v>27298.283250991684</v>
          </cell>
          <cell r="E16">
            <v>47404.613180160843</v>
          </cell>
          <cell r="F16">
            <v>2529.1741839229171</v>
          </cell>
          <cell r="G16">
            <v>2249.2775810523754</v>
          </cell>
          <cell r="H16">
            <v>17252.238790125466</v>
          </cell>
          <cell r="I16">
            <v>231.5667837425882</v>
          </cell>
          <cell r="J16">
            <v>41825.631688564135</v>
          </cell>
          <cell r="K16">
            <v>1115.686989851316</v>
          </cell>
          <cell r="L16">
            <v>1437.9111544448813</v>
          </cell>
          <cell r="M16">
            <v>12422.167740297135</v>
          </cell>
          <cell r="N16">
            <v>3418.7923135643105</v>
          </cell>
          <cell r="O16">
            <v>4.2625371398579852E-5</v>
          </cell>
          <cell r="P16">
            <v>169174.85126945967</v>
          </cell>
          <cell r="Q16">
            <v>169174.85126945979</v>
          </cell>
          <cell r="R16">
            <v>0</v>
          </cell>
          <cell r="T16">
            <v>9193.5221384633878</v>
          </cell>
          <cell r="U16">
            <v>15704.030860036701</v>
          </cell>
          <cell r="V16">
            <v>30869.663328270115</v>
          </cell>
          <cell r="W16">
            <v>1925.9103330403093</v>
          </cell>
          <cell r="X16">
            <v>1506.4294640331473</v>
          </cell>
          <cell r="Y16">
            <v>13399.25979840129</v>
          </cell>
          <cell r="Z16">
            <v>175.18323631658859</v>
          </cell>
          <cell r="AA16">
            <v>14901.221038470787</v>
          </cell>
          <cell r="AB16">
            <v>890.8584967869366</v>
          </cell>
          <cell r="AC16">
            <v>1324.9976276707935</v>
          </cell>
          <cell r="AD16">
            <v>10034.365759925875</v>
          </cell>
          <cell r="AE16">
            <v>3010.0638819242208</v>
          </cell>
          <cell r="AF16">
            <v>4.2598458048588426E-5</v>
          </cell>
          <cell r="AG16">
            <v>102935.5060059386</v>
          </cell>
          <cell r="AH16">
            <v>102935.50600593837</v>
          </cell>
          <cell r="AI16">
            <v>2.3283064365386963E-10</v>
          </cell>
        </row>
        <row r="17">
          <cell r="C17">
            <v>18717.289123548453</v>
          </cell>
          <cell r="D17">
            <v>67717.299457332323</v>
          </cell>
          <cell r="E17">
            <v>192392.52553160669</v>
          </cell>
          <cell r="F17">
            <v>997.18838154436878</v>
          </cell>
          <cell r="G17">
            <v>2724.307004869821</v>
          </cell>
          <cell r="H17">
            <v>23711.333868071757</v>
          </cell>
          <cell r="I17">
            <v>7163.0572436618104</v>
          </cell>
          <cell r="J17">
            <v>19181.483175245492</v>
          </cell>
          <cell r="K17">
            <v>2748.9289886455122</v>
          </cell>
          <cell r="L17">
            <v>7026.7464370003609</v>
          </cell>
          <cell r="M17">
            <v>26821.428686171112</v>
          </cell>
          <cell r="N17">
            <v>7705.8236243248384</v>
          </cell>
          <cell r="O17">
            <v>2.9231371059586326E-3</v>
          </cell>
          <cell r="P17">
            <v>376907.41444515961</v>
          </cell>
          <cell r="Q17">
            <v>376907.41444515972</v>
          </cell>
          <cell r="R17">
            <v>0</v>
          </cell>
          <cell r="T17">
            <v>15974.896574310906</v>
          </cell>
          <cell r="U17">
            <v>50568.789809020825</v>
          </cell>
          <cell r="V17">
            <v>105959.28781325847</v>
          </cell>
          <cell r="W17">
            <v>700.91235015317329</v>
          </cell>
          <cell r="X17">
            <v>2343.7657578133667</v>
          </cell>
          <cell r="Y17">
            <v>21707.092307110124</v>
          </cell>
          <cell r="Z17">
            <v>6552.7862332385685</v>
          </cell>
          <cell r="AA17">
            <v>16019.072050251198</v>
          </cell>
          <cell r="AB17">
            <v>2429.3864300992527</v>
          </cell>
          <cell r="AC17">
            <v>6602.3673093011621</v>
          </cell>
          <cell r="AD17">
            <v>24271.018007781735</v>
          </cell>
          <cell r="AE17">
            <v>6980.5139666957284</v>
          </cell>
          <cell r="AF17">
            <v>2.913854306942412E-3</v>
          </cell>
          <cell r="AG17">
            <v>260109.89152288879</v>
          </cell>
          <cell r="AH17">
            <v>260109.89152288853</v>
          </cell>
          <cell r="AI17">
            <v>2.6193447411060333E-10</v>
          </cell>
        </row>
        <row r="18">
          <cell r="C18">
            <v>623.0273430955184</v>
          </cell>
          <cell r="D18">
            <v>4832.9840398065317</v>
          </cell>
          <cell r="E18">
            <v>6227.5173104509749</v>
          </cell>
          <cell r="F18">
            <v>367.6250524613892</v>
          </cell>
          <cell r="G18">
            <v>416.9028031723501</v>
          </cell>
          <cell r="H18">
            <v>1112.1924313466238</v>
          </cell>
          <cell r="I18">
            <v>20.675305918903437</v>
          </cell>
          <cell r="J18">
            <v>2366.9211815044332</v>
          </cell>
          <cell r="K18">
            <v>175.20403208685337</v>
          </cell>
          <cell r="L18">
            <v>93.894518106217959</v>
          </cell>
          <cell r="M18">
            <v>1043.806774895399</v>
          </cell>
          <cell r="N18">
            <v>455.88275221732044</v>
          </cell>
          <cell r="O18">
            <v>0</v>
          </cell>
          <cell r="P18">
            <v>17736.633545062516</v>
          </cell>
          <cell r="Q18">
            <v>17736.633545062519</v>
          </cell>
          <cell r="R18">
            <v>0</v>
          </cell>
          <cell r="T18">
            <v>434.12828951272763</v>
          </cell>
          <cell r="U18">
            <v>2786.1270764939777</v>
          </cell>
          <cell r="V18">
            <v>2267.6787826424352</v>
          </cell>
          <cell r="W18">
            <v>272.18523281254312</v>
          </cell>
          <cell r="X18">
            <v>270.46772559820567</v>
          </cell>
          <cell r="Y18">
            <v>899.0303291375626</v>
          </cell>
          <cell r="Z18">
            <v>15.817013754180058</v>
          </cell>
          <cell r="AA18">
            <v>1572.1681072439701</v>
          </cell>
          <cell r="AB18">
            <v>134.57180500962571</v>
          </cell>
          <cell r="AC18">
            <v>81.702498741383607</v>
          </cell>
          <cell r="AD18">
            <v>848.96678643261498</v>
          </cell>
          <cell r="AE18">
            <v>343.22103977716307</v>
          </cell>
          <cell r="AF18">
            <v>0</v>
          </cell>
          <cell r="AG18">
            <v>9926.0646871563895</v>
          </cell>
          <cell r="AH18">
            <v>9926.0646871563749</v>
          </cell>
          <cell r="AI18">
            <v>1.4551915228366852E-11</v>
          </cell>
        </row>
        <row r="19">
          <cell r="C19">
            <v>2398.1885530764125</v>
          </cell>
          <cell r="D19">
            <v>22969.860282788159</v>
          </cell>
          <cell r="E19">
            <v>53992.350700223404</v>
          </cell>
          <cell r="F19">
            <v>453.22146204839044</v>
          </cell>
          <cell r="G19">
            <v>40.968432581801281</v>
          </cell>
          <cell r="H19">
            <v>1682.7479243038879</v>
          </cell>
          <cell r="I19">
            <v>250.81826951370627</v>
          </cell>
          <cell r="J19">
            <v>5457.2495891747876</v>
          </cell>
          <cell r="K19">
            <v>320.7376199689985</v>
          </cell>
          <cell r="L19">
            <v>1451.1179452959163</v>
          </cell>
          <cell r="M19">
            <v>11439.80668441663</v>
          </cell>
          <cell r="N19">
            <v>1625.7079767204327</v>
          </cell>
          <cell r="O19">
            <v>4.6291746812785668</v>
          </cell>
          <cell r="P19">
            <v>102087.40461479379</v>
          </cell>
          <cell r="Q19">
            <v>102087.40461479375</v>
          </cell>
          <cell r="R19">
            <v>0</v>
          </cell>
          <cell r="T19">
            <v>1816.3985073338158</v>
          </cell>
          <cell r="U19">
            <v>16104.216940187431</v>
          </cell>
          <cell r="V19">
            <v>29603.107348041776</v>
          </cell>
          <cell r="W19">
            <v>324.24046709841031</v>
          </cell>
          <cell r="X19">
            <v>30.417842032934608</v>
          </cell>
          <cell r="Y19">
            <v>1395.5779976998147</v>
          </cell>
          <cell r="Z19">
            <v>204.44087911735184</v>
          </cell>
          <cell r="AA19">
            <v>3809.8006216767194</v>
          </cell>
          <cell r="AB19">
            <v>272.24228368772327</v>
          </cell>
          <cell r="AC19">
            <v>1212.4646389771615</v>
          </cell>
          <cell r="AD19">
            <v>9506.2010719215377</v>
          </cell>
          <cell r="AE19">
            <v>1428.0556894668462</v>
          </cell>
          <cell r="AF19">
            <v>4.6255933802828162</v>
          </cell>
          <cell r="AG19">
            <v>65711.7898806218</v>
          </cell>
          <cell r="AH19">
            <v>65711.789880621873</v>
          </cell>
          <cell r="AI19">
            <v>0</v>
          </cell>
        </row>
        <row r="20">
          <cell r="C20">
            <v>24449.792136345066</v>
          </cell>
          <cell r="D20">
            <v>105633.35563761467</v>
          </cell>
          <cell r="E20">
            <v>355518.04660535813</v>
          </cell>
          <cell r="F20">
            <v>3485.7666124608768</v>
          </cell>
          <cell r="G20">
            <v>19.234252200779949</v>
          </cell>
          <cell r="H20">
            <v>87549.980347537115</v>
          </cell>
          <cell r="I20">
            <v>32.020963950125427</v>
          </cell>
          <cell r="J20">
            <v>57834.56356734423</v>
          </cell>
          <cell r="K20">
            <v>5584.5233668735118</v>
          </cell>
          <cell r="L20">
            <v>13999.914972723767</v>
          </cell>
          <cell r="M20">
            <v>78049.928083589446</v>
          </cell>
          <cell r="N20">
            <v>16509.453371105534</v>
          </cell>
          <cell r="O20">
            <v>2.1876953571975117</v>
          </cell>
          <cell r="P20">
            <v>748668.76761246042</v>
          </cell>
          <cell r="Q20">
            <v>748668.76761246216</v>
          </cell>
          <cell r="R20">
            <v>-1.7462298274040222E-9</v>
          </cell>
          <cell r="T20">
            <v>18129.319650248748</v>
          </cell>
          <cell r="U20">
            <v>76317.027508603962</v>
          </cell>
          <cell r="V20">
            <v>217749.30819005868</v>
          </cell>
          <cell r="W20">
            <v>2323.3760921129383</v>
          </cell>
          <cell r="X20">
            <v>15.236488361264634</v>
          </cell>
          <cell r="Y20">
            <v>74889.732020026451</v>
          </cell>
          <cell r="Z20">
            <v>28.496848369653797</v>
          </cell>
          <cell r="AA20">
            <v>44000.455459113786</v>
          </cell>
          <cell r="AB20">
            <v>4747.0774490842341</v>
          </cell>
          <cell r="AC20">
            <v>12787.348917982621</v>
          </cell>
          <cell r="AD20">
            <v>68235.231804577532</v>
          </cell>
          <cell r="AE20">
            <v>14201.648563191671</v>
          </cell>
          <cell r="AF20">
            <v>2.1723574004999842</v>
          </cell>
          <cell r="AG20">
            <v>533426.43134913209</v>
          </cell>
          <cell r="AH20">
            <v>533426.43134913198</v>
          </cell>
          <cell r="AI20">
            <v>0</v>
          </cell>
        </row>
        <row r="21">
          <cell r="C21">
            <v>34290.901524431996</v>
          </cell>
          <cell r="D21">
            <v>58505.136963482342</v>
          </cell>
          <cell r="E21">
            <v>247032.6618205196</v>
          </cell>
          <cell r="F21">
            <v>1332.8832059305857</v>
          </cell>
          <cell r="G21">
            <v>2499.2323557878403</v>
          </cell>
          <cell r="H21">
            <v>84372.289302541263</v>
          </cell>
          <cell r="I21">
            <v>12493.824379821528</v>
          </cell>
          <cell r="J21">
            <v>25679.459229387467</v>
          </cell>
          <cell r="K21">
            <v>10897.660453476889</v>
          </cell>
          <cell r="L21">
            <v>105207.52910648508</v>
          </cell>
          <cell r="M21">
            <v>102902.14823269464</v>
          </cell>
          <cell r="N21">
            <v>41130.096170401564</v>
          </cell>
          <cell r="O21">
            <v>31.305679970149534</v>
          </cell>
          <cell r="P21">
            <v>726375.12842493085</v>
          </cell>
          <cell r="Q21">
            <v>726375.12842493074</v>
          </cell>
          <cell r="R21">
            <v>0</v>
          </cell>
          <cell r="T21">
            <v>27535.010067979187</v>
          </cell>
          <cell r="U21">
            <v>45097.457333402883</v>
          </cell>
          <cell r="V21">
            <v>165241.07120632211</v>
          </cell>
          <cell r="W21">
            <v>885.64362049174497</v>
          </cell>
          <cell r="X21">
            <v>2103.7006871270655</v>
          </cell>
          <cell r="Y21">
            <v>72497.143516542186</v>
          </cell>
          <cell r="Z21">
            <v>10853.576138058168</v>
          </cell>
          <cell r="AA21">
            <v>20917.358614874007</v>
          </cell>
          <cell r="AB21">
            <v>8982.3810745621649</v>
          </cell>
          <cell r="AC21">
            <v>93364.298012638857</v>
          </cell>
          <cell r="AD21">
            <v>90669.302117367275</v>
          </cell>
          <cell r="AE21">
            <v>36887.551699843694</v>
          </cell>
          <cell r="AF21">
            <v>31.046018150712307</v>
          </cell>
          <cell r="AG21">
            <v>575065.54010736011</v>
          </cell>
          <cell r="AH21">
            <v>575065.54010735988</v>
          </cell>
          <cell r="AI21">
            <v>0</v>
          </cell>
        </row>
        <row r="22">
          <cell r="C22">
            <v>2328.7200234936067</v>
          </cell>
          <cell r="D22">
            <v>2155.2226042895832</v>
          </cell>
          <cell r="E22">
            <v>22679.435732069149</v>
          </cell>
          <cell r="F22">
            <v>76.80973178747216</v>
          </cell>
          <cell r="G22">
            <v>535.33818750705973</v>
          </cell>
          <cell r="H22">
            <v>6211.9234153999578</v>
          </cell>
          <cell r="I22">
            <v>111.95463814521015</v>
          </cell>
          <cell r="J22">
            <v>16366.069197364235</v>
          </cell>
          <cell r="K22">
            <v>131.88977965820845</v>
          </cell>
          <cell r="L22">
            <v>1067.6684220731634</v>
          </cell>
          <cell r="M22">
            <v>1067.8780555962003</v>
          </cell>
          <cell r="N22">
            <v>556.49173692358261</v>
          </cell>
          <cell r="O22">
            <v>2.5313084961453569E-14</v>
          </cell>
          <cell r="P22">
            <v>53289.401524307432</v>
          </cell>
          <cell r="Q22">
            <v>53289.401524307454</v>
          </cell>
          <cell r="R22">
            <v>0</v>
          </cell>
          <cell r="T22">
            <v>1940.2831698904638</v>
          </cell>
          <cell r="U22">
            <v>1725.1117378335996</v>
          </cell>
          <cell r="V22">
            <v>12133.963162956756</v>
          </cell>
          <cell r="W22">
            <v>65.171793143662228</v>
          </cell>
          <cell r="X22">
            <v>431.55531282434976</v>
          </cell>
          <cell r="Y22">
            <v>5431.1013220197638</v>
          </cell>
          <cell r="Z22">
            <v>97.328256436479734</v>
          </cell>
          <cell r="AA22">
            <v>12440.719452863756</v>
          </cell>
          <cell r="AB22">
            <v>122.47034559610296</v>
          </cell>
          <cell r="AC22">
            <v>1018.8808111649105</v>
          </cell>
          <cell r="AD22">
            <v>969.18351896900674</v>
          </cell>
          <cell r="AE22">
            <v>516.17293369352672</v>
          </cell>
          <cell r="AF22">
            <v>-1.3289355247301238E-3</v>
          </cell>
          <cell r="AG22">
            <v>36891.94048845685</v>
          </cell>
          <cell r="AH22">
            <v>36891.940488456887</v>
          </cell>
          <cell r="AI22">
            <v>0</v>
          </cell>
        </row>
        <row r="23">
          <cell r="C23">
            <v>3088.6666402520686</v>
          </cell>
          <cell r="D23">
            <v>4696.9609081178087</v>
          </cell>
          <cell r="E23">
            <v>6337.2369372044159</v>
          </cell>
          <cell r="F23">
            <v>676.773895702358</v>
          </cell>
          <cell r="G23">
            <v>188.03822803826466</v>
          </cell>
          <cell r="H23">
            <v>1144.3123788830987</v>
          </cell>
          <cell r="I23">
            <v>17.391809187348155</v>
          </cell>
          <cell r="J23">
            <v>2282.5282469310359</v>
          </cell>
          <cell r="K23">
            <v>374.88571425072109</v>
          </cell>
          <cell r="L23">
            <v>119.93354619236433</v>
          </cell>
          <cell r="M23">
            <v>1746.6013651591709</v>
          </cell>
          <cell r="N23">
            <v>1379.5022155790159</v>
          </cell>
          <cell r="O23">
            <v>21.038618534124666</v>
          </cell>
          <cell r="P23">
            <v>22073.870504031798</v>
          </cell>
          <cell r="Q23">
            <v>22073.870504031787</v>
          </cell>
          <cell r="R23">
            <v>0</v>
          </cell>
          <cell r="T23">
            <v>1839.6391264316085</v>
          </cell>
          <cell r="U23">
            <v>3282.7463254540417</v>
          </cell>
          <cell r="V23">
            <v>4306.666454912981</v>
          </cell>
          <cell r="W23">
            <v>449.73476608284739</v>
          </cell>
          <cell r="X23">
            <v>139.45721105191822</v>
          </cell>
          <cell r="Y23">
            <v>1043.6510856871394</v>
          </cell>
          <cell r="Z23">
            <v>14.322030265526525</v>
          </cell>
          <cell r="AA23">
            <v>1791.5532522360822</v>
          </cell>
          <cell r="AB23">
            <v>334.92615297803508</v>
          </cell>
          <cell r="AC23">
            <v>105.38339594470412</v>
          </cell>
          <cell r="AD23">
            <v>1516.1334400943217</v>
          </cell>
          <cell r="AE23">
            <v>1171.0066274844116</v>
          </cell>
          <cell r="AF23">
            <v>20.408472720326934</v>
          </cell>
          <cell r="AG23">
            <v>16015.628341343943</v>
          </cell>
          <cell r="AH23">
            <v>16015.628341343936</v>
          </cell>
          <cell r="AI23">
            <v>0</v>
          </cell>
        </row>
        <row r="24">
          <cell r="C24">
            <v>3521.5772590435649</v>
          </cell>
          <cell r="D24">
            <v>16001.659160172982</v>
          </cell>
          <cell r="E24">
            <v>66726.373502168324</v>
          </cell>
          <cell r="F24">
            <v>1403.497777802671</v>
          </cell>
          <cell r="G24">
            <v>613.64777364787653</v>
          </cell>
          <cell r="H24">
            <v>6161.6287737583161</v>
          </cell>
          <cell r="I24">
            <v>195.64549881471027</v>
          </cell>
          <cell r="J24">
            <v>6312.4495307689622</v>
          </cell>
          <cell r="K24">
            <v>486.04506631426409</v>
          </cell>
          <cell r="L24">
            <v>219.72302921356487</v>
          </cell>
          <cell r="M24">
            <v>6510.6009651948398</v>
          </cell>
          <cell r="N24">
            <v>1436.1193296676811</v>
          </cell>
          <cell r="O24">
            <v>6.8563288927784918E-7</v>
          </cell>
          <cell r="P24">
            <v>109588.96766725338</v>
          </cell>
          <cell r="Q24">
            <v>109588.96766725324</v>
          </cell>
          <cell r="R24">
            <v>1.4551915228366852E-10</v>
          </cell>
          <cell r="T24">
            <v>2492.3566445218826</v>
          </cell>
          <cell r="U24">
            <v>8874.3117004914748</v>
          </cell>
          <cell r="V24">
            <v>24994.086100901601</v>
          </cell>
          <cell r="W24">
            <v>879.87907627251866</v>
          </cell>
          <cell r="X24">
            <v>387.86129192274507</v>
          </cell>
          <cell r="Y24">
            <v>4519.2547417521801</v>
          </cell>
          <cell r="Z24">
            <v>144.22851786038885</v>
          </cell>
          <cell r="AA24">
            <v>4241.7001605317037</v>
          </cell>
          <cell r="AB24">
            <v>405.82251538911748</v>
          </cell>
          <cell r="AC24">
            <v>192.8506927780476</v>
          </cell>
          <cell r="AD24">
            <v>5319.290833623576</v>
          </cell>
          <cell r="AE24">
            <v>1170.3067330872182</v>
          </cell>
          <cell r="AF24">
            <v>6.8518573475687639E-7</v>
          </cell>
          <cell r="AG24">
            <v>53621.949009817639</v>
          </cell>
          <cell r="AH24">
            <v>53621.949009817523</v>
          </cell>
          <cell r="AI24">
            <v>1.1641532182693481E-10</v>
          </cell>
        </row>
        <row r="25">
          <cell r="C25">
            <v>60101.894447672435</v>
          </cell>
          <cell r="D25">
            <v>77165.617184509756</v>
          </cell>
          <cell r="E25">
            <v>67314.702546617758</v>
          </cell>
          <cell r="F25">
            <v>65.115911475669762</v>
          </cell>
          <cell r="G25">
            <v>418.19569113154193</v>
          </cell>
          <cell r="H25">
            <v>169.24421810639166</v>
          </cell>
          <cell r="I25">
            <v>4300.6782305874658</v>
          </cell>
          <cell r="J25">
            <v>2899.8586681462975</v>
          </cell>
          <cell r="K25">
            <v>1266.7561647107191</v>
          </cell>
          <cell r="L25">
            <v>175.17701074696257</v>
          </cell>
          <cell r="M25">
            <v>3886.3914632550659</v>
          </cell>
          <cell r="N25">
            <v>2103.5628179941059</v>
          </cell>
          <cell r="O25">
            <v>0</v>
          </cell>
          <cell r="P25">
            <v>219867.19435495418</v>
          </cell>
          <cell r="Q25">
            <v>219867.19435495391</v>
          </cell>
          <cell r="R25">
            <v>2.6193447411060333E-10</v>
          </cell>
          <cell r="T25">
            <v>55058.215150969554</v>
          </cell>
          <cell r="U25">
            <v>62801.599147013192</v>
          </cell>
          <cell r="V25">
            <v>51056.186235896625</v>
          </cell>
          <cell r="W25">
            <v>53.816067608804943</v>
          </cell>
          <cell r="X25">
            <v>329.34960890871912</v>
          </cell>
          <cell r="Y25">
            <v>153.59400213338833</v>
          </cell>
          <cell r="Z25">
            <v>3885.4907080298308</v>
          </cell>
          <cell r="AA25">
            <v>2304.2843472286468</v>
          </cell>
          <cell r="AB25">
            <v>1182.5817256104849</v>
          </cell>
          <cell r="AC25">
            <v>165.66652841426207</v>
          </cell>
          <cell r="AD25">
            <v>3458.3024052372689</v>
          </cell>
          <cell r="AE25">
            <v>1892.5804320233856</v>
          </cell>
          <cell r="AF25">
            <v>0</v>
          </cell>
          <cell r="AG25">
            <v>182341.66635907418</v>
          </cell>
          <cell r="AH25">
            <v>182341.66635907421</v>
          </cell>
          <cell r="AI25">
            <v>0</v>
          </cell>
        </row>
        <row r="26">
          <cell r="C26">
            <v>29373.498742290543</v>
          </cell>
          <cell r="D26">
            <v>80192.461055041698</v>
          </cell>
          <cell r="E26">
            <v>154178.77534742409</v>
          </cell>
          <cell r="F26">
            <v>72.419173281486991</v>
          </cell>
          <cell r="G26">
            <v>763.75347119290757</v>
          </cell>
          <cell r="H26">
            <v>17205.718126346823</v>
          </cell>
          <cell r="I26">
            <v>188.53169373673276</v>
          </cell>
          <cell r="J26">
            <v>15489.337152933509</v>
          </cell>
          <cell r="K26">
            <v>2506.9104845591633</v>
          </cell>
          <cell r="L26">
            <v>1160.4425047927944</v>
          </cell>
          <cell r="M26">
            <v>70610.37463163599</v>
          </cell>
          <cell r="N26">
            <v>9758.6553641328046</v>
          </cell>
          <cell r="O26">
            <v>0</v>
          </cell>
          <cell r="P26">
            <v>381500.87774736847</v>
          </cell>
          <cell r="Q26">
            <v>381500.87774736859</v>
          </cell>
          <cell r="R26">
            <v>0</v>
          </cell>
          <cell r="T26">
            <v>27810.2028898186</v>
          </cell>
          <cell r="U26">
            <v>67449.589785233635</v>
          </cell>
          <cell r="V26">
            <v>94170.005983877127</v>
          </cell>
          <cell r="W26">
            <v>56.075734784451306</v>
          </cell>
          <cell r="X26">
            <v>627.33773037212393</v>
          </cell>
          <cell r="Y26">
            <v>16608.530670435648</v>
          </cell>
          <cell r="Z26">
            <v>172.35261788950899</v>
          </cell>
          <cell r="AA26">
            <v>13119.85587814447</v>
          </cell>
          <cell r="AB26">
            <v>2333.213651451505</v>
          </cell>
          <cell r="AC26">
            <v>1119.7931658026919</v>
          </cell>
          <cell r="AD26">
            <v>66174.714162815741</v>
          </cell>
          <cell r="AE26">
            <v>9346.2403379259358</v>
          </cell>
          <cell r="AF26">
            <v>0</v>
          </cell>
          <cell r="AG26">
            <v>298987.91260855144</v>
          </cell>
          <cell r="AH26">
            <v>298987.91260855121</v>
          </cell>
          <cell r="AI26">
            <v>0</v>
          </cell>
        </row>
        <row r="27">
          <cell r="C27">
            <v>9841.955652296203</v>
          </cell>
          <cell r="D27">
            <v>54214.545552449286</v>
          </cell>
          <cell r="E27">
            <v>58821.367530140342</v>
          </cell>
          <cell r="F27">
            <v>69.35960164439598</v>
          </cell>
          <cell r="G27">
            <v>176.70126993896156</v>
          </cell>
          <cell r="H27">
            <v>15104.504625704065</v>
          </cell>
          <cell r="I27">
            <v>2165.2581859244419</v>
          </cell>
          <cell r="J27">
            <v>7859.5132265196107</v>
          </cell>
          <cell r="K27">
            <v>1980.9394908870809</v>
          </cell>
          <cell r="L27">
            <v>27988.333076781575</v>
          </cell>
          <cell r="M27">
            <v>60165.053791172926</v>
          </cell>
          <cell r="N27">
            <v>4605.2849164664904</v>
          </cell>
          <cell r="O27">
            <v>2.3608729751743249</v>
          </cell>
          <cell r="P27">
            <v>242995.17779290047</v>
          </cell>
          <cell r="Q27">
            <v>242995.17779290085</v>
          </cell>
          <cell r="R27">
            <v>-3.7834979593753815E-10</v>
          </cell>
          <cell r="T27">
            <v>4987.3171408478211</v>
          </cell>
          <cell r="U27">
            <v>29101.940468013148</v>
          </cell>
          <cell r="V27">
            <v>27995.79152555576</v>
          </cell>
          <cell r="W27">
            <v>50.728834993142613</v>
          </cell>
          <cell r="X27">
            <v>92.907577233148501</v>
          </cell>
          <cell r="Y27">
            <v>8923.6262346666263</v>
          </cell>
          <cell r="Z27">
            <v>1707.4466407856996</v>
          </cell>
          <cell r="AA27">
            <v>4832.6147902068651</v>
          </cell>
          <cell r="AB27">
            <v>1614.221418584202</v>
          </cell>
          <cell r="AC27">
            <v>16621.81923450957</v>
          </cell>
          <cell r="AD27">
            <v>29823.577319609394</v>
          </cell>
          <cell r="AE27">
            <v>3964.1231780352946</v>
          </cell>
          <cell r="AF27">
            <v>2.3587894124970123</v>
          </cell>
          <cell r="AG27">
            <v>129718.47315245317</v>
          </cell>
          <cell r="AH27">
            <v>129718.4731524533</v>
          </cell>
          <cell r="AI27">
            <v>-1.3096723705530167E-10</v>
          </cell>
        </row>
        <row r="28">
          <cell r="C28">
            <v>9083.6731374603751</v>
          </cell>
          <cell r="D28">
            <v>142265.9107223723</v>
          </cell>
          <cell r="E28">
            <v>321627.24532747548</v>
          </cell>
          <cell r="F28">
            <v>1486.7626358452374</v>
          </cell>
          <cell r="G28">
            <v>2293.3714451839187</v>
          </cell>
          <cell r="H28">
            <v>26806.272872468828</v>
          </cell>
          <cell r="I28">
            <v>216.58947242991761</v>
          </cell>
          <cell r="J28">
            <v>18351.440078922162</v>
          </cell>
          <cell r="K28">
            <v>7291.3712694157466</v>
          </cell>
          <cell r="L28">
            <v>6583.209465660655</v>
          </cell>
          <cell r="M28">
            <v>29751.529089490745</v>
          </cell>
          <cell r="N28">
            <v>6826.2524976994164</v>
          </cell>
          <cell r="O28">
            <v>2.9024069861627311E-4</v>
          </cell>
          <cell r="P28">
            <v>572583.62830466556</v>
          </cell>
          <cell r="Q28">
            <v>572583.62830466544</v>
          </cell>
          <cell r="R28">
            <v>0</v>
          </cell>
          <cell r="T28">
            <v>7702.4691003497574</v>
          </cell>
          <cell r="U28">
            <v>109202.54471532247</v>
          </cell>
          <cell r="V28">
            <v>213677.98829050723</v>
          </cell>
          <cell r="W28">
            <v>1075.2023902788985</v>
          </cell>
          <cell r="X28">
            <v>1910.168834955329</v>
          </cell>
          <cell r="Y28">
            <v>23637.077322205932</v>
          </cell>
          <cell r="Z28">
            <v>193.50284219071713</v>
          </cell>
          <cell r="AA28">
            <v>14449.833861656301</v>
          </cell>
          <cell r="AB28">
            <v>6380.9337797015169</v>
          </cell>
          <cell r="AC28">
            <v>6135.2615135943488</v>
          </cell>
          <cell r="AD28">
            <v>26911.446650151611</v>
          </cell>
          <cell r="AE28">
            <v>6025.7933022209272</v>
          </cell>
          <cell r="AF28">
            <v>-1.6058393344803079E-2</v>
          </cell>
          <cell r="AG28">
            <v>417302.20654474181</v>
          </cell>
          <cell r="AH28">
            <v>417302.2065447417</v>
          </cell>
          <cell r="AI28">
            <v>0</v>
          </cell>
        </row>
        <row r="29">
          <cell r="C29">
            <v>3094.3145714156935</v>
          </cell>
          <cell r="D29">
            <v>46507.102640641766</v>
          </cell>
          <cell r="E29">
            <v>590011.28666552808</v>
          </cell>
          <cell r="F29">
            <v>384.2229146984792</v>
          </cell>
          <cell r="G29">
            <v>54.355057020488644</v>
          </cell>
          <cell r="H29">
            <v>87318.564035497955</v>
          </cell>
          <cell r="I29">
            <v>4664.702890755545</v>
          </cell>
          <cell r="J29">
            <v>44546.586927204247</v>
          </cell>
          <cell r="K29">
            <v>902.82269279292404</v>
          </cell>
          <cell r="L29">
            <v>4080.5489903421221</v>
          </cell>
          <cell r="M29">
            <v>11861.86553342273</v>
          </cell>
          <cell r="N29">
            <v>2028.009096950798</v>
          </cell>
          <cell r="O29">
            <v>690.33908392362616</v>
          </cell>
          <cell r="P29">
            <v>796144.72110019438</v>
          </cell>
          <cell r="Q29">
            <v>796144.72110019543</v>
          </cell>
          <cell r="R29">
            <v>-1.0477378964424133E-9</v>
          </cell>
          <cell r="T29">
            <v>1769.3693411838301</v>
          </cell>
          <cell r="U29">
            <v>37924.935647881684</v>
          </cell>
          <cell r="V29">
            <v>446163.3229585567</v>
          </cell>
          <cell r="W29">
            <v>239.5143932039108</v>
          </cell>
          <cell r="X29">
            <v>45.606421770896326</v>
          </cell>
          <cell r="Y29">
            <v>82577.229921574108</v>
          </cell>
          <cell r="Z29">
            <v>4197.6139345605006</v>
          </cell>
          <cell r="AA29">
            <v>35439.489917709609</v>
          </cell>
          <cell r="AB29">
            <v>852.84366602614443</v>
          </cell>
          <cell r="AC29">
            <v>3860.9692648355158</v>
          </cell>
          <cell r="AD29">
            <v>11202.871917148004</v>
          </cell>
          <cell r="AE29">
            <v>1897.3012660974707</v>
          </cell>
          <cell r="AF29">
            <v>622.13923661422803</v>
          </cell>
          <cell r="AG29">
            <v>626793.20788716245</v>
          </cell>
          <cell r="AH29">
            <v>626793.20788716129</v>
          </cell>
          <cell r="AI29">
            <v>1.1641532182693481E-9</v>
          </cell>
        </row>
        <row r="30">
          <cell r="C30">
            <v>936.10414694610745</v>
          </cell>
          <cell r="D30">
            <v>50235.318897245998</v>
          </cell>
          <cell r="E30">
            <v>558873.2919455549</v>
          </cell>
          <cell r="F30">
            <v>1139.0515104398598</v>
          </cell>
          <cell r="G30">
            <v>315.31087739084813</v>
          </cell>
          <cell r="H30">
            <v>21807.930488877719</v>
          </cell>
          <cell r="I30">
            <v>2595.8554931321637</v>
          </cell>
          <cell r="J30">
            <v>22495.044587357774</v>
          </cell>
          <cell r="K30">
            <v>761.62218444807274</v>
          </cell>
          <cell r="L30">
            <v>2191.704170248589</v>
          </cell>
          <cell r="M30">
            <v>21294.116917439776</v>
          </cell>
          <cell r="N30">
            <v>3927.3236338357219</v>
          </cell>
          <cell r="O30">
            <v>0</v>
          </cell>
          <cell r="P30">
            <v>686572.67485291755</v>
          </cell>
          <cell r="Q30">
            <v>686572.6748529172</v>
          </cell>
          <cell r="R30">
            <v>0</v>
          </cell>
          <cell r="T30">
            <v>766.59407720912839</v>
          </cell>
          <cell r="U30">
            <v>35312.105491747105</v>
          </cell>
          <cell r="V30">
            <v>332180.06645515002</v>
          </cell>
          <cell r="W30">
            <v>619.29453546093089</v>
          </cell>
          <cell r="X30">
            <v>223.75473867237758</v>
          </cell>
          <cell r="Y30">
            <v>19030.630678173962</v>
          </cell>
          <cell r="Z30">
            <v>2173.7910175895599</v>
          </cell>
          <cell r="AA30">
            <v>15023.630981721079</v>
          </cell>
          <cell r="AB30">
            <v>630.54753285026106</v>
          </cell>
          <cell r="AC30">
            <v>1940.2072428770832</v>
          </cell>
          <cell r="AD30">
            <v>18406.593348565777</v>
          </cell>
          <cell r="AE30">
            <v>3293.4590453051287</v>
          </cell>
          <cell r="AF30">
            <v>0</v>
          </cell>
          <cell r="AG30">
            <v>429600.67514532252</v>
          </cell>
          <cell r="AH30">
            <v>429600.67514532193</v>
          </cell>
          <cell r="AI30">
            <v>5.8207660913467407E-10</v>
          </cell>
        </row>
        <row r="31">
          <cell r="C31">
            <v>2436.237479318771</v>
          </cell>
          <cell r="D31">
            <v>7788.06120817384</v>
          </cell>
          <cell r="E31">
            <v>11653.08752549165</v>
          </cell>
          <cell r="F31">
            <v>159.71493692083217</v>
          </cell>
          <cell r="G31">
            <v>283.8254706435676</v>
          </cell>
          <cell r="H31">
            <v>3748.5709245532685</v>
          </cell>
          <cell r="I31">
            <v>192.45990685766498</v>
          </cell>
          <cell r="J31">
            <v>4900.4820562955938</v>
          </cell>
          <cell r="K31">
            <v>104.65841752503248</v>
          </cell>
          <cell r="L31">
            <v>65.963915125729727</v>
          </cell>
          <cell r="M31">
            <v>701.11132771060943</v>
          </cell>
          <cell r="N31">
            <v>573.24109041120255</v>
          </cell>
          <cell r="O31">
            <v>1.6325670673732022E-16</v>
          </cell>
          <cell r="P31">
            <v>32607.414259027759</v>
          </cell>
          <cell r="Q31">
            <v>32607.414259027693</v>
          </cell>
          <cell r="R31">
            <v>6.5483618527650833E-11</v>
          </cell>
          <cell r="T31">
            <v>1583.5578627751277</v>
          </cell>
          <cell r="U31">
            <v>5230.8307810052038</v>
          </cell>
          <cell r="V31">
            <v>4577.6405303731226</v>
          </cell>
          <cell r="W31">
            <v>105.29896761516483</v>
          </cell>
          <cell r="X31">
            <v>235.19551629260735</v>
          </cell>
          <cell r="Y31">
            <v>3451.9130446286686</v>
          </cell>
          <cell r="Z31">
            <v>164.76658803551106</v>
          </cell>
          <cell r="AA31">
            <v>4018.2477002474943</v>
          </cell>
          <cell r="AB31">
            <v>94.878895415107834</v>
          </cell>
          <cell r="AC31">
            <v>59.103715277298726</v>
          </cell>
          <cell r="AD31">
            <v>608.97683706450221</v>
          </cell>
          <cell r="AE31">
            <v>473.08905064056262</v>
          </cell>
          <cell r="AF31">
            <v>-2.5210955605515289E-10</v>
          </cell>
          <cell r="AG31">
            <v>20603.499489370122</v>
          </cell>
          <cell r="AH31">
            <v>20603.499489370115</v>
          </cell>
          <cell r="AI31">
            <v>0</v>
          </cell>
        </row>
        <row r="32">
          <cell r="C32">
            <v>292.50206919673184</v>
          </cell>
          <cell r="D32">
            <v>3202.6358397429167</v>
          </cell>
          <cell r="E32">
            <v>5815.1908438409373</v>
          </cell>
          <cell r="F32">
            <v>303.39106270175137</v>
          </cell>
          <cell r="G32">
            <v>1209.6268329606041</v>
          </cell>
          <cell r="H32">
            <v>14205.915364787574</v>
          </cell>
          <cell r="I32">
            <v>82.834238153856461</v>
          </cell>
          <cell r="J32">
            <v>2923.7638355536183</v>
          </cell>
          <cell r="K32">
            <v>3756.4833282339168</v>
          </cell>
          <cell r="L32">
            <v>60921.504828883219</v>
          </cell>
          <cell r="M32">
            <v>13133.577130943268</v>
          </cell>
          <cell r="N32">
            <v>1531.4054918273994</v>
          </cell>
          <cell r="O32">
            <v>0.74881568153702327</v>
          </cell>
          <cell r="P32">
            <v>107379.57968250733</v>
          </cell>
          <cell r="Q32">
            <v>107379.57968250733</v>
          </cell>
          <cell r="R32">
            <v>0</v>
          </cell>
          <cell r="T32">
            <v>134.97378268830366</v>
          </cell>
          <cell r="U32">
            <v>1293.4222716712263</v>
          </cell>
          <cell r="V32">
            <v>1906.3869079678238</v>
          </cell>
          <cell r="W32">
            <v>120.17368666104399</v>
          </cell>
          <cell r="X32">
            <v>646.2265526658316</v>
          </cell>
          <cell r="Y32">
            <v>6513.1938091293205</v>
          </cell>
          <cell r="Z32">
            <v>61.869287641624311</v>
          </cell>
          <cell r="AA32">
            <v>1577.064820179181</v>
          </cell>
          <cell r="AB32">
            <v>1916.9438389202746</v>
          </cell>
          <cell r="AC32">
            <v>17261.005685359381</v>
          </cell>
          <cell r="AD32">
            <v>5955.5633039812365</v>
          </cell>
          <cell r="AE32">
            <v>1104.3085230115664</v>
          </cell>
          <cell r="AF32">
            <v>0.74778258933502761</v>
          </cell>
          <cell r="AG32">
            <v>38491.880252466151</v>
          </cell>
          <cell r="AH32">
            <v>38491.880252466115</v>
          </cell>
          <cell r="AI32">
            <v>0</v>
          </cell>
        </row>
        <row r="33">
          <cell r="C33">
            <v>1226.8678865171262</v>
          </cell>
          <cell r="D33">
            <v>4075.2926411111075</v>
          </cell>
          <cell r="E33">
            <v>2838.9630044781793</v>
          </cell>
          <cell r="F33">
            <v>159.09915680092357</v>
          </cell>
          <cell r="G33">
            <v>196.75814701542043</v>
          </cell>
          <cell r="H33">
            <v>1369.7488391056822</v>
          </cell>
          <cell r="I33">
            <v>12.206507644148335</v>
          </cell>
          <cell r="J33">
            <v>2763.4540990978453</v>
          </cell>
          <cell r="K33">
            <v>99.268660021693222</v>
          </cell>
          <cell r="L33">
            <v>517.91563919809369</v>
          </cell>
          <cell r="M33">
            <v>896.69582098179819</v>
          </cell>
          <cell r="N33">
            <v>283.73454621633903</v>
          </cell>
          <cell r="O33">
            <v>7.2692271833936885E-7</v>
          </cell>
          <cell r="P33">
            <v>14440.004948915279</v>
          </cell>
          <cell r="Q33">
            <v>14440.004948915299</v>
          </cell>
          <cell r="R33">
            <v>-2.0008883439004421E-11</v>
          </cell>
          <cell r="T33">
            <v>771.98790466363232</v>
          </cell>
          <cell r="U33">
            <v>2580.0424022348529</v>
          </cell>
          <cell r="V33">
            <v>1661.3511735419947</v>
          </cell>
          <cell r="W33">
            <v>100.26894794117267</v>
          </cell>
          <cell r="X33">
            <v>133.14007806067957</v>
          </cell>
          <cell r="Y33">
            <v>1148.0183693891363</v>
          </cell>
          <cell r="Z33">
            <v>9.5502946889161482</v>
          </cell>
          <cell r="AA33">
            <v>1988.6745368243296</v>
          </cell>
          <cell r="AB33">
            <v>83.031008588812227</v>
          </cell>
          <cell r="AC33">
            <v>465.75558228562556</v>
          </cell>
          <cell r="AD33">
            <v>740.70644383747754</v>
          </cell>
          <cell r="AE33">
            <v>233.53069989313832</v>
          </cell>
          <cell r="AF33">
            <v>7.2685067724167215E-7</v>
          </cell>
          <cell r="AG33">
            <v>9916.0574426766179</v>
          </cell>
          <cell r="AH33">
            <v>9916.0574426766107</v>
          </cell>
          <cell r="AI33">
            <v>0</v>
          </cell>
        </row>
        <row r="34">
          <cell r="C34">
            <v>66028.37129148707</v>
          </cell>
          <cell r="D34">
            <v>44721.892911667295</v>
          </cell>
          <cell r="E34">
            <v>229741.32852703551</v>
          </cell>
          <cell r="F34">
            <v>165.56445467784698</v>
          </cell>
          <cell r="G34">
            <v>8.469729604141877</v>
          </cell>
          <cell r="H34">
            <v>14782.89319032104</v>
          </cell>
          <cell r="I34">
            <v>12.001218657288067</v>
          </cell>
          <cell r="J34">
            <v>5200.9516614832564</v>
          </cell>
          <cell r="K34">
            <v>125.84988343624674</v>
          </cell>
          <cell r="L34">
            <v>902.18833983404909</v>
          </cell>
          <cell r="M34">
            <v>391.6266631468153</v>
          </cell>
          <cell r="N34">
            <v>55.664531633626211</v>
          </cell>
          <cell r="O34">
            <v>1.0001756962096449</v>
          </cell>
          <cell r="P34">
            <v>362137.80257868045</v>
          </cell>
          <cell r="Q34">
            <v>362137.80257867958</v>
          </cell>
          <cell r="R34">
            <v>8.7311491370201111E-10</v>
          </cell>
          <cell r="T34">
            <v>60352.400492626744</v>
          </cell>
          <cell r="U34">
            <v>33272.598410045975</v>
          </cell>
          <cell r="V34">
            <v>127665.34616967035</v>
          </cell>
          <cell r="W34">
            <v>131.42197407683011</v>
          </cell>
          <cell r="X34">
            <v>7.1535369764972891</v>
          </cell>
          <cell r="Y34">
            <v>13777.358276529285</v>
          </cell>
          <cell r="Z34">
            <v>11.063058058256862</v>
          </cell>
          <cell r="AA34">
            <v>4277.8818653859616</v>
          </cell>
          <cell r="AB34">
            <v>108.13750964134186</v>
          </cell>
          <cell r="AC34">
            <v>811.22503668411491</v>
          </cell>
          <cell r="AD34">
            <v>378.37713595892899</v>
          </cell>
          <cell r="AE34">
            <v>51.658501905807995</v>
          </cell>
          <cell r="AF34">
            <v>1.0001593677893712</v>
          </cell>
          <cell r="AG34">
            <v>240845.62212692789</v>
          </cell>
          <cell r="AH34">
            <v>240845.62212692766</v>
          </cell>
          <cell r="AI34">
            <v>2.3283064365386963E-10</v>
          </cell>
        </row>
        <row r="35">
          <cell r="C35">
            <v>87.326246023706574</v>
          </cell>
          <cell r="D35">
            <v>735.49065341841822</v>
          </cell>
          <cell r="E35">
            <v>1168.8302577351465</v>
          </cell>
          <cell r="F35">
            <v>13.957849315208064</v>
          </cell>
          <cell r="G35">
            <v>49.828896254832067</v>
          </cell>
          <cell r="H35">
            <v>282.13856190001917</v>
          </cell>
          <cell r="I35">
            <v>37.19724590595537</v>
          </cell>
          <cell r="J35">
            <v>823.59527383645377</v>
          </cell>
          <cell r="K35">
            <v>108.53226956485491</v>
          </cell>
          <cell r="L35">
            <v>5960.3116637703961</v>
          </cell>
          <cell r="M35">
            <v>1387.3546357627765</v>
          </cell>
          <cell r="N35">
            <v>2627.2572107041851</v>
          </cell>
          <cell r="O35">
            <v>-1.0711099311554007</v>
          </cell>
          <cell r="P35">
            <v>13280.749654260797</v>
          </cell>
          <cell r="Q35">
            <v>13280.749654260784</v>
          </cell>
          <cell r="R35">
            <v>0</v>
          </cell>
          <cell r="T35">
            <v>48.878150532546663</v>
          </cell>
          <cell r="U35">
            <v>411.10393618074181</v>
          </cell>
          <cell r="V35">
            <v>392.56599222209468</v>
          </cell>
          <cell r="W35">
            <v>4.2848083102733003</v>
          </cell>
          <cell r="X35">
            <v>28.462016637662234</v>
          </cell>
          <cell r="Y35">
            <v>211.30870705753767</v>
          </cell>
          <cell r="Z35">
            <v>24.832071765490422</v>
          </cell>
          <cell r="AA35">
            <v>433.16640646191456</v>
          </cell>
          <cell r="AB35">
            <v>58.363454623413347</v>
          </cell>
          <cell r="AC35">
            <v>844.46366412925408</v>
          </cell>
          <cell r="AD35">
            <v>789.36118336016773</v>
          </cell>
          <cell r="AE35">
            <v>1214.6808241050267</v>
          </cell>
          <cell r="AF35">
            <v>-1.0711099320444633</v>
          </cell>
          <cell r="AG35">
            <v>4460.4001054540795</v>
          </cell>
          <cell r="AH35">
            <v>4460.4001054540795</v>
          </cell>
          <cell r="AI35">
            <v>0</v>
          </cell>
        </row>
        <row r="36">
          <cell r="C36">
            <v>50938.139174967619</v>
          </cell>
          <cell r="D36">
            <v>62862.658851766915</v>
          </cell>
          <cell r="E36">
            <v>191136.99294401149</v>
          </cell>
          <cell r="F36">
            <v>2364.9005237076062</v>
          </cell>
          <cell r="G36">
            <v>23701.5484961886</v>
          </cell>
          <cell r="H36">
            <v>59152.656117140119</v>
          </cell>
          <cell r="I36">
            <v>221.81248476173414</v>
          </cell>
          <cell r="J36">
            <v>37454.808613055029</v>
          </cell>
          <cell r="K36">
            <v>4828.1259449405516</v>
          </cell>
          <cell r="L36">
            <v>11728.182988103988</v>
          </cell>
          <cell r="M36">
            <v>94188.050736963429</v>
          </cell>
          <cell r="N36">
            <v>27302.328023481932</v>
          </cell>
          <cell r="O36">
            <v>0</v>
          </cell>
          <cell r="P36">
            <v>565880.20489908906</v>
          </cell>
          <cell r="Q36">
            <v>565880.20489908895</v>
          </cell>
          <cell r="R36">
            <v>0</v>
          </cell>
          <cell r="T36">
            <v>41884.902265062919</v>
          </cell>
          <cell r="U36">
            <v>35846.250935151038</v>
          </cell>
          <cell r="V36">
            <v>78207.695776133158</v>
          </cell>
          <cell r="W36">
            <v>1759.2022000686095</v>
          </cell>
          <cell r="X36">
            <v>15306.923224802413</v>
          </cell>
          <cell r="Y36">
            <v>46899.637478418459</v>
          </cell>
          <cell r="Z36">
            <v>169.20785174178906</v>
          </cell>
          <cell r="AA36">
            <v>24915.498199806869</v>
          </cell>
          <cell r="AB36">
            <v>3508.0513639784926</v>
          </cell>
          <cell r="AC36">
            <v>10460.339514694791</v>
          </cell>
          <cell r="AD36">
            <v>74746.147328715248</v>
          </cell>
          <cell r="AE36">
            <v>22506.083102863278</v>
          </cell>
          <cell r="AF36">
            <v>0</v>
          </cell>
          <cell r="AG36">
            <v>356209.93924143707</v>
          </cell>
          <cell r="AH36">
            <v>356209.9392414366</v>
          </cell>
          <cell r="AI36">
            <v>4.6566128730773926E-10</v>
          </cell>
        </row>
        <row r="37">
          <cell r="C37">
            <v>107648.05594746275</v>
          </cell>
          <cell r="D37">
            <v>9683.5572865704507</v>
          </cell>
          <cell r="E37">
            <v>41923.379115787997</v>
          </cell>
          <cell r="F37">
            <v>832.78699737122406</v>
          </cell>
          <cell r="G37">
            <v>323.79262861489377</v>
          </cell>
          <cell r="H37">
            <v>804.15234884767438</v>
          </cell>
          <cell r="I37">
            <v>46.328855289083073</v>
          </cell>
          <cell r="J37">
            <v>22401.835757020657</v>
          </cell>
          <cell r="K37">
            <v>1327.4017076056157</v>
          </cell>
          <cell r="L37">
            <v>2814.0066027363146</v>
          </cell>
          <cell r="M37">
            <v>9765.1700076913858</v>
          </cell>
          <cell r="N37">
            <v>1779.9973632463452</v>
          </cell>
          <cell r="O37">
            <v>2.0733933707655363</v>
          </cell>
          <cell r="P37">
            <v>199352.53801161516</v>
          </cell>
          <cell r="Q37">
            <v>199352.53801161487</v>
          </cell>
          <cell r="R37">
            <v>2.9103830456733704E-10</v>
          </cell>
          <cell r="T37">
            <v>98210.092609595929</v>
          </cell>
          <cell r="U37">
            <v>7674.3551391679557</v>
          </cell>
          <cell r="V37">
            <v>29484.059322743909</v>
          </cell>
          <cell r="W37">
            <v>773.55424309437399</v>
          </cell>
          <cell r="X37">
            <v>261.5699625455286</v>
          </cell>
          <cell r="Y37">
            <v>692.70640742792614</v>
          </cell>
          <cell r="Z37">
            <v>40.564783176880887</v>
          </cell>
          <cell r="AA37">
            <v>15140.441295826851</v>
          </cell>
          <cell r="AB37">
            <v>1147.2892588430498</v>
          </cell>
          <cell r="AC37">
            <v>2624.6696960046393</v>
          </cell>
          <cell r="AD37">
            <v>8248.2270444744463</v>
          </cell>
          <cell r="AE37">
            <v>1569.4876202638104</v>
          </cell>
          <cell r="AF37">
            <v>2.0711642384848221</v>
          </cell>
          <cell r="AG37">
            <v>165869.08854740381</v>
          </cell>
          <cell r="AH37">
            <v>165869.08854740401</v>
          </cell>
          <cell r="AI37">
            <v>0</v>
          </cell>
        </row>
        <row r="38">
          <cell r="C38">
            <v>9829.3676897456098</v>
          </cell>
          <cell r="D38">
            <v>49644.803793518295</v>
          </cell>
          <cell r="E38">
            <v>100235.11234195139</v>
          </cell>
          <cell r="F38">
            <v>1217.6779230573552</v>
          </cell>
          <cell r="G38">
            <v>7268.2164416376927</v>
          </cell>
          <cell r="H38">
            <v>36208.036607453207</v>
          </cell>
          <cell r="I38">
            <v>84.077819399393761</v>
          </cell>
          <cell r="J38">
            <v>12793.29164417191</v>
          </cell>
          <cell r="K38">
            <v>709.55504452758237</v>
          </cell>
          <cell r="L38">
            <v>1097.7503407784448</v>
          </cell>
          <cell r="M38">
            <v>11866.2308036294</v>
          </cell>
          <cell r="N38">
            <v>3658.6470946480049</v>
          </cell>
          <cell r="O38">
            <v>5.8445532231608111</v>
          </cell>
          <cell r="P38">
            <v>234618.61209774145</v>
          </cell>
          <cell r="Q38">
            <v>234618.6120977416</v>
          </cell>
          <cell r="R38">
            <v>0</v>
          </cell>
          <cell r="T38">
            <v>7725.2342600427619</v>
          </cell>
          <cell r="U38">
            <v>34452.672859655599</v>
          </cell>
          <cell r="V38">
            <v>56516.255337429568</v>
          </cell>
          <cell r="W38">
            <v>891.56453058553484</v>
          </cell>
          <cell r="X38">
            <v>5408.2144439970043</v>
          </cell>
          <cell r="Y38">
            <v>31679.031867972797</v>
          </cell>
          <cell r="Z38">
            <v>71.097053406678455</v>
          </cell>
          <cell r="AA38">
            <v>9929.4576404600557</v>
          </cell>
          <cell r="AB38">
            <v>565.36241741420054</v>
          </cell>
          <cell r="AC38">
            <v>968.67899032741548</v>
          </cell>
          <cell r="AD38">
            <v>10242.791110769551</v>
          </cell>
          <cell r="AE38">
            <v>3094.9438764549259</v>
          </cell>
          <cell r="AF38">
            <v>5.8326334101708861</v>
          </cell>
          <cell r="AG38">
            <v>161551.13702192623</v>
          </cell>
          <cell r="AH38">
            <v>161551.13702192673</v>
          </cell>
          <cell r="AI38">
            <v>-4.9476511776447296E-10</v>
          </cell>
        </row>
        <row r="39">
          <cell r="C39">
            <v>1918.3113641925383</v>
          </cell>
          <cell r="D39">
            <v>18761.99993609024</v>
          </cell>
          <cell r="E39">
            <v>28551.521171504595</v>
          </cell>
          <cell r="F39">
            <v>250.0213071747749</v>
          </cell>
          <cell r="G39">
            <v>963.45280289211746</v>
          </cell>
          <cell r="H39">
            <v>9557.7523531158804</v>
          </cell>
          <cell r="I39">
            <v>773.56632327677426</v>
          </cell>
          <cell r="J39">
            <v>7463.918452091666</v>
          </cell>
          <cell r="K39">
            <v>612.69964529408196</v>
          </cell>
          <cell r="L39">
            <v>417.3525052621136</v>
          </cell>
          <cell r="M39">
            <v>2960.1229136498509</v>
          </cell>
          <cell r="N39">
            <v>1360.0137730242714</v>
          </cell>
          <cell r="O39">
            <v>0.58662128764140253</v>
          </cell>
          <cell r="P39">
            <v>73591.319168856542</v>
          </cell>
          <cell r="Q39">
            <v>73591.319168856571</v>
          </cell>
          <cell r="R39">
            <v>0</v>
          </cell>
          <cell r="T39">
            <v>1480.7468378020951</v>
          </cell>
          <cell r="U39">
            <v>13287.886485612011</v>
          </cell>
          <cell r="V39">
            <v>14735.208849135859</v>
          </cell>
          <cell r="W39">
            <v>185.24379147245503</v>
          </cell>
          <cell r="X39">
            <v>754.1910450058931</v>
          </cell>
          <cell r="Y39">
            <v>8862.2054227484095</v>
          </cell>
          <cell r="Z39">
            <v>679.01997507317583</v>
          </cell>
          <cell r="AA39">
            <v>5823.7321930240869</v>
          </cell>
          <cell r="AB39">
            <v>535.07739555353089</v>
          </cell>
          <cell r="AC39">
            <v>387.67566824448193</v>
          </cell>
          <cell r="AD39">
            <v>2670.9401124311621</v>
          </cell>
          <cell r="AE39">
            <v>1197.60734972004</v>
          </cell>
          <cell r="AF39">
            <v>0.58636326864649557</v>
          </cell>
          <cell r="AG39">
            <v>50600.121489091849</v>
          </cell>
          <cell r="AH39">
            <v>50600.121489091856</v>
          </cell>
          <cell r="AI39">
            <v>0</v>
          </cell>
        </row>
        <row r="40">
          <cell r="C40">
            <v>3206.2452209523103</v>
          </cell>
          <cell r="D40">
            <v>11373.712265763039</v>
          </cell>
          <cell r="E40">
            <v>26797.635304403328</v>
          </cell>
          <cell r="F40">
            <v>467.85248983844065</v>
          </cell>
          <cell r="G40">
            <v>893.07976740662627</v>
          </cell>
          <cell r="H40">
            <v>7524.6977630791625</v>
          </cell>
          <cell r="I40">
            <v>1371.5818309219649</v>
          </cell>
          <cell r="J40">
            <v>11166.557938497455</v>
          </cell>
          <cell r="K40">
            <v>641.16476122398115</v>
          </cell>
          <cell r="L40">
            <v>737.75037384115069</v>
          </cell>
          <cell r="M40">
            <v>5405.9294711251086</v>
          </cell>
          <cell r="N40">
            <v>2141.890311651156</v>
          </cell>
          <cell r="O40">
            <v>0</v>
          </cell>
          <cell r="P40">
            <v>71728.097498703719</v>
          </cell>
          <cell r="Q40">
            <v>71728.097498703646</v>
          </cell>
          <cell r="R40">
            <v>0</v>
          </cell>
          <cell r="T40">
            <v>2686.841609754048</v>
          </cell>
          <cell r="U40">
            <v>8567.4115341620964</v>
          </cell>
          <cell r="V40">
            <v>17395.94917356631</v>
          </cell>
          <cell r="W40">
            <v>274.77757667757277</v>
          </cell>
          <cell r="X40">
            <v>655.19904276863838</v>
          </cell>
          <cell r="Y40">
            <v>5876.488227475731</v>
          </cell>
          <cell r="Z40">
            <v>1188.1922907723956</v>
          </cell>
          <cell r="AA40">
            <v>8577.6410347928522</v>
          </cell>
          <cell r="AB40">
            <v>530.10778859928871</v>
          </cell>
          <cell r="AC40">
            <v>684.3736476658205</v>
          </cell>
          <cell r="AD40">
            <v>4566.1191313702338</v>
          </cell>
          <cell r="AE40">
            <v>1837.9424957184856</v>
          </cell>
          <cell r="AF40">
            <v>0</v>
          </cell>
          <cell r="AG40">
            <v>52841.043553323485</v>
          </cell>
          <cell r="AH40">
            <v>52841.043553323565</v>
          </cell>
          <cell r="AI40">
            <v>-8.0035533756017685E-11</v>
          </cell>
        </row>
        <row r="41">
          <cell r="C41">
            <v>206922.84947166726</v>
          </cell>
          <cell r="D41">
            <v>17660.069958671273</v>
          </cell>
          <cell r="E41">
            <v>122047.69176016682</v>
          </cell>
          <cell r="F41">
            <v>2027.9097013265837</v>
          </cell>
          <cell r="G41">
            <v>342.47016333191027</v>
          </cell>
          <cell r="H41">
            <v>85253.193803657778</v>
          </cell>
          <cell r="I41">
            <v>207.39709914839921</v>
          </cell>
          <cell r="J41">
            <v>80894.275749407854</v>
          </cell>
          <cell r="K41">
            <v>1121.6232673870686</v>
          </cell>
          <cell r="L41">
            <v>135.8974515872178</v>
          </cell>
          <cell r="M41">
            <v>1356.9467147000137</v>
          </cell>
          <cell r="N41">
            <v>724.29427158760245</v>
          </cell>
          <cell r="O41">
            <v>0</v>
          </cell>
          <cell r="P41">
            <v>518694.61941263976</v>
          </cell>
          <cell r="Q41">
            <v>518694.61941263999</v>
          </cell>
          <cell r="R41">
            <v>0</v>
          </cell>
          <cell r="T41">
            <v>194845.29208568009</v>
          </cell>
          <cell r="U41">
            <v>15417.181282686033</v>
          </cell>
          <cell r="V41">
            <v>107987.08015905875</v>
          </cell>
          <cell r="W41">
            <v>1849.6066799237083</v>
          </cell>
          <cell r="X41">
            <v>306.63615150926671</v>
          </cell>
          <cell r="Y41">
            <v>79784.28250451709</v>
          </cell>
          <cell r="Z41">
            <v>191.48410531745304</v>
          </cell>
          <cell r="AA41">
            <v>73336.901573380135</v>
          </cell>
          <cell r="AB41">
            <v>1068.0444455326808</v>
          </cell>
          <cell r="AC41">
            <v>128.75175186382771</v>
          </cell>
          <cell r="AD41">
            <v>1294.0515888438072</v>
          </cell>
          <cell r="AE41">
            <v>679.71156221440719</v>
          </cell>
          <cell r="AF41">
            <v>0</v>
          </cell>
          <cell r="AG41">
            <v>476889.0238905272</v>
          </cell>
          <cell r="AH41">
            <v>476889.02389052679</v>
          </cell>
          <cell r="AI41">
            <v>0</v>
          </cell>
        </row>
        <row r="42">
          <cell r="C42">
            <v>2319.9416738582659</v>
          </cell>
          <cell r="D42">
            <v>9071.5980063792758</v>
          </cell>
          <cell r="E42">
            <v>50529.29854522305</v>
          </cell>
          <cell r="F42">
            <v>571.60004159959772</v>
          </cell>
          <cell r="G42">
            <v>541.10739074091373</v>
          </cell>
          <cell r="H42">
            <v>5114.4449836081649</v>
          </cell>
          <cell r="I42">
            <v>136.28177977393329</v>
          </cell>
          <cell r="J42">
            <v>2092.9106469527687</v>
          </cell>
          <cell r="K42">
            <v>1279.3817854872107</v>
          </cell>
          <cell r="L42">
            <v>540.45827412125163</v>
          </cell>
          <cell r="M42">
            <v>7645.3346860057773</v>
          </cell>
          <cell r="N42">
            <v>1332.1490159560676</v>
          </cell>
          <cell r="O42">
            <v>0</v>
          </cell>
          <cell r="P42">
            <v>81174.506829706268</v>
          </cell>
          <cell r="Q42">
            <v>81174.506829706021</v>
          </cell>
          <cell r="R42">
            <v>2.4738255888223648E-10</v>
          </cell>
          <cell r="T42">
            <v>1716.6877657443615</v>
          </cell>
          <cell r="U42">
            <v>5355.443492380783</v>
          </cell>
          <cell r="V42">
            <v>18420.991128647711</v>
          </cell>
          <cell r="W42">
            <v>315.3087711752064</v>
          </cell>
          <cell r="X42">
            <v>416.80166364546108</v>
          </cell>
          <cell r="Y42">
            <v>4175.7666273998539</v>
          </cell>
          <cell r="Z42">
            <v>107.87623863715788</v>
          </cell>
          <cell r="AA42">
            <v>1609.4138823237743</v>
          </cell>
          <cell r="AB42">
            <v>1111.0932155668438</v>
          </cell>
          <cell r="AC42">
            <v>493.12975994971373</v>
          </cell>
          <cell r="AD42">
            <v>6856.2881513218081</v>
          </cell>
          <cell r="AE42">
            <v>1178.5497311238607</v>
          </cell>
          <cell r="AF42">
            <v>0</v>
          </cell>
          <cell r="AG42">
            <v>41757.350427916528</v>
          </cell>
          <cell r="AH42">
            <v>41757.350427916645</v>
          </cell>
          <cell r="AI42">
            <v>-1.1641532182693481E-10</v>
          </cell>
        </row>
        <row r="43">
          <cell r="C43">
            <v>591.48150390954856</v>
          </cell>
          <cell r="D43">
            <v>4795.6254699736037</v>
          </cell>
          <cell r="E43">
            <v>16268.078629887506</v>
          </cell>
          <cell r="F43">
            <v>731.02110221346391</v>
          </cell>
          <cell r="G43">
            <v>400.27778071387081</v>
          </cell>
          <cell r="H43">
            <v>1371.1375114188058</v>
          </cell>
          <cell r="I43">
            <v>19.399612000102849</v>
          </cell>
          <cell r="J43">
            <v>2506.8508062261594</v>
          </cell>
          <cell r="K43">
            <v>358.19282796449971</v>
          </cell>
          <cell r="L43">
            <v>276.25451911805635</v>
          </cell>
          <cell r="M43">
            <v>1041.4949817807542</v>
          </cell>
          <cell r="N43">
            <v>494.36406687185934</v>
          </cell>
          <cell r="O43">
            <v>2.4533691500845703E-5</v>
          </cell>
          <cell r="P43">
            <v>28854.178836611925</v>
          </cell>
          <cell r="Q43">
            <v>28854.178836611911</v>
          </cell>
          <cell r="R43">
            <v>0</v>
          </cell>
          <cell r="T43">
            <v>427.30361990657485</v>
          </cell>
          <cell r="U43">
            <v>2884.1920610891962</v>
          </cell>
          <cell r="V43">
            <v>9136.6316456608674</v>
          </cell>
          <cell r="W43">
            <v>530.54083430226126</v>
          </cell>
          <cell r="X43">
            <v>274.73628264684521</v>
          </cell>
          <cell r="Y43">
            <v>1123.0182335477791</v>
          </cell>
          <cell r="Z43">
            <v>15.271736917412806</v>
          </cell>
          <cell r="AA43">
            <v>1850.1524233606697</v>
          </cell>
          <cell r="AB43">
            <v>288.7522730666638</v>
          </cell>
          <cell r="AC43">
            <v>242.03248890055261</v>
          </cell>
          <cell r="AD43">
            <v>854.8813551997755</v>
          </cell>
          <cell r="AE43">
            <v>383.07832147589903</v>
          </cell>
          <cell r="AF43">
            <v>2.453282931268332E-5</v>
          </cell>
          <cell r="AG43">
            <v>18010.591300607328</v>
          </cell>
          <cell r="AH43">
            <v>18010.591300607342</v>
          </cell>
          <cell r="AI43">
            <v>0</v>
          </cell>
        </row>
        <row r="44">
          <cell r="C44">
            <v>4199.7931796629928</v>
          </cell>
          <cell r="D44">
            <v>34566.749359203175</v>
          </cell>
          <cell r="E44">
            <v>112282.65087992842</v>
          </cell>
          <cell r="F44">
            <v>1098.7133385180823</v>
          </cell>
          <cell r="G44">
            <v>606.9281936969287</v>
          </cell>
          <cell r="H44">
            <v>20991.034826901676</v>
          </cell>
          <cell r="I44">
            <v>108.33560843617016</v>
          </cell>
          <cell r="J44">
            <v>22315.594834099953</v>
          </cell>
          <cell r="K44">
            <v>1613.1650711486193</v>
          </cell>
          <cell r="L44">
            <v>3937.2423966222386</v>
          </cell>
          <cell r="M44">
            <v>30580.657955570707</v>
          </cell>
          <cell r="N44">
            <v>3841.0665270294558</v>
          </cell>
          <cell r="O44">
            <v>5.6209160389658788</v>
          </cell>
          <cell r="P44">
            <v>236147.5530868574</v>
          </cell>
          <cell r="Q44">
            <v>236147.55308685717</v>
          </cell>
          <cell r="R44">
            <v>2.3283064365386963E-10</v>
          </cell>
          <cell r="T44">
            <v>3215.7258883037694</v>
          </cell>
          <cell r="U44">
            <v>24986.593731423225</v>
          </cell>
          <cell r="V44">
            <v>70647.547561962681</v>
          </cell>
          <cell r="W44">
            <v>930.49838498390704</v>
          </cell>
          <cell r="X44">
            <v>474.26074306029432</v>
          </cell>
          <cell r="Y44">
            <v>18407.407191998296</v>
          </cell>
          <cell r="Z44">
            <v>91.404658025763737</v>
          </cell>
          <cell r="AA44">
            <v>14613.720098538966</v>
          </cell>
          <cell r="AB44">
            <v>1315.6934685537908</v>
          </cell>
          <cell r="AC44">
            <v>3705.9577415173076</v>
          </cell>
          <cell r="AD44">
            <v>26450.665707815046</v>
          </cell>
          <cell r="AE44">
            <v>3426.70462309295</v>
          </cell>
          <cell r="AF44">
            <v>5.6079025100315185</v>
          </cell>
          <cell r="AG44">
            <v>168271.78770178609</v>
          </cell>
          <cell r="AH44">
            <v>168271.7877017862</v>
          </cell>
          <cell r="AI44">
            <v>0</v>
          </cell>
        </row>
        <row r="45">
          <cell r="C45">
            <v>14327.371618938501</v>
          </cell>
          <cell r="D45">
            <v>81744.123740282303</v>
          </cell>
          <cell r="E45">
            <v>108779.52567307834</v>
          </cell>
          <cell r="F45">
            <v>1318.5167937668875</v>
          </cell>
          <cell r="G45">
            <v>2422.2350254781586</v>
          </cell>
          <cell r="H45">
            <v>10601.479955017043</v>
          </cell>
          <cell r="I45">
            <v>63.963534757476324</v>
          </cell>
          <cell r="J45">
            <v>14398.183583980934</v>
          </cell>
          <cell r="K45">
            <v>209.72724912129411</v>
          </cell>
          <cell r="L45">
            <v>3052.1079724881843</v>
          </cell>
          <cell r="M45">
            <v>2210.9549228894152</v>
          </cell>
          <cell r="N45">
            <v>653.42538074010008</v>
          </cell>
          <cell r="O45">
            <v>5.8660446910293338</v>
          </cell>
          <cell r="P45">
            <v>239787.48149522964</v>
          </cell>
          <cell r="Q45">
            <v>239787.48149523017</v>
          </cell>
          <cell r="R45">
            <v>-5.2386894822120667E-10</v>
          </cell>
          <cell r="T45">
            <v>12650.989654240253</v>
          </cell>
          <cell r="U45">
            <v>59250.879771828586</v>
          </cell>
          <cell r="V45">
            <v>65119.359810181573</v>
          </cell>
          <cell r="W45">
            <v>1138.2881139340134</v>
          </cell>
          <cell r="X45">
            <v>1838.817541827123</v>
          </cell>
          <cell r="Y45">
            <v>9790.5770671093469</v>
          </cell>
          <cell r="Z45">
            <v>56.046623114356976</v>
          </cell>
          <cell r="AA45">
            <v>12813.669074328569</v>
          </cell>
          <cell r="AB45">
            <v>188.87332810866778</v>
          </cell>
          <cell r="AC45">
            <v>2896.2287316714483</v>
          </cell>
          <cell r="AD45">
            <v>2000.3050270760361</v>
          </cell>
          <cell r="AE45">
            <v>594.89215355318117</v>
          </cell>
          <cell r="AF45">
            <v>5.8464130961088143</v>
          </cell>
          <cell r="AG45">
            <v>168344.77331006923</v>
          </cell>
          <cell r="AH45">
            <v>168344.77331006934</v>
          </cell>
          <cell r="AI45">
            <v>0</v>
          </cell>
        </row>
        <row r="46">
          <cell r="C46">
            <v>1451.3374044916784</v>
          </cell>
          <cell r="D46">
            <v>24034.778840246418</v>
          </cell>
          <cell r="E46">
            <v>266133.4309326181</v>
          </cell>
          <cell r="F46">
            <v>11.969633133845091</v>
          </cell>
          <cell r="G46">
            <v>1.4919947247168452</v>
          </cell>
          <cell r="H46">
            <v>34222.228261965654</v>
          </cell>
          <cell r="I46">
            <v>4073.8134923819307</v>
          </cell>
          <cell r="J46">
            <v>15490.23038136192</v>
          </cell>
          <cell r="K46">
            <v>597.68118432433459</v>
          </cell>
          <cell r="L46">
            <v>1796.6675049192925</v>
          </cell>
          <cell r="M46">
            <v>5388.998751270603</v>
          </cell>
          <cell r="N46">
            <v>1452.8152396723615</v>
          </cell>
          <cell r="O46">
            <v>12.283262186739787</v>
          </cell>
          <cell r="P46">
            <v>354667.72688329761</v>
          </cell>
          <cell r="Q46">
            <v>354667.72688329901</v>
          </cell>
          <cell r="R46">
            <v>-1.3969838619232178E-9</v>
          </cell>
          <cell r="T46">
            <v>1113.9765843351965</v>
          </cell>
          <cell r="U46">
            <v>14166.485320918682</v>
          </cell>
          <cell r="V46">
            <v>135979.64080844208</v>
          </cell>
          <cell r="W46">
            <v>5.2704541119021657</v>
          </cell>
          <cell r="X46">
            <v>0.89713734157973124</v>
          </cell>
          <cell r="Y46">
            <v>29870.336823690686</v>
          </cell>
          <cell r="Z46">
            <v>3342.9039521516524</v>
          </cell>
          <cell r="AA46">
            <v>8193.9103809571188</v>
          </cell>
          <cell r="AB46">
            <v>499.06128168912932</v>
          </cell>
          <cell r="AC46">
            <v>1669.8995473642979</v>
          </cell>
          <cell r="AD46">
            <v>4438.130848921247</v>
          </cell>
          <cell r="AE46">
            <v>1218.5623833976149</v>
          </cell>
          <cell r="AF46">
            <v>12.259232610532798</v>
          </cell>
          <cell r="AG46">
            <v>200511.33475593175</v>
          </cell>
          <cell r="AH46">
            <v>200511.33475593166</v>
          </cell>
          <cell r="AI46">
            <v>0</v>
          </cell>
        </row>
        <row r="47">
          <cell r="C47">
            <v>88541.20210504932</v>
          </cell>
          <cell r="D47">
            <v>229690.11700367479</v>
          </cell>
          <cell r="E47">
            <v>835027.52879830264</v>
          </cell>
          <cell r="F47">
            <v>1381.7145206319774</v>
          </cell>
          <cell r="G47">
            <v>133.76179052111314</v>
          </cell>
          <cell r="H47">
            <v>194742.47809386996</v>
          </cell>
          <cell r="I47">
            <v>1571.7902951666599</v>
          </cell>
          <cell r="J47">
            <v>121091.51600614582</v>
          </cell>
          <cell r="K47">
            <v>28584.055244721523</v>
          </cell>
          <cell r="L47">
            <v>114598.51907805853</v>
          </cell>
          <cell r="M47">
            <v>179785.04308234723</v>
          </cell>
          <cell r="N47">
            <v>71602.031444399501</v>
          </cell>
          <cell r="O47">
            <v>18.32194465834726</v>
          </cell>
          <cell r="P47">
            <v>1866768.0794075474</v>
          </cell>
          <cell r="Q47">
            <v>1866768.0794075467</v>
          </cell>
          <cell r="R47">
            <v>0</v>
          </cell>
          <cell r="T47">
            <v>72973.335579241</v>
          </cell>
          <cell r="U47">
            <v>188437.87804743048</v>
          </cell>
          <cell r="V47">
            <v>606621.87675691291</v>
          </cell>
          <cell r="W47">
            <v>1216.1366270404314</v>
          </cell>
          <cell r="X47">
            <v>118.63017953282504</v>
          </cell>
          <cell r="Y47">
            <v>182731.93479281248</v>
          </cell>
          <cell r="Z47">
            <v>1447.8302010510656</v>
          </cell>
          <cell r="AA47">
            <v>102114.35565252807</v>
          </cell>
          <cell r="AB47">
            <v>25743.543316432355</v>
          </cell>
          <cell r="AC47">
            <v>105684.4357227868</v>
          </cell>
          <cell r="AD47">
            <v>161024.72903530148</v>
          </cell>
          <cell r="AE47">
            <v>64714.854658893484</v>
          </cell>
          <cell r="AF47">
            <v>16.794383639254704</v>
          </cell>
          <cell r="AG47">
            <v>1512846.3349536024</v>
          </cell>
          <cell r="AH47">
            <v>1512846.3349536015</v>
          </cell>
          <cell r="AI47">
            <v>0</v>
          </cell>
        </row>
        <row r="48">
          <cell r="C48">
            <v>1686.835554826338</v>
          </cell>
          <cell r="D48">
            <v>20578.399197445364</v>
          </cell>
          <cell r="E48">
            <v>1050.9746814555183</v>
          </cell>
          <cell r="F48">
            <v>145.69566661902672</v>
          </cell>
          <cell r="G48">
            <v>683.27123026228492</v>
          </cell>
          <cell r="H48">
            <v>2716.8096924702941</v>
          </cell>
          <cell r="I48">
            <v>198.84418640400699</v>
          </cell>
          <cell r="J48">
            <v>948.95180313888534</v>
          </cell>
          <cell r="K48">
            <v>256.49638491269718</v>
          </cell>
          <cell r="L48">
            <v>315.88695629944709</v>
          </cell>
          <cell r="M48">
            <v>324.41863124562701</v>
          </cell>
          <cell r="N48">
            <v>1690.1022484457453</v>
          </cell>
          <cell r="O48">
            <v>1073.8396943269017</v>
          </cell>
          <cell r="P48">
            <v>31670.525927852141</v>
          </cell>
          <cell r="Q48">
            <v>31670.525927852126</v>
          </cell>
          <cell r="R48">
            <v>0</v>
          </cell>
          <cell r="T48">
            <v>1540.4603449497729</v>
          </cell>
          <cell r="U48">
            <v>16350.149588074557</v>
          </cell>
          <cell r="V48">
            <v>860.60350019918451</v>
          </cell>
          <cell r="W48">
            <v>127.49772445527911</v>
          </cell>
          <cell r="X48">
            <v>555.08825751832092</v>
          </cell>
          <cell r="Y48">
            <v>2633.442948448745</v>
          </cell>
          <cell r="Z48">
            <v>165.88300975974809</v>
          </cell>
          <cell r="AA48">
            <v>843.82489001546014</v>
          </cell>
          <cell r="AB48">
            <v>236.31753310207051</v>
          </cell>
          <cell r="AC48">
            <v>297.45262631707703</v>
          </cell>
          <cell r="AD48">
            <v>312.9451141383019</v>
          </cell>
          <cell r="AE48">
            <v>1614.2902637646837</v>
          </cell>
          <cell r="AF48">
            <v>1039.6341851495213</v>
          </cell>
          <cell r="AG48">
            <v>26577.589985892726</v>
          </cell>
          <cell r="AH48">
            <v>26577.589985892733</v>
          </cell>
          <cell r="AI48">
            <v>0</v>
          </cell>
        </row>
        <row r="49">
          <cell r="C49">
            <v>16910.183478451338</v>
          </cell>
          <cell r="D49">
            <v>44025.563408353773</v>
          </cell>
          <cell r="E49">
            <v>79542.798396811209</v>
          </cell>
          <cell r="F49">
            <v>358.71736642963765</v>
          </cell>
          <cell r="G49">
            <v>2842.6224281824693</v>
          </cell>
          <cell r="H49">
            <v>19272.754763870988</v>
          </cell>
          <cell r="I49">
            <v>134.23647309462467</v>
          </cell>
          <cell r="J49">
            <v>7426.4372944078541</v>
          </cell>
          <cell r="K49">
            <v>2770.9490655810632</v>
          </cell>
          <cell r="L49">
            <v>931.52214043286847</v>
          </cell>
          <cell r="M49">
            <v>978.63458088734308</v>
          </cell>
          <cell r="N49">
            <v>1307.2534960788273</v>
          </cell>
          <cell r="O49">
            <v>326.09550073451402</v>
          </cell>
          <cell r="P49">
            <v>176827.76839331651</v>
          </cell>
          <cell r="Q49">
            <v>176827.76839331625</v>
          </cell>
          <cell r="R49">
            <v>2.6193447411060333E-10</v>
          </cell>
          <cell r="T49">
            <v>15214.542678260161</v>
          </cell>
          <cell r="U49">
            <v>31690.948643036583</v>
          </cell>
          <cell r="V49">
            <v>48506.805015040227</v>
          </cell>
          <cell r="W49">
            <v>293.49976479757186</v>
          </cell>
          <cell r="X49">
            <v>1945.4118656994615</v>
          </cell>
          <cell r="Y49">
            <v>15929.23933325713</v>
          </cell>
          <cell r="Z49">
            <v>111.90903229749588</v>
          </cell>
          <cell r="AA49">
            <v>5637.0312557823909</v>
          </cell>
          <cell r="AB49">
            <v>2206.1337177816522</v>
          </cell>
          <cell r="AC49">
            <v>832.70244329866568</v>
          </cell>
          <cell r="AD49">
            <v>848.50606127761785</v>
          </cell>
          <cell r="AE49">
            <v>1065.3455367921977</v>
          </cell>
          <cell r="AF49">
            <v>325.7453762616571</v>
          </cell>
          <cell r="AG49">
            <v>124607.8207235828</v>
          </cell>
          <cell r="AH49">
            <v>124607.82072358302</v>
          </cell>
          <cell r="AI49">
            <v>-2.1827872842550278E-10</v>
          </cell>
        </row>
        <row r="50">
          <cell r="C50">
            <v>1362.0163828606348</v>
          </cell>
          <cell r="D50">
            <v>11202.997246898794</v>
          </cell>
          <cell r="E50">
            <v>21497.505255288124</v>
          </cell>
          <cell r="F50">
            <v>5.02883510015109</v>
          </cell>
          <cell r="G50">
            <v>128.04746241300151</v>
          </cell>
          <cell r="H50">
            <v>1961.0966931134249</v>
          </cell>
          <cell r="I50">
            <v>4410.2038720781748</v>
          </cell>
          <cell r="J50">
            <v>1530.6179878573741</v>
          </cell>
          <cell r="K50">
            <v>694.04681127949789</v>
          </cell>
          <cell r="L50">
            <v>859.29509900458424</v>
          </cell>
          <cell r="M50">
            <v>13006.303749374103</v>
          </cell>
          <cell r="N50">
            <v>907.31627082027057</v>
          </cell>
          <cell r="O50">
            <v>3.4385423239071362</v>
          </cell>
          <cell r="P50">
            <v>57567.914208412047</v>
          </cell>
          <cell r="Q50">
            <v>57567.914208412054</v>
          </cell>
          <cell r="R50">
            <v>0</v>
          </cell>
          <cell r="T50">
            <v>1256.54435277636</v>
          </cell>
          <cell r="U50">
            <v>9785.0966875623471</v>
          </cell>
          <cell r="V50">
            <v>12770.271770749774</v>
          </cell>
          <cell r="W50">
            <v>4.5631938312028817</v>
          </cell>
          <cell r="X50">
            <v>103.6784317819459</v>
          </cell>
          <cell r="Y50">
            <v>1861.2696619467597</v>
          </cell>
          <cell r="Z50">
            <v>3946.8942535394863</v>
          </cell>
          <cell r="AA50">
            <v>1262.5729589082252</v>
          </cell>
          <cell r="AB50">
            <v>621.78727622683937</v>
          </cell>
          <cell r="AC50">
            <v>819.85817186894747</v>
          </cell>
          <cell r="AD50">
            <v>12228.234254949104</v>
          </cell>
          <cell r="AE50">
            <v>821.7587447967685</v>
          </cell>
          <cell r="AF50">
            <v>3.3413690971619934</v>
          </cell>
          <cell r="AG50">
            <v>45485.871128034923</v>
          </cell>
          <cell r="AH50">
            <v>45485.871128034909</v>
          </cell>
          <cell r="AI50">
            <v>0</v>
          </cell>
        </row>
        <row r="51">
          <cell r="C51">
            <v>11511.372378637343</v>
          </cell>
          <cell r="D51">
            <v>43585.553188351994</v>
          </cell>
          <cell r="E51">
            <v>91952.413964227788</v>
          </cell>
          <cell r="F51">
            <v>584.88948063738383</v>
          </cell>
          <cell r="G51">
            <v>426.8659705675376</v>
          </cell>
          <cell r="H51">
            <v>27236.947546947533</v>
          </cell>
          <cell r="I51">
            <v>8960.8572720679276</v>
          </cell>
          <cell r="J51">
            <v>12516.093755821124</v>
          </cell>
          <cell r="K51">
            <v>3028.9306848960541</v>
          </cell>
          <cell r="L51">
            <v>870.04632697207376</v>
          </cell>
          <cell r="M51">
            <v>6458.5310756334266</v>
          </cell>
          <cell r="N51">
            <v>6508.164181020953</v>
          </cell>
          <cell r="O51">
            <v>0</v>
          </cell>
          <cell r="P51">
            <v>213640.66582578112</v>
          </cell>
          <cell r="Q51">
            <v>213640.6658257808</v>
          </cell>
          <cell r="R51">
            <v>3.2014213502407074E-10</v>
          </cell>
          <cell r="T51">
            <v>10046.482148029585</v>
          </cell>
          <cell r="U51">
            <v>32921.017656016418</v>
          </cell>
          <cell r="V51">
            <v>47385.714294382604</v>
          </cell>
          <cell r="W51">
            <v>406.35807020014721</v>
          </cell>
          <cell r="X51">
            <v>253.99755675397262</v>
          </cell>
          <cell r="Y51">
            <v>23253.300215159143</v>
          </cell>
          <cell r="Z51">
            <v>7540.7193537764661</v>
          </cell>
          <cell r="AA51">
            <v>9205.9187449133678</v>
          </cell>
          <cell r="AB51">
            <v>2531.2607532792799</v>
          </cell>
          <cell r="AC51">
            <v>803.73857294307186</v>
          </cell>
          <cell r="AD51">
            <v>5315.4565534931007</v>
          </cell>
          <cell r="AE51">
            <v>5601.8752613016377</v>
          </cell>
          <cell r="AF51">
            <v>0</v>
          </cell>
          <cell r="AG51">
            <v>145265.83918024882</v>
          </cell>
          <cell r="AH51">
            <v>145265.83918024888</v>
          </cell>
          <cell r="AI51">
            <v>0</v>
          </cell>
        </row>
        <row r="52">
          <cell r="C52">
            <v>17947.158763500942</v>
          </cell>
          <cell r="D52">
            <v>50019.748156547612</v>
          </cell>
          <cell r="E52">
            <v>21506.185577710836</v>
          </cell>
          <cell r="F52">
            <v>47.895361227206138</v>
          </cell>
          <cell r="G52">
            <v>444.70729019622399</v>
          </cell>
          <cell r="H52">
            <v>7110.8855094868177</v>
          </cell>
          <cell r="I52">
            <v>5076.6790400697182</v>
          </cell>
          <cell r="J52">
            <v>4695.7534459717017</v>
          </cell>
          <cell r="K52">
            <v>335.630354782832</v>
          </cell>
          <cell r="L52">
            <v>704.73995087703224</v>
          </cell>
          <cell r="M52">
            <v>596.29458109771485</v>
          </cell>
          <cell r="N52">
            <v>878.93524440763372</v>
          </cell>
          <cell r="O52">
            <v>1.8861537348876453E-2</v>
          </cell>
          <cell r="P52">
            <v>109364.6321374136</v>
          </cell>
          <cell r="Q52">
            <v>109364.6321374136</v>
          </cell>
          <cell r="R52">
            <v>0</v>
          </cell>
          <cell r="T52">
            <v>11876.478430794887</v>
          </cell>
          <cell r="U52">
            <v>31624.370893415824</v>
          </cell>
          <cell r="V52">
            <v>10434.556991893229</v>
          </cell>
          <cell r="W52">
            <v>41.989801124005709</v>
          </cell>
          <cell r="X52">
            <v>267.50653032121346</v>
          </cell>
          <cell r="Y52">
            <v>6152.8763731047102</v>
          </cell>
          <cell r="Z52">
            <v>3589.9450720132991</v>
          </cell>
          <cell r="AA52">
            <v>2947.3012886102879</v>
          </cell>
          <cell r="AB52">
            <v>225.49298769196017</v>
          </cell>
          <cell r="AC52">
            <v>607.77190366170896</v>
          </cell>
          <cell r="AD52">
            <v>486.79411434882763</v>
          </cell>
          <cell r="AE52">
            <v>694.02295430811012</v>
          </cell>
          <cell r="AF52">
            <v>1.7987859728303798E-2</v>
          </cell>
          <cell r="AG52">
            <v>68949.125329147791</v>
          </cell>
          <cell r="AH52">
            <v>68949.125329147893</v>
          </cell>
          <cell r="AI52">
            <v>0</v>
          </cell>
        </row>
        <row r="53">
          <cell r="C53">
            <v>52749.795270429277</v>
          </cell>
          <cell r="D53">
            <v>1224.2847660848495</v>
          </cell>
          <cell r="E53">
            <v>14813.258153938168</v>
          </cell>
          <cell r="F53">
            <v>373.09048553338528</v>
          </cell>
          <cell r="G53">
            <v>80.502942843463643</v>
          </cell>
          <cell r="H53">
            <v>13736.627656527673</v>
          </cell>
          <cell r="I53">
            <v>2.4211083797755899</v>
          </cell>
          <cell r="J53">
            <v>2881.6534714168979</v>
          </cell>
          <cell r="K53">
            <v>236.61942756267811</v>
          </cell>
          <cell r="L53">
            <v>65.816698850883981</v>
          </cell>
          <cell r="M53">
            <v>584.19160262101468</v>
          </cell>
          <cell r="N53">
            <v>3.2405579681823569</v>
          </cell>
          <cell r="O53">
            <v>4.0358341668600417E-15</v>
          </cell>
          <cell r="P53">
            <v>86751.502142156241</v>
          </cell>
          <cell r="Q53">
            <v>86751.502142156212</v>
          </cell>
          <cell r="R53">
            <v>0</v>
          </cell>
          <cell r="T53">
            <v>47040.792682919062</v>
          </cell>
          <cell r="U53">
            <v>987.89277889694017</v>
          </cell>
          <cell r="V53">
            <v>13009.902946233473</v>
          </cell>
          <cell r="W53">
            <v>319.16838368142538</v>
          </cell>
          <cell r="X53">
            <v>67.652537784509832</v>
          </cell>
          <cell r="Y53">
            <v>12741.413377198065</v>
          </cell>
          <cell r="Z53">
            <v>2.1191878838005458</v>
          </cell>
          <cell r="AA53">
            <v>2480.1197320114725</v>
          </cell>
          <cell r="AB53">
            <v>211.91541158055219</v>
          </cell>
          <cell r="AC53">
            <v>61.203767008039542</v>
          </cell>
          <cell r="AD53">
            <v>516.86564397741165</v>
          </cell>
          <cell r="AE53">
            <v>2.9551621985713581</v>
          </cell>
          <cell r="AF53">
            <v>4.0355689818668847E-15</v>
          </cell>
          <cell r="AG53">
            <v>77442.001611373329</v>
          </cell>
          <cell r="AH53">
            <v>77442.001611373358</v>
          </cell>
          <cell r="AI53">
            <v>0</v>
          </cell>
        </row>
        <row r="54">
          <cell r="C54">
            <v>2918.4846229052714</v>
          </cell>
          <cell r="D54">
            <v>89.578514629434864</v>
          </cell>
          <cell r="E54">
            <v>110.9673534922571</v>
          </cell>
          <cell r="F54">
            <v>35.606249812466544</v>
          </cell>
          <cell r="G54">
            <v>44.672270986216574</v>
          </cell>
          <cell r="H54">
            <v>366.38179198025227</v>
          </cell>
          <cell r="I54">
            <v>33.012494605341836</v>
          </cell>
          <cell r="J54">
            <v>253.79431604793217</v>
          </cell>
          <cell r="K54">
            <v>6.7734842549349086</v>
          </cell>
          <cell r="L54">
            <v>9.2061105494036539</v>
          </cell>
          <cell r="M54">
            <v>152.14051982199445</v>
          </cell>
          <cell r="N54">
            <v>27.559762565943267</v>
          </cell>
          <cell r="O54">
            <v>0</v>
          </cell>
          <cell r="P54">
            <v>4048.1774916514491</v>
          </cell>
          <cell r="Q54">
            <v>4048.1774916514491</v>
          </cell>
          <cell r="R54">
            <v>0</v>
          </cell>
          <cell r="T54">
            <v>2149.1457852194394</v>
          </cell>
          <cell r="U54">
            <v>73.456034695734445</v>
          </cell>
          <cell r="V54">
            <v>84.554270032687896</v>
          </cell>
          <cell r="W54">
            <v>26.980638861257084</v>
          </cell>
          <cell r="X54">
            <v>26.670348482831379</v>
          </cell>
          <cell r="Y54">
            <v>321.85228218334055</v>
          </cell>
          <cell r="Z54">
            <v>26.349860780363954</v>
          </cell>
          <cell r="AA54">
            <v>155.1353596728556</v>
          </cell>
          <cell r="AB54">
            <v>5.251528675963538</v>
          </cell>
          <cell r="AC54">
            <v>8.3595072804375228</v>
          </cell>
          <cell r="AD54">
            <v>119.48053650253694</v>
          </cell>
          <cell r="AE54">
            <v>23.18187060650008</v>
          </cell>
          <cell r="AF54">
            <v>0</v>
          </cell>
          <cell r="AG54">
            <v>3020.4180229939475</v>
          </cell>
          <cell r="AH54">
            <v>3020.4180229939534</v>
          </cell>
          <cell r="AI54">
            <v>-5.9117155615240335E-12</v>
          </cell>
        </row>
        <row r="55">
          <cell r="C55">
            <v>771.98589677075006</v>
          </cell>
          <cell r="D55">
            <v>5636.6478222942378</v>
          </cell>
          <cell r="E55">
            <v>576.70344955147834</v>
          </cell>
          <cell r="F55">
            <v>0.80163163347607225</v>
          </cell>
          <cell r="G55">
            <v>48.752230180224302</v>
          </cell>
          <cell r="H55">
            <v>1624.5935336018867</v>
          </cell>
          <cell r="I55">
            <v>549.16733098031932</v>
          </cell>
          <cell r="J55">
            <v>1946.4205627708984</v>
          </cell>
          <cell r="K55">
            <v>90.986193670647054</v>
          </cell>
          <cell r="L55">
            <v>74.721165364893423</v>
          </cell>
          <cell r="M55">
            <v>150.56557126219425</v>
          </cell>
          <cell r="N55">
            <v>753.57662883877197</v>
          </cell>
          <cell r="O55">
            <v>0</v>
          </cell>
          <cell r="P55">
            <v>12224.922016919778</v>
          </cell>
          <cell r="Q55">
            <v>12224.922016919767</v>
          </cell>
          <cell r="R55">
            <v>0</v>
          </cell>
          <cell r="T55">
            <v>696.02024006212787</v>
          </cell>
          <cell r="U55">
            <v>4805.4409244832977</v>
          </cell>
          <cell r="V55">
            <v>380.95245440708504</v>
          </cell>
          <cell r="W55">
            <v>0.66272073111849339</v>
          </cell>
          <cell r="X55">
            <v>40.079864239050103</v>
          </cell>
          <cell r="Y55">
            <v>1538.4389684608025</v>
          </cell>
          <cell r="Z55">
            <v>494.58216832799775</v>
          </cell>
          <cell r="AA55">
            <v>1623.2032588673496</v>
          </cell>
          <cell r="AB55">
            <v>68.519733606031437</v>
          </cell>
          <cell r="AC55">
            <v>71.173499721399452</v>
          </cell>
          <cell r="AD55">
            <v>132.38250644093642</v>
          </cell>
          <cell r="AE55">
            <v>704.99087503557848</v>
          </cell>
          <cell r="AF55">
            <v>0</v>
          </cell>
          <cell r="AG55">
            <v>10556.447214382773</v>
          </cell>
          <cell r="AH55">
            <v>10556.447214382784</v>
          </cell>
          <cell r="AI55">
            <v>0</v>
          </cell>
        </row>
        <row r="56">
          <cell r="C56">
            <v>1791.2926232985492</v>
          </cell>
          <cell r="D56">
            <v>16555.29459473395</v>
          </cell>
          <cell r="E56">
            <v>1655.9932442189595</v>
          </cell>
          <cell r="F56">
            <v>16.431825604102471</v>
          </cell>
          <cell r="G56">
            <v>18.802182326910433</v>
          </cell>
          <cell r="H56">
            <v>3002.701789178368</v>
          </cell>
          <cell r="I56">
            <v>9.345702114181158</v>
          </cell>
          <cell r="J56">
            <v>1346.486743449055</v>
          </cell>
          <cell r="K56">
            <v>79.758784854553028</v>
          </cell>
          <cell r="L56">
            <v>44.872983237866201</v>
          </cell>
          <cell r="M56">
            <v>347.77493064765594</v>
          </cell>
          <cell r="N56">
            <v>1185.7024175151278</v>
          </cell>
          <cell r="O56">
            <v>0</v>
          </cell>
          <cell r="P56">
            <v>26054.45782117928</v>
          </cell>
          <cell r="Q56">
            <v>26054.457821179258</v>
          </cell>
          <cell r="R56">
            <v>0</v>
          </cell>
          <cell r="T56">
            <v>1729.1644474285392</v>
          </cell>
          <cell r="U56">
            <v>15186.917290571799</v>
          </cell>
          <cell r="V56">
            <v>1278.3219914893436</v>
          </cell>
          <cell r="W56">
            <v>11.742803812449717</v>
          </cell>
          <cell r="X56">
            <v>15.904383567872227</v>
          </cell>
          <cell r="Y56">
            <v>2875.3755075529434</v>
          </cell>
          <cell r="Z56">
            <v>8.4212125469562746</v>
          </cell>
          <cell r="AA56">
            <v>1169.506568641053</v>
          </cell>
          <cell r="AB56">
            <v>75.91643760059128</v>
          </cell>
          <cell r="AC56">
            <v>43.681019860607563</v>
          </cell>
          <cell r="AD56">
            <v>342.19853402978879</v>
          </cell>
          <cell r="AE56">
            <v>1132.1307287857462</v>
          </cell>
          <cell r="AF56">
            <v>0</v>
          </cell>
          <cell r="AG56">
            <v>23869.280925887691</v>
          </cell>
          <cell r="AH56">
            <v>23869.280925887637</v>
          </cell>
          <cell r="AI56">
            <v>5.4569682106375694E-11</v>
          </cell>
        </row>
        <row r="57">
          <cell r="C57">
            <v>104.72217765619375</v>
          </cell>
          <cell r="D57">
            <v>291.1185355921009</v>
          </cell>
          <cell r="E57">
            <v>30.242374242026514</v>
          </cell>
          <cell r="F57">
            <v>0.42343452733251269</v>
          </cell>
          <cell r="G57">
            <v>0.65454620584687551</v>
          </cell>
          <cell r="H57">
            <v>71.723483983320818</v>
          </cell>
          <cell r="I57">
            <v>412.92943717980302</v>
          </cell>
          <cell r="J57">
            <v>421.59914561816038</v>
          </cell>
          <cell r="K57">
            <v>20.181597980393363</v>
          </cell>
          <cell r="L57">
            <v>11.572861541001661</v>
          </cell>
          <cell r="M57">
            <v>37.326590718685182</v>
          </cell>
          <cell r="N57">
            <v>15.654739705039004</v>
          </cell>
          <cell r="O57">
            <v>6.6005549405915955</v>
          </cell>
          <cell r="P57">
            <v>1424.7494798904954</v>
          </cell>
          <cell r="Q57">
            <v>1424.749479890497</v>
          </cell>
          <cell r="R57">
            <v>0</v>
          </cell>
          <cell r="T57">
            <v>76.986241100119656</v>
          </cell>
          <cell r="U57">
            <v>216.78665901989251</v>
          </cell>
          <cell r="V57">
            <v>18.310741534712779</v>
          </cell>
          <cell r="W57">
            <v>0.23320150754323771</v>
          </cell>
          <cell r="X57">
            <v>0.47253194116950581</v>
          </cell>
          <cell r="Y57">
            <v>57.850041467322498</v>
          </cell>
          <cell r="Z57">
            <v>323.15453876871794</v>
          </cell>
          <cell r="AA57">
            <v>241.49203985255076</v>
          </cell>
          <cell r="AB57">
            <v>16.844756675570643</v>
          </cell>
          <cell r="AC57">
            <v>9.898871841478325</v>
          </cell>
          <cell r="AD57">
            <v>29.240388681550144</v>
          </cell>
          <cell r="AE57">
            <v>12.996604650939783</v>
          </cell>
          <cell r="AF57">
            <v>5.6463661492573278</v>
          </cell>
          <cell r="AG57">
            <v>1009.9129831908252</v>
          </cell>
          <cell r="AH57">
            <v>1009.9129831908251</v>
          </cell>
          <cell r="AI57">
            <v>0</v>
          </cell>
        </row>
        <row r="58">
          <cell r="C58">
            <v>2677.1524769070361</v>
          </cell>
          <cell r="D58">
            <v>284.29400162981119</v>
          </cell>
          <cell r="E58">
            <v>6.7050719283742231</v>
          </cell>
          <cell r="F58">
            <v>399.74207825114507</v>
          </cell>
          <cell r="G58">
            <v>33.544896123299758</v>
          </cell>
          <cell r="H58">
            <v>128.30619767209896</v>
          </cell>
          <cell r="I58">
            <v>8.6596391841990626E-5</v>
          </cell>
          <cell r="J58">
            <v>42.781262750744908</v>
          </cell>
          <cell r="K58">
            <v>20.862123666025557</v>
          </cell>
          <cell r="L58">
            <v>4.2282054210034712</v>
          </cell>
          <cell r="M58">
            <v>1.770565878188804E-3</v>
          </cell>
          <cell r="N58">
            <v>82.654920092115361</v>
          </cell>
          <cell r="O58">
            <v>4.7466032298236489E-17</v>
          </cell>
          <cell r="P58">
            <v>3680.273091603925</v>
          </cell>
          <cell r="Q58">
            <v>3680.2730916039241</v>
          </cell>
          <cell r="R58">
            <v>0</v>
          </cell>
          <cell r="T58">
            <v>2209.3629765566861</v>
          </cell>
          <cell r="U58">
            <v>244.33840879739853</v>
          </cell>
          <cell r="V58">
            <v>4.7951701658564758</v>
          </cell>
          <cell r="W58">
            <v>360.53522631867156</v>
          </cell>
          <cell r="X58">
            <v>20.22221391368096</v>
          </cell>
          <cell r="Y58">
            <v>111.21409911969815</v>
          </cell>
          <cell r="Z58">
            <v>7.3835492876024486E-5</v>
          </cell>
          <cell r="AA58">
            <v>26.213009684591743</v>
          </cell>
          <cell r="AB58">
            <v>18.7157672778748</v>
          </cell>
          <cell r="AC58">
            <v>3.8359542111966647</v>
          </cell>
          <cell r="AD58">
            <v>1.4187107161487765E-3</v>
          </cell>
          <cell r="AE58">
            <v>71.622945360630681</v>
          </cell>
          <cell r="AF58">
            <v>4.7372491420942308E-17</v>
          </cell>
          <cell r="AG58">
            <v>3070.857263952495</v>
          </cell>
          <cell r="AH58">
            <v>3070.8572639524937</v>
          </cell>
          <cell r="AI58">
            <v>0</v>
          </cell>
        </row>
        <row r="59">
          <cell r="C59">
            <v>5593.9659787323526</v>
          </cell>
          <cell r="D59">
            <v>27.669011707262094</v>
          </cell>
          <cell r="E59">
            <v>4998.4359088091478</v>
          </cell>
          <cell r="F59">
            <v>0.13835102629067619</v>
          </cell>
          <cell r="G59">
            <v>18.073965989792853</v>
          </cell>
          <cell r="H59">
            <v>69.17485488155539</v>
          </cell>
          <cell r="I59">
            <v>27.652083841383877</v>
          </cell>
          <cell r="J59">
            <v>255.09456156616278</v>
          </cell>
          <cell r="K59">
            <v>7.3557164327670712</v>
          </cell>
          <cell r="L59">
            <v>16.921745478460167</v>
          </cell>
          <cell r="M59">
            <v>17.896089176417814</v>
          </cell>
          <cell r="N59">
            <v>24.561839605513882</v>
          </cell>
          <cell r="O59">
            <v>0</v>
          </cell>
          <cell r="P59">
            <v>11056.940107247108</v>
          </cell>
          <cell r="Q59">
            <v>11056.940107247106</v>
          </cell>
          <cell r="R59">
            <v>0</v>
          </cell>
          <cell r="T59">
            <v>5131.4339280677032</v>
          </cell>
          <cell r="U59">
            <v>18.253529504705888</v>
          </cell>
          <cell r="V59">
            <v>4315.5297534210795</v>
          </cell>
          <cell r="W59">
            <v>0.11133920095705147</v>
          </cell>
          <cell r="X59">
            <v>10.302624574975141</v>
          </cell>
          <cell r="Y59">
            <v>51.882149410498883</v>
          </cell>
          <cell r="Z59">
            <v>18.908421057567224</v>
          </cell>
          <cell r="AA59">
            <v>197.58253588402386</v>
          </cell>
          <cell r="AB59">
            <v>5.3581718802621134</v>
          </cell>
          <cell r="AC59">
            <v>15.257423231287884</v>
          </cell>
          <cell r="AD59">
            <v>13.841675634521531</v>
          </cell>
          <cell r="AE59">
            <v>21.047256020522099</v>
          </cell>
          <cell r="AF59">
            <v>0</v>
          </cell>
          <cell r="AG59">
            <v>9799.5088078881017</v>
          </cell>
          <cell r="AH59">
            <v>9799.508807888109</v>
          </cell>
          <cell r="AI59">
            <v>0</v>
          </cell>
        </row>
        <row r="60">
          <cell r="C60">
            <v>63.624851859465352</v>
          </cell>
          <cell r="D60">
            <v>13.28252645209859</v>
          </cell>
          <cell r="E60">
            <v>86.961074980387451</v>
          </cell>
          <cell r="F60">
            <v>156.06429289281601</v>
          </cell>
          <cell r="G60">
            <v>268.87978175527689</v>
          </cell>
          <cell r="H60">
            <v>38.633615316882114</v>
          </cell>
          <cell r="I60">
            <v>24.578088919029195</v>
          </cell>
          <cell r="J60">
            <v>68.576309981786835</v>
          </cell>
          <cell r="K60">
            <v>7.2300140031183675</v>
          </cell>
          <cell r="L60">
            <v>2.278987781789934</v>
          </cell>
          <cell r="M60">
            <v>3.408539602811171</v>
          </cell>
          <cell r="N60">
            <v>23.315638114327449</v>
          </cell>
          <cell r="O60">
            <v>0</v>
          </cell>
          <cell r="P60">
            <v>756.83372165978949</v>
          </cell>
          <cell r="Q60">
            <v>756.83372165978903</v>
          </cell>
          <cell r="R60">
            <v>0</v>
          </cell>
          <cell r="T60">
            <v>59.357165474563331</v>
          </cell>
          <cell r="U60">
            <v>10.206129179155258</v>
          </cell>
          <cell r="V60">
            <v>67.501248863007746</v>
          </cell>
          <cell r="W60">
            <v>147.38644235371044</v>
          </cell>
          <cell r="X60">
            <v>191.78218191795591</v>
          </cell>
          <cell r="Y60">
            <v>35.279799723705004</v>
          </cell>
          <cell r="Z60">
            <v>21.99839976135808</v>
          </cell>
          <cell r="AA60">
            <v>45.242843735758385</v>
          </cell>
          <cell r="AB60">
            <v>6.1843634076463463</v>
          </cell>
          <cell r="AC60">
            <v>2.1869979954155396</v>
          </cell>
          <cell r="AD60">
            <v>2.8525660451233117</v>
          </cell>
          <cell r="AE60">
            <v>20.306678659931425</v>
          </cell>
          <cell r="AF60">
            <v>0</v>
          </cell>
          <cell r="AG60">
            <v>610.28481711733082</v>
          </cell>
          <cell r="AH60">
            <v>610.28481711733059</v>
          </cell>
          <cell r="AI60">
            <v>0</v>
          </cell>
        </row>
        <row r="61">
          <cell r="C61">
            <v>456.17355820624397</v>
          </cell>
          <cell r="D61">
            <v>57.609788974806179</v>
          </cell>
          <cell r="E61">
            <v>578.35707139423857</v>
          </cell>
          <cell r="F61">
            <v>54.820378207308657</v>
          </cell>
          <cell r="G61">
            <v>193.10831050203296</v>
          </cell>
          <cell r="H61">
            <v>150.16010027702055</v>
          </cell>
          <cell r="I61">
            <v>1.825150675935723</v>
          </cell>
          <cell r="J61">
            <v>114.80841993208742</v>
          </cell>
          <cell r="K61">
            <v>112.06564596688979</v>
          </cell>
          <cell r="L61">
            <v>15.054973976696607</v>
          </cell>
          <cell r="M61">
            <v>73.463476797157625</v>
          </cell>
          <cell r="N61">
            <v>223.40021762189576</v>
          </cell>
          <cell r="O61">
            <v>0</v>
          </cell>
          <cell r="P61">
            <v>2030.847092532314</v>
          </cell>
          <cell r="Q61">
            <v>2030.8470925323145</v>
          </cell>
          <cell r="R61">
            <v>0</v>
          </cell>
          <cell r="T61">
            <v>327.99046070582631</v>
          </cell>
          <cell r="U61">
            <v>36.669285365561528</v>
          </cell>
          <cell r="V61">
            <v>396.35463896584309</v>
          </cell>
          <cell r="W61">
            <v>33.229061651738782</v>
          </cell>
          <cell r="X61">
            <v>111.14915818190804</v>
          </cell>
          <cell r="Y61">
            <v>115.15763914896809</v>
          </cell>
          <cell r="Z61">
            <v>1.2639260449157579</v>
          </cell>
          <cell r="AA61">
            <v>66.489634803200161</v>
          </cell>
          <cell r="AB61">
            <v>71.236514860396369</v>
          </cell>
          <cell r="AC61">
            <v>11.852700796255634</v>
          </cell>
          <cell r="AD61">
            <v>59.178232189285595</v>
          </cell>
          <cell r="AE61">
            <v>183.10073903196951</v>
          </cell>
          <cell r="AF61">
            <v>0</v>
          </cell>
          <cell r="AG61">
            <v>1413.671991745869</v>
          </cell>
          <cell r="AH61">
            <v>1413.6719917458695</v>
          </cell>
          <cell r="AI61">
            <v>0</v>
          </cell>
        </row>
        <row r="62">
          <cell r="C62">
            <v>611.47428185486251</v>
          </cell>
          <cell r="D62">
            <v>3188.4250122052358</v>
          </cell>
          <cell r="E62">
            <v>58.668580337159213</v>
          </cell>
          <cell r="F62">
            <v>-0.88037950962112255</v>
          </cell>
          <cell r="G62">
            <v>102.91705839969654</v>
          </cell>
          <cell r="H62">
            <v>711.29651774186982</v>
          </cell>
          <cell r="I62">
            <v>947.9093944282647</v>
          </cell>
          <cell r="J62">
            <v>267.87957286349194</v>
          </cell>
          <cell r="K62">
            <v>112.25901502972745</v>
          </cell>
          <cell r="L62">
            <v>13.673311169365373</v>
          </cell>
          <cell r="M62">
            <v>52.026307180132292</v>
          </cell>
          <cell r="N62">
            <v>74.616840154649168</v>
          </cell>
          <cell r="O62">
            <v>0</v>
          </cell>
          <cell r="P62">
            <v>6140.2655118548346</v>
          </cell>
          <cell r="Q62">
            <v>6140.2655118548291</v>
          </cell>
          <cell r="R62">
            <v>0</v>
          </cell>
          <cell r="T62">
            <v>551.28253740664184</v>
          </cell>
          <cell r="U62">
            <v>2027.4271659308329</v>
          </cell>
          <cell r="V62">
            <v>39.716968824356549</v>
          </cell>
          <cell r="W62">
            <v>-0.49600138495748136</v>
          </cell>
          <cell r="X62">
            <v>76.164417281245605</v>
          </cell>
          <cell r="Y62">
            <v>560.24063847049058</v>
          </cell>
          <cell r="Z62">
            <v>790.10313530842109</v>
          </cell>
          <cell r="AA62">
            <v>196.27527904387441</v>
          </cell>
          <cell r="AB62">
            <v>91.712612462011123</v>
          </cell>
          <cell r="AC62">
            <v>12.938840602567485</v>
          </cell>
          <cell r="AD62">
            <v>43.647084543478215</v>
          </cell>
          <cell r="AE62">
            <v>59.524218026964121</v>
          </cell>
          <cell r="AF62">
            <v>0</v>
          </cell>
          <cell r="AG62">
            <v>4448.5368965159259</v>
          </cell>
          <cell r="AH62">
            <v>4448.5368965159159</v>
          </cell>
          <cell r="AI62">
            <v>1.0004441719502211E-11</v>
          </cell>
        </row>
        <row r="63">
          <cell r="C63">
            <v>17.625711207993106</v>
          </cell>
          <cell r="D63">
            <v>63.20166587889566</v>
          </cell>
          <cell r="E63">
            <v>2.7352347078747146</v>
          </cell>
          <cell r="F63">
            <v>2.8965827074049249</v>
          </cell>
          <cell r="G63">
            <v>133.87468042326097</v>
          </cell>
          <cell r="H63">
            <v>35.402901744842609</v>
          </cell>
          <cell r="I63">
            <v>2123.6557116564709</v>
          </cell>
          <cell r="J63">
            <v>138.39279065645678</v>
          </cell>
          <cell r="K63">
            <v>75.550927775280087</v>
          </cell>
          <cell r="L63">
            <v>12.735302952071553</v>
          </cell>
          <cell r="M63">
            <v>8.6090508125904908</v>
          </cell>
          <cell r="N63">
            <v>101.51348333635084</v>
          </cell>
          <cell r="O63">
            <v>0</v>
          </cell>
          <cell r="P63">
            <v>2716.194043859492</v>
          </cell>
          <cell r="Q63">
            <v>2716.1940438594938</v>
          </cell>
          <cell r="R63">
            <v>0</v>
          </cell>
          <cell r="T63">
            <v>11.145329382816511</v>
          </cell>
          <cell r="U63">
            <v>41.436582189274347</v>
          </cell>
          <cell r="V63">
            <v>1.9415825628985075</v>
          </cell>
          <cell r="W63">
            <v>1.201487762818285</v>
          </cell>
          <cell r="X63">
            <v>85.165943502155301</v>
          </cell>
          <cell r="Y63">
            <v>29.53611152656347</v>
          </cell>
          <cell r="Z63">
            <v>1399.9286591176699</v>
          </cell>
          <cell r="AA63">
            <v>90.418377887969555</v>
          </cell>
          <cell r="AB63">
            <v>61.248285316394643</v>
          </cell>
          <cell r="AC63">
            <v>11.538231336693991</v>
          </cell>
          <cell r="AD63">
            <v>7.5411899104701856</v>
          </cell>
          <cell r="AE63">
            <v>82.113863433728241</v>
          </cell>
          <cell r="AF63">
            <v>0</v>
          </cell>
          <cell r="AG63">
            <v>1823.2156439294531</v>
          </cell>
          <cell r="AH63">
            <v>1823.2156439294531</v>
          </cell>
          <cell r="AI63">
            <v>0</v>
          </cell>
        </row>
        <row r="64">
          <cell r="C64">
            <v>30.107034098861689</v>
          </cell>
          <cell r="D64">
            <v>175.32522556323084</v>
          </cell>
          <cell r="E64">
            <v>111.34552630360461</v>
          </cell>
          <cell r="F64">
            <v>13.338546168773808</v>
          </cell>
          <cell r="G64">
            <v>32.48011863231374</v>
          </cell>
          <cell r="H64">
            <v>77.664376411631622</v>
          </cell>
          <cell r="I64">
            <v>9.2985792044790045</v>
          </cell>
          <cell r="J64">
            <v>215.71530350324713</v>
          </cell>
          <cell r="K64">
            <v>35.89637394380825</v>
          </cell>
          <cell r="L64">
            <v>0.74691418214217309</v>
          </cell>
          <cell r="M64">
            <v>30.832891143449441</v>
          </cell>
          <cell r="N64">
            <v>393.43851843901649</v>
          </cell>
          <cell r="O64">
            <v>0</v>
          </cell>
          <cell r="P64">
            <v>1126.1894075945588</v>
          </cell>
          <cell r="Q64">
            <v>1126.1894075945579</v>
          </cell>
          <cell r="R64">
            <v>0</v>
          </cell>
          <cell r="T64">
            <v>28.121111026372159</v>
          </cell>
          <cell r="U64">
            <v>135.17897357200596</v>
          </cell>
          <cell r="V64">
            <v>70.934547622255749</v>
          </cell>
          <cell r="W64">
            <v>10.777522641565961</v>
          </cell>
          <cell r="X64">
            <v>24.74874061192838</v>
          </cell>
          <cell r="Y64">
            <v>73.54742613524715</v>
          </cell>
          <cell r="Z64">
            <v>8.1280268251843015</v>
          </cell>
          <cell r="AA64">
            <v>160.93516426566475</v>
          </cell>
          <cell r="AB64">
            <v>31.59993963293601</v>
          </cell>
          <cell r="AC64">
            <v>0.68484389168163451</v>
          </cell>
          <cell r="AD64">
            <v>26.362513192258543</v>
          </cell>
          <cell r="AE64">
            <v>367.03526277217583</v>
          </cell>
          <cell r="AF64">
            <v>0</v>
          </cell>
          <cell r="AG64">
            <v>938.05407218927644</v>
          </cell>
          <cell r="AH64">
            <v>938.05407218927724</v>
          </cell>
          <cell r="AI64">
            <v>0</v>
          </cell>
        </row>
        <row r="65">
          <cell r="C65">
            <v>73.463696630207352</v>
          </cell>
          <cell r="D65">
            <v>7644.2709804757933</v>
          </cell>
          <cell r="E65">
            <v>165823.15682441797</v>
          </cell>
          <cell r="F65">
            <v>1074.8858547531941</v>
          </cell>
          <cell r="G65">
            <v>1967.4407561280525</v>
          </cell>
          <cell r="H65">
            <v>81408.87436503057</v>
          </cell>
          <cell r="I65">
            <v>64.455704499714557</v>
          </cell>
          <cell r="J65">
            <v>50436.915769982457</v>
          </cell>
          <cell r="K65">
            <v>13474.897149252123</v>
          </cell>
          <cell r="L65">
            <v>28843.11573069555</v>
          </cell>
          <cell r="M65">
            <v>20297.302062829411</v>
          </cell>
          <cell r="N65">
            <v>1751.8529794238164</v>
          </cell>
          <cell r="O65">
            <v>26.034655377910315</v>
          </cell>
          <cell r="P65">
            <v>372886.66652949678</v>
          </cell>
          <cell r="Q65">
            <v>372886.66652949678</v>
          </cell>
          <cell r="R65">
            <v>0</v>
          </cell>
          <cell r="T65">
            <v>50.232188226970365</v>
          </cell>
          <cell r="U65">
            <v>3925.6198049527493</v>
          </cell>
          <cell r="V65">
            <v>51836.902324064678</v>
          </cell>
          <cell r="W65">
            <v>492.68857121491021</v>
          </cell>
          <cell r="X65">
            <v>1172.5997770843551</v>
          </cell>
          <cell r="Y65">
            <v>52210.307958104277</v>
          </cell>
          <cell r="Z65">
            <v>44.626013552261732</v>
          </cell>
          <cell r="AA65">
            <v>16369.536601180949</v>
          </cell>
          <cell r="AB65">
            <v>6378.330365060132</v>
          </cell>
          <cell r="AC65">
            <v>20352.806755851238</v>
          </cell>
          <cell r="AD65">
            <v>13760.612757975647</v>
          </cell>
          <cell r="AE65">
            <v>1376.9165580573613</v>
          </cell>
          <cell r="AF65">
            <v>23.643336839726722</v>
          </cell>
          <cell r="AG65">
            <v>167994.82301216526</v>
          </cell>
          <cell r="AH65">
            <v>167994.82301216517</v>
          </cell>
          <cell r="AI65">
            <v>0</v>
          </cell>
        </row>
        <row r="66">
          <cell r="C66">
            <v>94.574928614220724</v>
          </cell>
          <cell r="D66">
            <v>5344.1055847521475</v>
          </cell>
          <cell r="E66">
            <v>8204.2663422265196</v>
          </cell>
          <cell r="F66">
            <v>582.57119276108642</v>
          </cell>
          <cell r="G66">
            <v>361.88708970621207</v>
          </cell>
          <cell r="H66">
            <v>101606.80062360608</v>
          </cell>
          <cell r="I66">
            <v>57.206554926062793</v>
          </cell>
          <cell r="J66">
            <v>25037.397603281355</v>
          </cell>
          <cell r="K66">
            <v>3219.6387022184736</v>
          </cell>
          <cell r="L66">
            <v>15141.952956019162</v>
          </cell>
          <cell r="M66">
            <v>2081.1442688358675</v>
          </cell>
          <cell r="N66">
            <v>1129.0239516383385</v>
          </cell>
          <cell r="O66">
            <v>0</v>
          </cell>
          <cell r="P66">
            <v>162860.56979858555</v>
          </cell>
          <cell r="Q66">
            <v>162860.56979858555</v>
          </cell>
          <cell r="R66">
            <v>0</v>
          </cell>
          <cell r="T66">
            <v>51.072114605923574</v>
          </cell>
          <cell r="U66">
            <v>2562.8673826167656</v>
          </cell>
          <cell r="V66">
            <v>1700.3964066916426</v>
          </cell>
          <cell r="W66">
            <v>434.5094515919651</v>
          </cell>
          <cell r="X66">
            <v>236.55750610384302</v>
          </cell>
          <cell r="Y66">
            <v>75686.923781049525</v>
          </cell>
          <cell r="Z66">
            <v>39.392238991670553</v>
          </cell>
          <cell r="AA66">
            <v>15085.6669780839</v>
          </cell>
          <cell r="AB66">
            <v>2440.5758135281326</v>
          </cell>
          <cell r="AC66">
            <v>13451.36995013924</v>
          </cell>
          <cell r="AD66">
            <v>1817.8427985044532</v>
          </cell>
          <cell r="AE66">
            <v>978.12814460867799</v>
          </cell>
          <cell r="AF66">
            <v>0</v>
          </cell>
          <cell r="AG66">
            <v>114485.30256651575</v>
          </cell>
          <cell r="AH66">
            <v>114485.30256651572</v>
          </cell>
          <cell r="AI66">
            <v>0</v>
          </cell>
        </row>
        <row r="67">
          <cell r="C67">
            <v>1112560.200306789</v>
          </cell>
          <cell r="D67">
            <v>422326.09482005885</v>
          </cell>
          <cell r="E67">
            <v>1189613.416561699</v>
          </cell>
          <cell r="F67">
            <v>31552.908710341628</v>
          </cell>
          <cell r="G67">
            <v>21486.216882721736</v>
          </cell>
          <cell r="H67">
            <v>75365.372057444416</v>
          </cell>
          <cell r="I67">
            <v>102576.84634982506</v>
          </cell>
          <cell r="J67">
            <v>152000.51160854773</v>
          </cell>
          <cell r="K67">
            <v>16443.803439585197</v>
          </cell>
          <cell r="L67">
            <v>81180.740827202259</v>
          </cell>
          <cell r="M67">
            <v>270829.82520247827</v>
          </cell>
          <cell r="N67">
            <v>68310.963512495044</v>
          </cell>
          <cell r="O67">
            <v>6419.0597485662774</v>
          </cell>
          <cell r="P67">
            <v>3550665.9600277538</v>
          </cell>
          <cell r="Q67">
            <v>3550665.9600277478</v>
          </cell>
          <cell r="R67">
            <v>6.0535967350006104E-9</v>
          </cell>
          <cell r="T67">
            <v>839600.67313904327</v>
          </cell>
          <cell r="U67">
            <v>262434.12053548777</v>
          </cell>
          <cell r="V67">
            <v>654976.70891805447</v>
          </cell>
          <cell r="W67">
            <v>20608.038712157169</v>
          </cell>
          <cell r="X67">
            <v>14067.722488821351</v>
          </cell>
          <cell r="Y67">
            <v>51378.943843259112</v>
          </cell>
          <cell r="Z67">
            <v>74236.483346135166</v>
          </cell>
          <cell r="AA67">
            <v>79479.23565553542</v>
          </cell>
          <cell r="AB67">
            <v>9502.1449522766961</v>
          </cell>
          <cell r="AC67">
            <v>61480.438578508059</v>
          </cell>
          <cell r="AD67">
            <v>192496.72962745096</v>
          </cell>
          <cell r="AE67">
            <v>49834.0458862999</v>
          </cell>
          <cell r="AF67">
            <v>6002.1416545100737</v>
          </cell>
          <cell r="AG67">
            <v>2316097.4273375394</v>
          </cell>
          <cell r="AH67">
            <v>2316097.4273375375</v>
          </cell>
          <cell r="AI67">
            <v>0</v>
          </cell>
        </row>
        <row r="141">
          <cell r="C141">
            <v>4.3812681232288133</v>
          </cell>
          <cell r="D141">
            <v>0.64914877145896133</v>
          </cell>
          <cell r="E141">
            <v>0.34731451742811181</v>
          </cell>
          <cell r="F141">
            <v>0.22349103486525068</v>
          </cell>
          <cell r="G141">
            <v>0.59062638368423159</v>
          </cell>
          <cell r="H141">
            <v>0.84898984184016546</v>
          </cell>
          <cell r="I141">
            <v>2.4892437347466294</v>
          </cell>
          <cell r="J141">
            <v>1.0510988236279659</v>
          </cell>
          <cell r="K141">
            <v>0.50179102527537212</v>
          </cell>
          <cell r="L141">
            <v>0.38428382972970571</v>
          </cell>
          <cell r="M141">
            <v>0.54252658693696554</v>
          </cell>
          <cell r="N141">
            <v>1.7250837809664663</v>
          </cell>
          <cell r="O141">
            <v>0.52111521754981904</v>
          </cell>
          <cell r="P141">
            <v>1</v>
          </cell>
        </row>
        <row r="142">
          <cell r="C142">
            <v>0.1358537264173495</v>
          </cell>
          <cell r="D142">
            <v>1.2885528866207165</v>
          </cell>
          <cell r="E142">
            <v>1.1382292898714448</v>
          </cell>
          <cell r="F142">
            <v>3.3057933496059002</v>
          </cell>
          <cell r="G142">
            <v>1.1882750489821945</v>
          </cell>
          <cell r="H142">
            <v>0.89406376411165878</v>
          </cell>
          <cell r="I142">
            <v>1.4230283040977341</v>
          </cell>
          <cell r="J142">
            <v>1.0867816358938935</v>
          </cell>
          <cell r="K142">
            <v>1.0650792907366873</v>
          </cell>
          <cell r="L142">
            <v>0.77351332649360205</v>
          </cell>
          <cell r="M142">
            <v>0.85475731689422707</v>
          </cell>
          <cell r="N142">
            <v>0.88744005525346914</v>
          </cell>
          <cell r="O142">
            <v>2.9792348274355923E-2</v>
          </cell>
          <cell r="P142">
            <v>1</v>
          </cell>
        </row>
        <row r="143">
          <cell r="C143">
            <v>0.12617044672562272</v>
          </cell>
          <cell r="D143">
            <v>0.98682997622251412</v>
          </cell>
          <cell r="E143">
            <v>1.0248079571749782</v>
          </cell>
          <cell r="F143">
            <v>3.6400564520080834</v>
          </cell>
          <cell r="G143">
            <v>3.1032797591230556</v>
          </cell>
          <cell r="H143">
            <v>1.2004439432516891</v>
          </cell>
          <cell r="I143">
            <v>0.52959758736611473</v>
          </cell>
          <cell r="J143">
            <v>1.2287754726906321</v>
          </cell>
          <cell r="K143">
            <v>1.7157985156318796</v>
          </cell>
          <cell r="L143">
            <v>0.96118797041874693</v>
          </cell>
          <cell r="M143">
            <v>1.489549694141191</v>
          </cell>
          <cell r="N143">
            <v>1.4046192654796028</v>
          </cell>
          <cell r="O143">
            <v>2.8788525190869437E-2</v>
          </cell>
          <cell r="P143">
            <v>1</v>
          </cell>
        </row>
        <row r="144">
          <cell r="C144">
            <v>1.0821516617370304</v>
          </cell>
          <cell r="D144">
            <v>1.0451530613238209</v>
          </cell>
          <cell r="E144">
            <v>0.91631467050959958</v>
          </cell>
          <cell r="F144">
            <v>5.7682066827293559</v>
          </cell>
          <cell r="G144">
            <v>1.6498971662993864</v>
          </cell>
          <cell r="H144">
            <v>1.3637458374135822</v>
          </cell>
          <cell r="I144">
            <v>0.17088319411129171</v>
          </cell>
          <cell r="J144">
            <v>1.1106700832503231</v>
          </cell>
          <cell r="K144">
            <v>0.72390933178193984</v>
          </cell>
          <cell r="L144">
            <v>0.23246753645881474</v>
          </cell>
          <cell r="M144">
            <v>0.94559183261626878</v>
          </cell>
          <cell r="N144">
            <v>1.0045346629738097</v>
          </cell>
          <cell r="O144">
            <v>0</v>
          </cell>
          <cell r="P144">
            <v>1</v>
          </cell>
        </row>
        <row r="145">
          <cell r="C145">
            <v>2.6387227063733398</v>
          </cell>
          <cell r="D145">
            <v>1.749623126671729</v>
          </cell>
          <cell r="E145">
            <v>0.6443378349490525</v>
          </cell>
          <cell r="F145">
            <v>3.2439263607052064E-2</v>
          </cell>
          <cell r="G145">
            <v>0.87771978334990286</v>
          </cell>
          <cell r="H145">
            <v>0.23561441449796175</v>
          </cell>
          <cell r="I145">
            <v>1.2391559945410755</v>
          </cell>
          <cell r="J145">
            <v>0.42869603757798952</v>
          </cell>
          <cell r="K145">
            <v>0.17990556562884144</v>
          </cell>
          <cell r="L145">
            <v>0.52509559791956639</v>
          </cell>
          <cell r="M145">
            <v>0.82461519457698529</v>
          </cell>
          <cell r="N145">
            <v>0.56742125367764584</v>
          </cell>
          <cell r="O145">
            <v>1.841725715735399E-2</v>
          </cell>
          <cell r="P145">
            <v>1</v>
          </cell>
        </row>
        <row r="146">
          <cell r="C146">
            <v>2.0946516865100659</v>
          </cell>
          <cell r="D146">
            <v>0.97864737530458479</v>
          </cell>
          <cell r="E146">
            <v>0.75897503376154474</v>
          </cell>
          <cell r="F146">
            <v>0.90460789456223456</v>
          </cell>
          <cell r="G146">
            <v>0.69909008854513099</v>
          </cell>
          <cell r="H146">
            <v>0.87841122709454433</v>
          </cell>
          <cell r="I146">
            <v>2.3624835033609264</v>
          </cell>
          <cell r="J146">
            <v>0.86892364780390086</v>
          </cell>
          <cell r="K146">
            <v>1.0790801344904764</v>
          </cell>
          <cell r="L146">
            <v>0.54595379447304326</v>
          </cell>
          <cell r="M146">
            <v>0.92443199598853965</v>
          </cell>
          <cell r="N146">
            <v>1.5660807090454933</v>
          </cell>
          <cell r="O146">
            <v>0</v>
          </cell>
          <cell r="P146">
            <v>1</v>
          </cell>
        </row>
        <row r="147">
          <cell r="C147">
            <v>7.4438741731219088E-3</v>
          </cell>
          <cell r="D147">
            <v>0.64783503548049637</v>
          </cell>
          <cell r="E147">
            <v>0.91382723713210556</v>
          </cell>
          <cell r="F147">
            <v>5.4327203266933157</v>
          </cell>
          <cell r="G147">
            <v>0.15482043501024653</v>
          </cell>
          <cell r="H147">
            <v>1.9760791357769123</v>
          </cell>
          <cell r="I147">
            <v>1.5065210659080006</v>
          </cell>
          <cell r="J147">
            <v>0.80668971873552264</v>
          </cell>
          <cell r="K147">
            <v>0.72269204221674543</v>
          </cell>
          <cell r="L147">
            <v>4.8101987122260574</v>
          </cell>
          <cell r="M147">
            <v>1.0920171694289589</v>
          </cell>
          <cell r="N147">
            <v>1.0111253180682054</v>
          </cell>
          <cell r="O147">
            <v>5.0521243035802216E-2</v>
          </cell>
          <cell r="P147">
            <v>1</v>
          </cell>
        </row>
        <row r="148">
          <cell r="C148">
            <v>9.8900220826142818E-2</v>
          </cell>
          <cell r="D148">
            <v>1.5468839932017073</v>
          </cell>
          <cell r="E148">
            <v>1.2873360948985688</v>
          </cell>
          <cell r="F148">
            <v>0.27596650862710259</v>
          </cell>
          <cell r="G148">
            <v>1.2986480857770615</v>
          </cell>
          <cell r="H148">
            <v>0.96571893624962246</v>
          </cell>
          <cell r="I148">
            <v>0.37430783844553417</v>
          </cell>
          <cell r="J148">
            <v>0.6917020801249758</v>
          </cell>
          <cell r="K148">
            <v>0.15890509278069001</v>
          </cell>
          <cell r="L148">
            <v>8.8231676648641566E-2</v>
          </cell>
          <cell r="M148">
            <v>0.4991743210819628</v>
          </cell>
          <cell r="N148">
            <v>0.34761751457423201</v>
          </cell>
          <cell r="O148">
            <v>0</v>
          </cell>
          <cell r="P148">
            <v>1</v>
          </cell>
        </row>
        <row r="149">
          <cell r="C149">
            <v>0.24205880361940632</v>
          </cell>
          <cell r="D149">
            <v>9.3748951845488537E-2</v>
          </cell>
          <cell r="E149">
            <v>0.1064754995213843</v>
          </cell>
          <cell r="F149">
            <v>2.7370310503150384E-2</v>
          </cell>
          <cell r="G149">
            <v>1.3069900403742036</v>
          </cell>
          <cell r="H149">
            <v>1.1879767699126491</v>
          </cell>
          <cell r="I149">
            <v>0.20615083565549122</v>
          </cell>
          <cell r="J149">
            <v>7.2965400198933041</v>
          </cell>
          <cell r="K149">
            <v>1.5387447896660813</v>
          </cell>
          <cell r="L149">
            <v>8.7025028661988344</v>
          </cell>
          <cell r="M149">
            <v>1.3896660950792152</v>
          </cell>
          <cell r="N149">
            <v>1.9612786394828268</v>
          </cell>
          <cell r="O149">
            <v>-5.8149347415594509E-15</v>
          </cell>
          <cell r="P149">
            <v>1</v>
          </cell>
        </row>
        <row r="150">
          <cell r="C150">
            <v>0.23060444016798068</v>
          </cell>
          <cell r="D150">
            <v>1.1486329845332903</v>
          </cell>
          <cell r="E150">
            <v>1.4291129110255487</v>
          </cell>
          <cell r="F150">
            <v>3.7651349870692363</v>
          </cell>
          <cell r="G150">
            <v>1.3150614373508969</v>
          </cell>
          <cell r="H150">
            <v>0.20311138907110488</v>
          </cell>
          <cell r="I150">
            <v>0.16545960597307274</v>
          </cell>
          <cell r="J150">
            <v>0.69728794110210413</v>
          </cell>
          <cell r="K150">
            <v>0.61502177059015917</v>
          </cell>
          <cell r="L150">
            <v>0.17798727079328827</v>
          </cell>
          <cell r="M150">
            <v>0.61413960126645883</v>
          </cell>
          <cell r="N150">
            <v>0.8357224754232655</v>
          </cell>
          <cell r="O150">
            <v>4.8572770410379988E-2</v>
          </cell>
          <cell r="P150">
            <v>1</v>
          </cell>
        </row>
        <row r="151">
          <cell r="C151">
            <v>8.9608894240867071E-2</v>
          </cell>
          <cell r="D151">
            <v>0.9996892005506971</v>
          </cell>
          <cell r="E151">
            <v>1.4056641712776812</v>
          </cell>
          <cell r="F151">
            <v>1.1134284285183416</v>
          </cell>
          <cell r="G151">
            <v>0.31219807640544833</v>
          </cell>
          <cell r="H151">
            <v>0.65536330253728858</v>
          </cell>
          <cell r="I151">
            <v>0.56694477754969241</v>
          </cell>
          <cell r="J151">
            <v>0.59110338275852492</v>
          </cell>
          <cell r="K151">
            <v>0.50343828634434928</v>
          </cell>
          <cell r="L151">
            <v>0.71672533768750168</v>
          </cell>
          <cell r="M151">
            <v>0.8483712052423894</v>
          </cell>
          <cell r="N151">
            <v>0.90833317980314743</v>
          </cell>
          <cell r="O151">
            <v>9.1532073365336098E-6</v>
          </cell>
          <cell r="P151">
            <v>1</v>
          </cell>
        </row>
        <row r="152">
          <cell r="C152">
            <v>0.61469882809813892</v>
          </cell>
          <cell r="D152">
            <v>1.1064665135786553</v>
          </cell>
          <cell r="E152">
            <v>0.60870988441535467</v>
          </cell>
          <cell r="F152">
            <v>3.2298354019489732</v>
          </cell>
          <cell r="G152">
            <v>2.4684265119086803</v>
          </cell>
          <cell r="H152">
            <v>1.302377581537846</v>
          </cell>
          <cell r="I152">
            <v>0.12915056859946</v>
          </cell>
          <cell r="J152">
            <v>4.4691947694559895</v>
          </cell>
          <cell r="K152">
            <v>0.96123179147180926</v>
          </cell>
          <cell r="L152">
            <v>0.28351226244738242</v>
          </cell>
          <cell r="M152">
            <v>1.0820665744584044</v>
          </cell>
          <cell r="N152">
            <v>1.0530426274503584</v>
          </cell>
          <cell r="O152">
            <v>6.1202976389314489E-7</v>
          </cell>
          <cell r="P152">
            <v>1</v>
          </cell>
        </row>
        <row r="153">
          <cell r="C153">
            <v>0.43072998927840506</v>
          </cell>
          <cell r="D153">
            <v>1.2319800972514026</v>
          </cell>
          <cell r="E153">
            <v>1.1088659940265739</v>
          </cell>
          <cell r="F153">
            <v>0.57158389368192841</v>
          </cell>
          <cell r="G153">
            <v>1.3419437662071647</v>
          </cell>
          <cell r="H153">
            <v>0.80343095303308842</v>
          </cell>
          <cell r="I153">
            <v>1.7931623147390277</v>
          </cell>
          <cell r="J153">
            <v>0.91996240663872286</v>
          </cell>
          <cell r="K153">
            <v>1.0630419447046104</v>
          </cell>
          <cell r="L153">
            <v>0.6218636900530855</v>
          </cell>
          <cell r="M153">
            <v>1.0486718792641674</v>
          </cell>
          <cell r="N153">
            <v>1.0653527220791477</v>
          </cell>
          <cell r="O153">
            <v>1.8838862454483195E-5</v>
          </cell>
          <cell r="P153">
            <v>1</v>
          </cell>
        </row>
        <row r="154">
          <cell r="C154">
            <v>0.30467214925160813</v>
          </cell>
          <cell r="D154">
            <v>1.8684561506643824</v>
          </cell>
          <cell r="E154">
            <v>0.76272731627570545</v>
          </cell>
          <cell r="F154">
            <v>4.4778687504119317</v>
          </cell>
          <cell r="G154">
            <v>4.3639179163474209</v>
          </cell>
          <cell r="H154">
            <v>0.80082200226690126</v>
          </cell>
          <cell r="I154">
            <v>0.10998579876763992</v>
          </cell>
          <cell r="J154">
            <v>2.4123214544115998</v>
          </cell>
          <cell r="K154">
            <v>1.4397744558189851</v>
          </cell>
          <cell r="L154">
            <v>0.17658127263490658</v>
          </cell>
          <cell r="M154">
            <v>0.86724401985974087</v>
          </cell>
          <cell r="N154">
            <v>1.3393405095953617</v>
          </cell>
          <cell r="O154">
            <v>0</v>
          </cell>
          <cell r="P154">
            <v>1</v>
          </cell>
        </row>
        <row r="155">
          <cell r="C155">
            <v>0.20375487347941065</v>
          </cell>
          <cell r="D155">
            <v>1.5428543636898153</v>
          </cell>
          <cell r="E155">
            <v>1.1489089787967981</v>
          </cell>
          <cell r="F155">
            <v>0.9591262082047981</v>
          </cell>
          <cell r="G155">
            <v>7.4505809343369811E-2</v>
          </cell>
          <cell r="H155">
            <v>0.21051069026499203</v>
          </cell>
          <cell r="I155">
            <v>0.23181571108537852</v>
          </cell>
          <cell r="J155">
            <v>0.96632725839564393</v>
          </cell>
          <cell r="K155">
            <v>0.45793021512249582</v>
          </cell>
          <cell r="L155">
            <v>0.47413951199436843</v>
          </cell>
          <cell r="M155">
            <v>1.6513491926468646</v>
          </cell>
          <cell r="N155">
            <v>0.82981142544168218</v>
          </cell>
          <cell r="O155">
            <v>0.11014672192086697</v>
          </cell>
          <cell r="P155">
            <v>1</v>
          </cell>
        </row>
        <row r="156">
          <cell r="C156">
            <v>0.28325807381289614</v>
          </cell>
          <cell r="D156">
            <v>0.96749805957327306</v>
          </cell>
          <cell r="E156">
            <v>1.0315671064521397</v>
          </cell>
          <cell r="F156">
            <v>1.0058796998168149</v>
          </cell>
          <cell r="G156">
            <v>4.769782120865239E-3</v>
          </cell>
          <cell r="H156">
            <v>1.493459987595888</v>
          </cell>
          <cell r="I156">
            <v>4.0355296997623032E-3</v>
          </cell>
          <cell r="J156">
            <v>1.3964337064804424</v>
          </cell>
          <cell r="K156">
            <v>1.0872213125832808</v>
          </cell>
          <cell r="L156">
            <v>0.62375103666223541</v>
          </cell>
          <cell r="M156">
            <v>1.5362970158259361</v>
          </cell>
          <cell r="N156">
            <v>1.149084626814868</v>
          </cell>
          <cell r="O156">
            <v>7.0980213202094349E-3</v>
          </cell>
          <cell r="P156">
            <v>1</v>
          </cell>
        </row>
        <row r="157">
          <cell r="C157">
            <v>0.40946310943115882</v>
          </cell>
          <cell r="D157">
            <v>0.55229584705739976</v>
          </cell>
          <cell r="E157">
            <v>0.73878652065281403</v>
          </cell>
          <cell r="F157">
            <v>0.39643189128364031</v>
          </cell>
          <cell r="G157">
            <v>0.63879075267341701</v>
          </cell>
          <cell r="H157">
            <v>1.4834268056869209</v>
          </cell>
          <cell r="I157">
            <v>1.6228945204297778</v>
          </cell>
          <cell r="J157">
            <v>0.63906860823827061</v>
          </cell>
          <cell r="K157">
            <v>2.1867234768142989</v>
          </cell>
          <cell r="L157">
            <v>4.8312716120009656</v>
          </cell>
          <cell r="M157">
            <v>2.0876412609331161</v>
          </cell>
          <cell r="N157">
            <v>2.9505827299858884</v>
          </cell>
          <cell r="O157">
            <v>0.10468931214997033</v>
          </cell>
          <cell r="P157">
            <v>1</v>
          </cell>
        </row>
        <row r="158">
          <cell r="C158">
            <v>0.37902973067490298</v>
          </cell>
          <cell r="D158">
            <v>0.27732564576341118</v>
          </cell>
          <cell r="E158">
            <v>0.92452136631271287</v>
          </cell>
          <cell r="F158">
            <v>0.31139587796959672</v>
          </cell>
          <cell r="G158">
            <v>1.8650923140295355</v>
          </cell>
          <cell r="H158">
            <v>1.4887182233107288</v>
          </cell>
          <cell r="I158">
            <v>0.19822439905149927</v>
          </cell>
          <cell r="J158">
            <v>5.551701619761845</v>
          </cell>
          <cell r="K158">
            <v>0.36073797291444565</v>
          </cell>
          <cell r="L158">
            <v>0.66829952657337077</v>
          </cell>
          <cell r="M158">
            <v>0.29530664179588118</v>
          </cell>
          <cell r="N158">
            <v>0.54416037467305212</v>
          </cell>
          <cell r="O158">
            <v>1.1538368483945091E-15</v>
          </cell>
          <cell r="P158">
            <v>1</v>
          </cell>
        </row>
        <row r="159">
          <cell r="C159">
            <v>1.2136386235831702</v>
          </cell>
          <cell r="D159">
            <v>1.4590735936116321</v>
          </cell>
          <cell r="E159">
            <v>0.62365872812702372</v>
          </cell>
          <cell r="F159">
            <v>6.6237290987184254</v>
          </cell>
          <cell r="G159">
            <v>1.5815415662891925</v>
          </cell>
          <cell r="H159">
            <v>0.66205391826130233</v>
          </cell>
          <cell r="I159">
            <v>7.4339927577202369E-2</v>
          </cell>
          <cell r="J159">
            <v>1.8692192575810069</v>
          </cell>
          <cell r="K159">
            <v>2.4753804766675711</v>
          </cell>
          <cell r="L159">
            <v>0.18123321009663673</v>
          </cell>
          <cell r="M159">
            <v>1.1660245665179472</v>
          </cell>
          <cell r="N159">
            <v>3.2565139900936417</v>
          </cell>
          <cell r="O159">
            <v>2.3151487450619053</v>
          </cell>
          <cell r="P159">
            <v>1</v>
          </cell>
        </row>
        <row r="160">
          <cell r="C160">
            <v>0.27871941840464359</v>
          </cell>
          <cell r="D160">
            <v>1.0012370734524079</v>
          </cell>
          <cell r="E160">
            <v>1.322684415444914</v>
          </cell>
          <cell r="F160">
            <v>2.7668291790623383</v>
          </cell>
          <cell r="G160">
            <v>1.0395976235474194</v>
          </cell>
          <cell r="H160">
            <v>0.71805208580769642</v>
          </cell>
          <cell r="I160">
            <v>0.16844529580672801</v>
          </cell>
          <cell r="J160">
            <v>1.0412467511781465</v>
          </cell>
          <cell r="K160">
            <v>0.64644452844618838</v>
          </cell>
          <cell r="L160">
            <v>6.687816373765014E-2</v>
          </cell>
          <cell r="M160">
            <v>0.8754808240820362</v>
          </cell>
          <cell r="N160">
            <v>0.68286165798347842</v>
          </cell>
          <cell r="O160">
            <v>1.5197248908030721E-8</v>
          </cell>
          <cell r="P160">
            <v>1</v>
          </cell>
        </row>
        <row r="161">
          <cell r="C161">
            <v>2.3709618670084227</v>
          </cell>
          <cell r="D161">
            <v>2.4065901895176576</v>
          </cell>
          <cell r="E161">
            <v>0.66508177432175053</v>
          </cell>
          <cell r="F161">
            <v>6.3982932814362362E-2</v>
          </cell>
          <cell r="G161">
            <v>0.35312793128320225</v>
          </cell>
          <cell r="H161">
            <v>9.8306143848120014E-3</v>
          </cell>
          <cell r="I161">
            <v>1.8455778877953823</v>
          </cell>
          <cell r="J161">
            <v>0.23841796336146251</v>
          </cell>
          <cell r="K161">
            <v>0.83975800525183897</v>
          </cell>
          <cell r="L161">
            <v>2.6576162765047606E-2</v>
          </cell>
          <cell r="M161">
            <v>0.26048247192801033</v>
          </cell>
          <cell r="N161">
            <v>0.49854468149730641</v>
          </cell>
          <cell r="O161">
            <v>0</v>
          </cell>
          <cell r="P161">
            <v>1</v>
          </cell>
        </row>
        <row r="162">
          <cell r="C162">
            <v>0.66781624628257441</v>
          </cell>
          <cell r="D162">
            <v>1.4413741957796535</v>
          </cell>
          <cell r="E162">
            <v>0.87791930788429773</v>
          </cell>
          <cell r="F162">
            <v>4.101053877528426E-2</v>
          </cell>
          <cell r="G162">
            <v>0.37168121026984441</v>
          </cell>
          <cell r="H162">
            <v>0.57597617163893888</v>
          </cell>
          <cell r="I162">
            <v>4.662777475205887E-2</v>
          </cell>
          <cell r="J162">
            <v>0.73393883455233055</v>
          </cell>
          <cell r="K162">
            <v>0.95777797507626838</v>
          </cell>
          <cell r="L162">
            <v>0.10146206210318159</v>
          </cell>
          <cell r="M162">
            <v>2.7275038347955816</v>
          </cell>
          <cell r="N162">
            <v>1.3329181314571594</v>
          </cell>
          <cell r="O162">
            <v>0</v>
          </cell>
          <cell r="P162">
            <v>1</v>
          </cell>
        </row>
        <row r="163">
          <cell r="C163">
            <v>0.35130197459099471</v>
          </cell>
          <cell r="D163">
            <v>1.5298783859039988</v>
          </cell>
          <cell r="E163">
            <v>0.52585137304133844</v>
          </cell>
          <cell r="F163">
            <v>6.1666086625605583E-2</v>
          </cell>
          <cell r="G163">
            <v>0.13500658957736783</v>
          </cell>
          <cell r="H163">
            <v>0.79384568035992165</v>
          </cell>
          <cell r="I163">
            <v>0.84075197493961629</v>
          </cell>
          <cell r="J163">
            <v>0.58468313959761375</v>
          </cell>
          <cell r="K163">
            <v>1.1882152321159885</v>
          </cell>
          <cell r="L163">
            <v>3.8419789121583188</v>
          </cell>
          <cell r="M163">
            <v>3.6487075037474894</v>
          </cell>
          <cell r="N163">
            <v>0.98756999216132002</v>
          </cell>
          <cell r="O163">
            <v>2.3600170252242401E-2</v>
          </cell>
          <cell r="P163">
            <v>1</v>
          </cell>
        </row>
        <row r="164">
          <cell r="C164">
            <v>0.13760031066500733</v>
          </cell>
          <cell r="D164">
            <v>1.7037295836642159</v>
          </cell>
          <cell r="E164">
            <v>1.2202236978735033</v>
          </cell>
          <cell r="F164">
            <v>0.5609706836974232</v>
          </cell>
          <cell r="G164">
            <v>0.7436154861781813</v>
          </cell>
          <cell r="H164">
            <v>0.59789478103017768</v>
          </cell>
          <cell r="I164">
            <v>3.5690635368166856E-2</v>
          </cell>
          <cell r="J164">
            <v>0.57936706059327969</v>
          </cell>
          <cell r="K164">
            <v>1.8560592980376034</v>
          </cell>
          <cell r="L164">
            <v>0.38350792766145003</v>
          </cell>
          <cell r="M164">
            <v>0.76570725285073959</v>
          </cell>
          <cell r="N164">
            <v>0.62123005492431138</v>
          </cell>
          <cell r="O164">
            <v>1.2312877389381959E-6</v>
          </cell>
          <cell r="P164">
            <v>1</v>
          </cell>
        </row>
        <row r="165">
          <cell r="C165">
            <v>3.3710817534461382E-2</v>
          </cell>
          <cell r="D165">
            <v>0.40055855042140698</v>
          </cell>
          <cell r="E165">
            <v>1.6098812787796066</v>
          </cell>
          <cell r="F165">
            <v>0.10426263488296904</v>
          </cell>
          <cell r="G165">
            <v>1.2675377046225256E-2</v>
          </cell>
          <cell r="H165">
            <v>1.4006893283671549</v>
          </cell>
          <cell r="I165">
            <v>0.55282519750489523</v>
          </cell>
          <cell r="J165">
            <v>1.0114513336942288</v>
          </cell>
          <cell r="K165">
            <v>0.16528445402883027</v>
          </cell>
          <cell r="L165">
            <v>0.1709630176018706</v>
          </cell>
          <cell r="M165">
            <v>0.21956007597558966</v>
          </cell>
          <cell r="N165">
            <v>0.1327354465781421</v>
          </cell>
          <cell r="O165">
            <v>2.1062533666106487</v>
          </cell>
          <cell r="P165">
            <v>1</v>
          </cell>
        </row>
        <row r="166">
          <cell r="C166">
            <v>1.1825908015550765E-2</v>
          </cell>
          <cell r="D166">
            <v>0.50171997409846403</v>
          </cell>
          <cell r="E166">
            <v>1.7682855216544588</v>
          </cell>
          <cell r="F166">
            <v>0.35842170641492016</v>
          </cell>
          <cell r="G166">
            <v>8.5263938422775895E-2</v>
          </cell>
          <cell r="H166">
            <v>0.40565346877356062</v>
          </cell>
          <cell r="I166">
            <v>0.35673839966467447</v>
          </cell>
          <cell r="J166">
            <v>0.59227434332633422</v>
          </cell>
          <cell r="K166">
            <v>0.16168682445148977</v>
          </cell>
          <cell r="L166">
            <v>0.10648072942275431</v>
          </cell>
          <cell r="M166">
            <v>0.45705189628789716</v>
          </cell>
          <cell r="N166">
            <v>0.29807064864279537</v>
          </cell>
          <cell r="O166">
            <v>0</v>
          </cell>
          <cell r="P166">
            <v>1</v>
          </cell>
        </row>
        <row r="167">
          <cell r="C167">
            <v>0.64803744553149034</v>
          </cell>
          <cell r="D167">
            <v>1.637765572423018</v>
          </cell>
          <cell r="E167">
            <v>0.77633684393355828</v>
          </cell>
          <cell r="F167">
            <v>1.0581972460847331</v>
          </cell>
          <cell r="G167">
            <v>1.6160245597293739</v>
          </cell>
          <cell r="H167">
            <v>1.4681709475424751</v>
          </cell>
          <cell r="I167">
            <v>0.55690327576059184</v>
          </cell>
          <cell r="J167">
            <v>2.7167208678763952</v>
          </cell>
          <cell r="K167">
            <v>0.46782062353618464</v>
          </cell>
          <cell r="L167">
            <v>6.7478537539474054E-2</v>
          </cell>
          <cell r="M167">
            <v>0.31685679036931219</v>
          </cell>
          <cell r="N167">
            <v>0.91607280118313006</v>
          </cell>
          <cell r="O167">
            <v>1.2161715532403673E-17</v>
          </cell>
          <cell r="P167">
            <v>1</v>
          </cell>
        </row>
        <row r="168">
          <cell r="C168">
            <v>2.3626755403725309E-2</v>
          </cell>
          <cell r="D168">
            <v>0.20451473424310473</v>
          </cell>
          <cell r="E168">
            <v>0.1176434691078595</v>
          </cell>
          <cell r="F168">
            <v>0.61040563920042312</v>
          </cell>
          <cell r="G168">
            <v>2.091426774243335</v>
          </cell>
          <cell r="H168">
            <v>1.6895645078451154</v>
          </cell>
          <cell r="I168">
            <v>7.2785361742762913E-2</v>
          </cell>
          <cell r="J168">
            <v>0.49220176492379708</v>
          </cell>
          <cell r="K168">
            <v>5.0989567323264229</v>
          </cell>
          <cell r="L168">
            <v>18.924504666465307</v>
          </cell>
          <cell r="M168">
            <v>1.8024105674128379</v>
          </cell>
          <cell r="N168">
            <v>0.74315180490828314</v>
          </cell>
          <cell r="O168">
            <v>1.693921972182242E-2</v>
          </cell>
          <cell r="P168">
            <v>1</v>
          </cell>
        </row>
        <row r="169">
          <cell r="C169">
            <v>0.73693180255598512</v>
          </cell>
          <cell r="D169">
            <v>1.9352193625336886</v>
          </cell>
          <cell r="E169">
            <v>0.42708856269259515</v>
          </cell>
          <cell r="F169">
            <v>2.380334490816495</v>
          </cell>
          <cell r="G169">
            <v>2.5297542422002675</v>
          </cell>
          <cell r="H169">
            <v>1.2114370549445639</v>
          </cell>
          <cell r="I169">
            <v>7.9759045410330617E-2</v>
          </cell>
          <cell r="J169">
            <v>3.4594534379371433</v>
          </cell>
          <cell r="K169">
            <v>1.0019969006732286</v>
          </cell>
          <cell r="L169">
            <v>1.1963748687868272</v>
          </cell>
          <cell r="M169">
            <v>0.9151034640598471</v>
          </cell>
          <cell r="N169">
            <v>1.0238914372171801</v>
          </cell>
          <cell r="O169">
            <v>1.2228158805130505E-7</v>
          </cell>
          <cell r="P169">
            <v>1</v>
          </cell>
        </row>
        <row r="170">
          <cell r="C170">
            <v>1.5814430792633123</v>
          </cell>
          <cell r="D170">
            <v>0.84680820575609994</v>
          </cell>
          <cell r="E170">
            <v>1.3781319978191824</v>
          </cell>
          <cell r="F170">
            <v>9.8771282896659221E-2</v>
          </cell>
          <cell r="G170">
            <v>4.3421881193831157E-3</v>
          </cell>
          <cell r="H170">
            <v>0.52133013739915346</v>
          </cell>
          <cell r="I170">
            <v>3.1268521650253873E-3</v>
          </cell>
          <cell r="J170">
            <v>0.25961604630253443</v>
          </cell>
          <cell r="K170">
            <v>5.0652456973348629E-2</v>
          </cell>
          <cell r="L170">
            <v>8.3099602459505012E-2</v>
          </cell>
          <cell r="M170">
            <v>1.5936420696020758E-2</v>
          </cell>
          <cell r="N170">
            <v>8.0096535888864954E-3</v>
          </cell>
          <cell r="O170">
            <v>6.7087654043201271E-3</v>
          </cell>
          <cell r="P170">
            <v>1</v>
          </cell>
        </row>
        <row r="171">
          <cell r="C171">
            <v>5.7032057975698283E-2</v>
          </cell>
          <cell r="D171">
            <v>0.37974608949825023</v>
          </cell>
          <cell r="E171">
            <v>0.19118525990873017</v>
          </cell>
          <cell r="F171">
            <v>0.22705620193182033</v>
          </cell>
          <cell r="G171">
            <v>0.69658100599831474</v>
          </cell>
          <cell r="H171">
            <v>0.27131081923376038</v>
          </cell>
          <cell r="I171">
            <v>0.26426768345957868</v>
          </cell>
          <cell r="J171">
            <v>1.1210212159442778</v>
          </cell>
          <cell r="K171">
            <v>1.1911264134020147</v>
          </cell>
          <cell r="L171">
            <v>14.97000611158531</v>
          </cell>
          <cell r="M171">
            <v>1.5394206045915928</v>
          </cell>
          <cell r="N171">
            <v>10.308347224777719</v>
          </cell>
          <cell r="O171">
            <v>-0.19590775422254253</v>
          </cell>
          <cell r="P171">
            <v>1</v>
          </cell>
        </row>
        <row r="172">
          <cell r="C172">
            <v>0.78075615355818417</v>
          </cell>
          <cell r="D172">
            <v>0.76174039432699081</v>
          </cell>
          <cell r="E172">
            <v>0.73374608555242926</v>
          </cell>
          <cell r="F172">
            <v>0.9028712602513278</v>
          </cell>
          <cell r="G172">
            <v>7.7761596731240399</v>
          </cell>
          <cell r="H172">
            <v>1.3349868964443026</v>
          </cell>
          <cell r="I172">
            <v>3.6984295202137328E-2</v>
          </cell>
          <cell r="J172">
            <v>1.1964805869057338</v>
          </cell>
          <cell r="K172">
            <v>1.2435854983015175</v>
          </cell>
          <cell r="L172">
            <v>0.69132431121197668</v>
          </cell>
          <cell r="M172">
            <v>2.4528088395022594</v>
          </cell>
          <cell r="N172">
            <v>2.514109646673675</v>
          </cell>
          <cell r="O172">
            <v>0</v>
          </cell>
          <cell r="P172">
            <v>1</v>
          </cell>
        </row>
        <row r="173">
          <cell r="C173">
            <v>4.6836158200489333</v>
          </cell>
          <cell r="D173">
            <v>0.33308256422838656</v>
          </cell>
          <cell r="E173">
            <v>0.45683572789775423</v>
          </cell>
          <cell r="F173">
            <v>0.90250500749614881</v>
          </cell>
          <cell r="G173">
            <v>0.30154917133825904</v>
          </cell>
          <cell r="H173">
            <v>5.1516199961449974E-2</v>
          </cell>
          <cell r="I173">
            <v>2.1927325454368606E-2</v>
          </cell>
          <cell r="J173">
            <v>2.0313483983152176</v>
          </cell>
          <cell r="K173">
            <v>0.97051480202970941</v>
          </cell>
          <cell r="L173">
            <v>0.47084606071786028</v>
          </cell>
          <cell r="M173">
            <v>0.72185577471040263</v>
          </cell>
          <cell r="N173">
            <v>0.46527168787548745</v>
          </cell>
          <cell r="O173">
            <v>2.526388331365597E-2</v>
          </cell>
          <cell r="P173">
            <v>1</v>
          </cell>
        </row>
        <row r="174">
          <cell r="C174">
            <v>0.36337911430373232</v>
          </cell>
          <cell r="D174">
            <v>1.4509420915543521</v>
          </cell>
          <cell r="E174">
            <v>0.92807477845645292</v>
          </cell>
          <cell r="F174">
            <v>1.1212628274283361</v>
          </cell>
          <cell r="G174">
            <v>5.7514631480442082</v>
          </cell>
          <cell r="H174">
            <v>1.970923505250096</v>
          </cell>
          <cell r="I174">
            <v>3.3812309865440968E-2</v>
          </cell>
          <cell r="J174">
            <v>0.98569468653607883</v>
          </cell>
          <cell r="K174">
            <v>0.4408036594753546</v>
          </cell>
          <cell r="L174">
            <v>0.15606902511420939</v>
          </cell>
          <cell r="M174">
            <v>0.74531991475010251</v>
          </cell>
          <cell r="N174">
            <v>0.81258180843989181</v>
          </cell>
          <cell r="O174">
            <v>6.0510261087871248E-2</v>
          </cell>
          <cell r="P174">
            <v>1</v>
          </cell>
        </row>
        <row r="175">
          <cell r="C175">
            <v>0.22609416477777747</v>
          </cell>
          <cell r="D175">
            <v>1.7482006790709759</v>
          </cell>
          <cell r="E175">
            <v>0.84280715495711589</v>
          </cell>
          <cell r="F175">
            <v>0.73398618729607079</v>
          </cell>
          <cell r="G175">
            <v>2.4306185474343014</v>
          </cell>
          <cell r="H175">
            <v>1.6586564432445938</v>
          </cell>
          <cell r="I175">
            <v>0.99180622304023369</v>
          </cell>
          <cell r="J175">
            <v>1.8334238401300671</v>
          </cell>
          <cell r="K175">
            <v>1.2135078822370593</v>
          </cell>
          <cell r="L175">
            <v>0.18916990038394363</v>
          </cell>
          <cell r="M175">
            <v>0.59275544545865133</v>
          </cell>
          <cell r="N175">
            <v>0.96299881992715886</v>
          </cell>
          <cell r="O175">
            <v>1.9362944523796576E-2</v>
          </cell>
          <cell r="P175">
            <v>1</v>
          </cell>
        </row>
        <row r="176">
          <cell r="C176">
            <v>0.38770755645910099</v>
          </cell>
          <cell r="D176">
            <v>1.0873057075960961</v>
          </cell>
          <cell r="E176">
            <v>0.81158256906850768</v>
          </cell>
          <cell r="F176">
            <v>1.4091495518693691</v>
          </cell>
          <cell r="G176">
            <v>2.3116064083996437</v>
          </cell>
          <cell r="H176">
            <v>1.3397599882286642</v>
          </cell>
          <cell r="I176">
            <v>1.8042149360707311</v>
          </cell>
          <cell r="J176">
            <v>2.8141846390320016</v>
          </cell>
          <cell r="K176">
            <v>1.3028724299835723</v>
          </cell>
          <cell r="L176">
            <v>0.34308025540887871</v>
          </cell>
          <cell r="M176">
            <v>1.1106403797970728</v>
          </cell>
          <cell r="N176">
            <v>1.5560263636368641</v>
          </cell>
          <cell r="O176">
            <v>0</v>
          </cell>
          <cell r="P176">
            <v>1</v>
          </cell>
        </row>
        <row r="177">
          <cell r="C177">
            <v>3.4601390327053339</v>
          </cell>
          <cell r="D177">
            <v>0.23346372961592909</v>
          </cell>
          <cell r="E177">
            <v>0.5111441297730912</v>
          </cell>
          <cell r="F177">
            <v>0.84464521009151006</v>
          </cell>
          <cell r="G177">
            <v>0.12258122270817516</v>
          </cell>
          <cell r="H177">
            <v>2.0990663638918576</v>
          </cell>
          <cell r="I177">
            <v>3.7726524374392459E-2</v>
          </cell>
          <cell r="J177">
            <v>2.8192177723198606</v>
          </cell>
          <cell r="K177">
            <v>0.31517867659300197</v>
          </cell>
          <cell r="L177">
            <v>8.7392702215141789E-3</v>
          </cell>
          <cell r="M177">
            <v>3.8551692267327103E-2</v>
          </cell>
          <cell r="N177">
            <v>7.2763292735413307E-2</v>
          </cell>
          <cell r="O177">
            <v>0</v>
          </cell>
          <cell r="P177">
            <v>1</v>
          </cell>
        </row>
        <row r="178">
          <cell r="C178">
            <v>0.24788728440389524</v>
          </cell>
          <cell r="D178">
            <v>0.76630715496062252</v>
          </cell>
          <cell r="E178">
            <v>1.3522256223893756</v>
          </cell>
          <cell r="F178">
            <v>1.5212831206667743</v>
          </cell>
          <cell r="G178">
            <v>1.2375899046658521</v>
          </cell>
          <cell r="H178">
            <v>0.80464831663900271</v>
          </cell>
          <cell r="I178">
            <v>0.15840686535563417</v>
          </cell>
          <cell r="J178">
            <v>0.4660726354278848</v>
          </cell>
          <cell r="K178">
            <v>2.2972172315591388</v>
          </cell>
          <cell r="L178">
            <v>0.22208442882197246</v>
          </cell>
          <cell r="M178">
            <v>1.3879353557138563</v>
          </cell>
          <cell r="N178">
            <v>0.85514977522297642</v>
          </cell>
          <cell r="O178">
            <v>0</v>
          </cell>
          <cell r="P178">
            <v>1</v>
          </cell>
        </row>
        <row r="179">
          <cell r="C179">
            <v>0.17779899078192279</v>
          </cell>
          <cell r="D179">
            <v>1.1396599363664262</v>
          </cell>
          <cell r="E179">
            <v>1.2247659217240219</v>
          </cell>
          <cell r="F179">
            <v>5.4734184055635406</v>
          </cell>
          <cell r="G179">
            <v>2.5755246752189169</v>
          </cell>
          <cell r="H179">
            <v>0.60687541994932459</v>
          </cell>
          <cell r="I179">
            <v>6.3436642182653505E-2</v>
          </cell>
          <cell r="J179">
            <v>1.5705159272314391</v>
          </cell>
          <cell r="K179">
            <v>1.8093797572894956</v>
          </cell>
          <cell r="L179">
            <v>0.31935687527179996</v>
          </cell>
          <cell r="M179">
            <v>0.5319133105556586</v>
          </cell>
          <cell r="N179">
            <v>0.89278567540409892</v>
          </cell>
          <cell r="O179">
            <v>2.0653532911631752E-6</v>
          </cell>
          <cell r="P179">
            <v>1</v>
          </cell>
        </row>
        <row r="180">
          <cell r="C180">
            <v>0.15425572679549954</v>
          </cell>
          <cell r="D180">
            <v>1.0037229010831668</v>
          </cell>
          <cell r="E180">
            <v>1.0328916290096066</v>
          </cell>
          <cell r="F180">
            <v>1.0051674134038169</v>
          </cell>
          <cell r="G180">
            <v>0.4771630582876345</v>
          </cell>
          <cell r="H180">
            <v>1.1352137791456178</v>
          </cell>
          <cell r="I180">
            <v>4.3285619656841343E-2</v>
          </cell>
          <cell r="J180">
            <v>1.7082349146883629</v>
          </cell>
          <cell r="K180">
            <v>0.99567343643820039</v>
          </cell>
          <cell r="L180">
            <v>0.55614021629496058</v>
          </cell>
          <cell r="M180">
            <v>1.9083400770477958</v>
          </cell>
          <cell r="N180">
            <v>0.84757358972550012</v>
          </cell>
          <cell r="O180">
            <v>5.7818100359331555E-2</v>
          </cell>
          <cell r="P180">
            <v>1</v>
          </cell>
        </row>
        <row r="181">
          <cell r="C181">
            <v>0.51824707738922915</v>
          </cell>
          <cell r="D181">
            <v>2.3375923585055283</v>
          </cell>
          <cell r="E181">
            <v>0.98547634644754611</v>
          </cell>
          <cell r="F181">
            <v>1.1879457634981414</v>
          </cell>
          <cell r="G181">
            <v>1.8754380564197271</v>
          </cell>
          <cell r="H181">
            <v>0.56463428442367836</v>
          </cell>
          <cell r="I181">
            <v>2.5168759543246079E-2</v>
          </cell>
          <cell r="J181">
            <v>1.0854348886776402</v>
          </cell>
          <cell r="K181">
            <v>0.12748230721470513</v>
          </cell>
          <cell r="L181">
            <v>0.4245696887002936</v>
          </cell>
          <cell r="M181">
            <v>0.13587694619233856</v>
          </cell>
          <cell r="N181">
            <v>0.14199679095175066</v>
          </cell>
          <cell r="O181">
            <v>5.9423609948024564E-2</v>
          </cell>
          <cell r="P181">
            <v>1</v>
          </cell>
        </row>
        <row r="182">
          <cell r="C182">
            <v>3.5493069460694658E-2</v>
          </cell>
          <cell r="D182">
            <v>0.46468344585579113</v>
          </cell>
          <cell r="E182">
            <v>1.6300589535311207</v>
          </cell>
          <cell r="F182">
            <v>7.2911598840955261E-3</v>
          </cell>
          <cell r="G182">
            <v>7.8101354731804505E-4</v>
          </cell>
          <cell r="H182">
            <v>1.2322926746146086</v>
          </cell>
          <cell r="I182">
            <v>1.083765527670945</v>
          </cell>
          <cell r="J182">
            <v>0.7895120844655632</v>
          </cell>
          <cell r="K182">
            <v>0.24562324980858269</v>
          </cell>
          <cell r="L182">
            <v>0.16897468282894931</v>
          </cell>
          <cell r="M182">
            <v>0.22391274141198109</v>
          </cell>
          <cell r="N182">
            <v>0.2134507827383875</v>
          </cell>
          <cell r="O182">
            <v>8.4126383756478504E-2</v>
          </cell>
          <cell r="P182">
            <v>1</v>
          </cell>
        </row>
        <row r="183">
          <cell r="C183">
            <v>0.411388256507425</v>
          </cell>
          <cell r="D183">
            <v>0.84370512134797071</v>
          </cell>
          <cell r="E183">
            <v>0.97170844576967486</v>
          </cell>
          <cell r="F183">
            <v>0.15990623916362687</v>
          </cell>
          <cell r="G183">
            <v>1.3303155221750676E-2</v>
          </cell>
          <cell r="H183">
            <v>1.3322863569089392</v>
          </cell>
          <cell r="I183">
            <v>7.9443816390297892E-2</v>
          </cell>
          <cell r="J183">
            <v>1.1725892993479876</v>
          </cell>
          <cell r="K183">
            <v>2.2317987866338127</v>
          </cell>
          <cell r="L183">
            <v>2.0476901331473041</v>
          </cell>
          <cell r="M183">
            <v>1.4192391673305647</v>
          </cell>
          <cell r="N183">
            <v>1.9986834404909739</v>
          </cell>
          <cell r="O183">
            <v>2.3840830014397903E-2</v>
          </cell>
          <cell r="P183">
            <v>1</v>
          </cell>
        </row>
        <row r="184">
          <cell r="C184">
            <v>0.46197057394524632</v>
          </cell>
          <cell r="D184">
            <v>4.455485706898421</v>
          </cell>
          <cell r="E184">
            <v>7.208792562408646E-2</v>
          </cell>
          <cell r="F184">
            <v>0.99386824130843876</v>
          </cell>
          <cell r="G184">
            <v>4.0054453475178295</v>
          </cell>
          <cell r="H184">
            <v>1.0955474621067434</v>
          </cell>
          <cell r="I184">
            <v>0.59239786519956161</v>
          </cell>
          <cell r="J184">
            <v>0.54164090654648345</v>
          </cell>
          <cell r="K184">
            <v>1.1804498294181422</v>
          </cell>
          <cell r="L184">
            <v>0.33269939885842609</v>
          </cell>
          <cell r="M184">
            <v>0.15095340298066312</v>
          </cell>
          <cell r="N184">
            <v>2.7807806994441417</v>
          </cell>
          <cell r="O184">
            <v>82.361519131847373</v>
          </cell>
          <cell r="P184">
            <v>1</v>
          </cell>
        </row>
        <row r="185">
          <cell r="C185">
            <v>0.82945856490795977</v>
          </cell>
          <cell r="D185">
            <v>1.707234580181846</v>
          </cell>
          <cell r="E185">
            <v>0.97718310589743684</v>
          </cell>
          <cell r="F185">
            <v>0.43826762474179803</v>
          </cell>
          <cell r="G185">
            <v>2.9845692713296796</v>
          </cell>
          <cell r="H185">
            <v>1.39194021957349</v>
          </cell>
          <cell r="I185">
            <v>7.1626862689707374E-2</v>
          </cell>
          <cell r="J185">
            <v>0.75919375798781996</v>
          </cell>
          <cell r="K185">
            <v>2.2840186061228471</v>
          </cell>
          <cell r="L185">
            <v>0.17571883445932965</v>
          </cell>
          <cell r="M185">
            <v>8.1557233837316459E-2</v>
          </cell>
          <cell r="N185">
            <v>0.38522847572344693</v>
          </cell>
          <cell r="O185">
            <v>4.4795512633644101</v>
          </cell>
          <cell r="P185">
            <v>1</v>
          </cell>
        </row>
        <row r="186">
          <cell r="C186">
            <v>0.20521007508650838</v>
          </cell>
          <cell r="D186">
            <v>1.3344197995948679</v>
          </cell>
          <cell r="E186">
            <v>0.81120967108965314</v>
          </cell>
          <cell r="F186">
            <v>1.8872279252362002E-2</v>
          </cell>
          <cell r="G186">
            <v>0.41295566937046996</v>
          </cell>
          <cell r="H186">
            <v>0.43505660603696267</v>
          </cell>
          <cell r="I186">
            <v>7.2282644641204454</v>
          </cell>
          <cell r="J186">
            <v>0.48062780835590585</v>
          </cell>
          <cell r="K186">
            <v>1.757234937941561</v>
          </cell>
          <cell r="L186">
            <v>0.49789462589598044</v>
          </cell>
          <cell r="M186">
            <v>3.3293986072867106</v>
          </cell>
          <cell r="N186">
            <v>0.82127242464413086</v>
          </cell>
          <cell r="O186">
            <v>0.14508885392124798</v>
          </cell>
          <cell r="P186">
            <v>1</v>
          </cell>
        </row>
        <row r="187">
          <cell r="C187">
            <v>0.46734760615161519</v>
          </cell>
          <cell r="D187">
            <v>1.398934504323059</v>
          </cell>
          <cell r="E187">
            <v>0.93498525595224724</v>
          </cell>
          <cell r="F187">
            <v>0.59146267264590668</v>
          </cell>
          <cell r="G187">
            <v>0.3709544307796232</v>
          </cell>
          <cell r="H187">
            <v>1.6281775651088148</v>
          </cell>
          <cell r="I187">
            <v>3.9575052468257574</v>
          </cell>
          <cell r="J187">
            <v>1.0590280452350203</v>
          </cell>
          <cell r="K187">
            <v>2.0664598554065661</v>
          </cell>
          <cell r="L187">
            <v>0.13584199574037772</v>
          </cell>
          <cell r="M187">
            <v>0.44549437663674762</v>
          </cell>
          <cell r="N187">
            <v>1.5873899042844326</v>
          </cell>
          <cell r="O187">
            <v>0</v>
          </cell>
          <cell r="P187">
            <v>1</v>
          </cell>
        </row>
        <row r="188">
          <cell r="C188">
            <v>1.4233629285344642</v>
          </cell>
          <cell r="D188">
            <v>3.1361970843666551</v>
          </cell>
          <cell r="E188">
            <v>0.42718111286282606</v>
          </cell>
          <cell r="F188">
            <v>9.4613696453720628E-2</v>
          </cell>
          <cell r="G188">
            <v>0.75493629176698751</v>
          </cell>
          <cell r="H188">
            <v>0.83037457724841701</v>
          </cell>
          <cell r="I188">
            <v>4.3798443085360494</v>
          </cell>
          <cell r="J188">
            <v>0.77615947900853999</v>
          </cell>
          <cell r="K188">
            <v>0.44730720765172477</v>
          </cell>
          <cell r="L188">
            <v>0.21494512203219013</v>
          </cell>
          <cell r="M188">
            <v>8.0348238835891247E-2</v>
          </cell>
          <cell r="N188">
            <v>0.4187829766477974</v>
          </cell>
          <cell r="O188">
            <v>4.1892893892041228E-4</v>
          </cell>
          <cell r="P188">
            <v>1</v>
          </cell>
        </row>
        <row r="189">
          <cell r="C189">
            <v>5.2740059708967806</v>
          </cell>
          <cell r="D189">
            <v>9.6770767265628319E-2</v>
          </cell>
          <cell r="E189">
            <v>0.3709361313143788</v>
          </cell>
          <cell r="F189">
            <v>0.92912602307547787</v>
          </cell>
          <cell r="G189">
            <v>0.17228509396750302</v>
          </cell>
          <cell r="H189">
            <v>2.0222292020168129</v>
          </cell>
          <cell r="I189">
            <v>2.6332560428660667E-3</v>
          </cell>
          <cell r="J189">
            <v>0.60046448679450237</v>
          </cell>
          <cell r="K189">
            <v>0.39755292808943404</v>
          </cell>
          <cell r="L189">
            <v>2.5306651855037662E-2</v>
          </cell>
          <cell r="M189">
            <v>9.923633170875501E-2</v>
          </cell>
          <cell r="N189">
            <v>1.9464884340466382E-3</v>
          </cell>
          <cell r="O189">
            <v>1.1300469291835567E-16</v>
          </cell>
          <cell r="P189">
            <v>1</v>
          </cell>
        </row>
        <row r="190">
          <cell r="C190">
            <v>6.2530903798772091</v>
          </cell>
          <cell r="D190">
            <v>0.15173405122099329</v>
          </cell>
          <cell r="E190">
            <v>5.9547184618193097E-2</v>
          </cell>
          <cell r="F190">
            <v>1.9002211270061209</v>
          </cell>
          <cell r="G190">
            <v>2.0487616507474753</v>
          </cell>
          <cell r="H190">
            <v>1.1558503031623171</v>
          </cell>
          <cell r="I190">
            <v>0.76943982258214361</v>
          </cell>
          <cell r="J190">
            <v>1.1333000867279162</v>
          </cell>
          <cell r="K190">
            <v>0.24387885113479663</v>
          </cell>
          <cell r="L190">
            <v>7.5856401773694015E-2</v>
          </cell>
          <cell r="M190">
            <v>0.55383161780166634</v>
          </cell>
          <cell r="N190">
            <v>0.35475208959309162</v>
          </cell>
          <cell r="O190">
            <v>0</v>
          </cell>
          <cell r="P190">
            <v>1</v>
          </cell>
        </row>
        <row r="191">
          <cell r="C191">
            <v>0.54772190655735009</v>
          </cell>
          <cell r="D191">
            <v>3.1616482152177836</v>
          </cell>
          <cell r="E191">
            <v>0.10247832115265486</v>
          </cell>
          <cell r="F191">
            <v>1.416661863726793E-2</v>
          </cell>
          <cell r="G191">
            <v>0.74039135806616951</v>
          </cell>
          <cell r="H191">
            <v>1.6971720753884245</v>
          </cell>
          <cell r="I191">
            <v>4.2385221652624825</v>
          </cell>
          <cell r="J191">
            <v>2.8781482684050133</v>
          </cell>
          <cell r="K191">
            <v>1.0848032067342859</v>
          </cell>
          <cell r="L191">
            <v>0.20387930173624019</v>
          </cell>
          <cell r="M191">
            <v>0.18149805464485816</v>
          </cell>
          <cell r="N191">
            <v>3.2121096333914876</v>
          </cell>
          <cell r="O191">
            <v>0</v>
          </cell>
          <cell r="P191">
            <v>1</v>
          </cell>
        </row>
        <row r="192">
          <cell r="C192">
            <v>0.59632269690149442</v>
          </cell>
          <cell r="D192">
            <v>4.3570607522248288</v>
          </cell>
          <cell r="E192">
            <v>0.13807087298839105</v>
          </cell>
          <cell r="F192">
            <v>0.13625148064773515</v>
          </cell>
          <cell r="G192">
            <v>0.13397975232871107</v>
          </cell>
          <cell r="H192">
            <v>1.4718292081977884</v>
          </cell>
          <cell r="I192">
            <v>3.3844317153894195E-2</v>
          </cell>
          <cell r="J192">
            <v>0.93420592679037184</v>
          </cell>
          <cell r="K192">
            <v>0.44618816777213277</v>
          </cell>
          <cell r="L192">
            <v>5.7448474568736342E-2</v>
          </cell>
          <cell r="M192">
            <v>0.19670193318523499</v>
          </cell>
          <cell r="N192">
            <v>2.3713884569625217</v>
          </cell>
          <cell r="O192">
            <v>0</v>
          </cell>
          <cell r="P192">
            <v>1</v>
          </cell>
        </row>
        <row r="193">
          <cell r="C193">
            <v>0.6375246768246704</v>
          </cell>
          <cell r="D193">
            <v>1.4011030978205226</v>
          </cell>
          <cell r="E193">
            <v>4.6110828608866727E-2</v>
          </cell>
          <cell r="F193">
            <v>6.4207419291911191E-2</v>
          </cell>
          <cell r="G193">
            <v>8.5293267808876042E-2</v>
          </cell>
          <cell r="H193">
            <v>0.64290991693761046</v>
          </cell>
          <cell r="I193">
            <v>27.345961580066625</v>
          </cell>
          <cell r="J193">
            <v>5.3491378663783733</v>
          </cell>
          <cell r="K193">
            <v>2.0646127467122155</v>
          </cell>
          <cell r="L193">
            <v>0.27094294586980555</v>
          </cell>
          <cell r="M193">
            <v>0.38607547403001019</v>
          </cell>
          <cell r="N193">
            <v>0.57255390384948535</v>
          </cell>
          <cell r="O193">
            <v>11.25335743870896</v>
          </cell>
          <cell r="P193">
            <v>1</v>
          </cell>
        </row>
        <row r="194">
          <cell r="C194">
            <v>6.3094267541739955</v>
          </cell>
          <cell r="D194">
            <v>0.5296956332015289</v>
          </cell>
          <cell r="E194">
            <v>3.957755353459786E-3</v>
          </cell>
          <cell r="F194">
            <v>23.465903120527418</v>
          </cell>
          <cell r="G194">
            <v>1.692229867769083</v>
          </cell>
          <cell r="H194">
            <v>0.4452406859923343</v>
          </cell>
          <cell r="I194">
            <v>2.2201157240758052E-6</v>
          </cell>
          <cell r="J194">
            <v>0.21013390404912416</v>
          </cell>
          <cell r="K194">
            <v>0.82622823048112171</v>
          </cell>
          <cell r="L194">
            <v>3.8322305676534489E-2</v>
          </cell>
          <cell r="M194">
            <v>7.0896441907278396E-6</v>
          </cell>
          <cell r="N194">
            <v>1.1703013348944717</v>
          </cell>
          <cell r="O194">
            <v>3.1328749082219833E-17</v>
          </cell>
          <cell r="P194">
            <v>1</v>
          </cell>
        </row>
        <row r="195">
          <cell r="C195">
            <v>4.3881524377021623</v>
          </cell>
          <cell r="D195">
            <v>1.7159215654436712E-2</v>
          </cell>
          <cell r="E195">
            <v>0.98202992253037225</v>
          </cell>
          <cell r="F195">
            <v>2.7032417211740249E-3</v>
          </cell>
          <cell r="G195">
            <v>0.30348096379136802</v>
          </cell>
          <cell r="H195">
            <v>7.9898854732419033E-2</v>
          </cell>
          <cell r="I195">
            <v>0.2359656410824332</v>
          </cell>
          <cell r="J195">
            <v>0.41705066602670798</v>
          </cell>
          <cell r="K195">
            <v>9.6964236493063433E-2</v>
          </cell>
          <cell r="L195">
            <v>5.1048830805842403E-2</v>
          </cell>
          <cell r="M195">
            <v>2.3851493249910295E-2</v>
          </cell>
          <cell r="N195">
            <v>0.11575372354974045</v>
          </cell>
          <cell r="O195">
            <v>0</v>
          </cell>
          <cell r="P195">
            <v>1</v>
          </cell>
        </row>
        <row r="196">
          <cell r="C196">
            <v>0.72916053022309568</v>
          </cell>
          <cell r="D196">
            <v>0.12034248012194974</v>
          </cell>
          <cell r="E196">
            <v>0.24960310042984291</v>
          </cell>
          <cell r="F196">
            <v>44.549263470165251</v>
          </cell>
          <cell r="G196">
            <v>65.958477687459592</v>
          </cell>
          <cell r="H196">
            <v>0.65191673749289136</v>
          </cell>
          <cell r="I196">
            <v>3.0641039797014615</v>
          </cell>
          <cell r="J196">
            <v>1.6379333078342408</v>
          </cell>
          <cell r="K196">
            <v>1.392387849350659</v>
          </cell>
          <cell r="L196">
            <v>0.10044240913100903</v>
          </cell>
          <cell r="M196">
            <v>6.6368234614182092E-2</v>
          </cell>
          <cell r="N196">
            <v>1.6052987516635668</v>
          </cell>
          <cell r="O196">
            <v>0</v>
          </cell>
          <cell r="P196">
            <v>1</v>
          </cell>
        </row>
        <row r="197">
          <cell r="C197">
            <v>1.9482726091615823</v>
          </cell>
          <cell r="D197">
            <v>0.19451710677788492</v>
          </cell>
          <cell r="E197">
            <v>0.61864908461547041</v>
          </cell>
          <cell r="F197">
            <v>5.8317950850574718</v>
          </cell>
          <cell r="G197">
            <v>17.653738521013313</v>
          </cell>
          <cell r="H197">
            <v>0.94428823478942969</v>
          </cell>
          <cell r="I197">
            <v>8.4796389337272168E-2</v>
          </cell>
          <cell r="J197">
            <v>1.0219251578206674</v>
          </cell>
          <cell r="K197">
            <v>8.0429771330843511</v>
          </cell>
          <cell r="L197">
            <v>0.24727395885181411</v>
          </cell>
          <cell r="M197">
            <v>0.53307295365909235</v>
          </cell>
          <cell r="N197">
            <v>5.732121703298092</v>
          </cell>
          <cell r="O197">
            <v>0</v>
          </cell>
          <cell r="P197">
            <v>1</v>
          </cell>
        </row>
        <row r="198">
          <cell r="C198">
            <v>0.86374965517045132</v>
          </cell>
          <cell r="D198">
            <v>3.5606378070665925</v>
          </cell>
          <cell r="E198">
            <v>2.0756015131039009E-2</v>
          </cell>
          <cell r="F198">
            <v>-3.097563575470821E-2</v>
          </cell>
          <cell r="G198">
            <v>3.1118106636136846</v>
          </cell>
          <cell r="H198">
            <v>1.4794176177643494</v>
          </cell>
          <cell r="I198">
            <v>14.565840120509232</v>
          </cell>
          <cell r="J198">
            <v>0.78863314027323828</v>
          </cell>
          <cell r="K198">
            <v>2.6647448842099219</v>
          </cell>
          <cell r="L198">
            <v>7.4278332362315014E-2</v>
          </cell>
          <cell r="M198">
            <v>0.12486141307023035</v>
          </cell>
          <cell r="N198">
            <v>0.63322600102632509</v>
          </cell>
          <cell r="O198">
            <v>0</v>
          </cell>
          <cell r="P198">
            <v>1</v>
          </cell>
        </row>
        <row r="199">
          <cell r="C199">
            <v>5.6283707808363372E-2</v>
          </cell>
          <cell r="D199">
            <v>0.15955355147418432</v>
          </cell>
          <cell r="E199">
            <v>2.1875568909699799E-3</v>
          </cell>
          <cell r="F199">
            <v>0.2303894535733402</v>
          </cell>
          <cell r="G199">
            <v>9.1506217894939574</v>
          </cell>
          <cell r="H199">
            <v>0.16645824896514599</v>
          </cell>
          <cell r="I199">
            <v>73.769897435474618</v>
          </cell>
          <cell r="J199">
            <v>0.92103312664926762</v>
          </cell>
          <cell r="K199">
            <v>4.0541570653231584</v>
          </cell>
          <cell r="L199">
            <v>0.15639544004129083</v>
          </cell>
          <cell r="M199">
            <v>4.6707527078509399E-2</v>
          </cell>
          <cell r="N199">
            <v>1.947475372045899</v>
          </cell>
          <cell r="O199">
            <v>0</v>
          </cell>
          <cell r="P199">
            <v>1</v>
          </cell>
        </row>
        <row r="200">
          <cell r="C200">
            <v>0.23187470714546543</v>
          </cell>
          <cell r="D200">
            <v>1.0675094063367829</v>
          </cell>
          <cell r="E200">
            <v>0.21477656112067212</v>
          </cell>
          <cell r="F200">
            <v>2.5587892161654477</v>
          </cell>
          <cell r="G200">
            <v>5.3545024249856406</v>
          </cell>
          <cell r="H200">
            <v>0.88071962920255631</v>
          </cell>
          <cell r="I200">
            <v>0.77904226272545363</v>
          </cell>
          <cell r="J200">
            <v>3.4625184362309138</v>
          </cell>
          <cell r="K200">
            <v>4.6458020699991929</v>
          </cell>
          <cell r="L200">
            <v>2.2122533723894115E-2</v>
          </cell>
          <cell r="M200">
            <v>0.40345509756020614</v>
          </cell>
          <cell r="N200">
            <v>18.204320547863372</v>
          </cell>
          <cell r="O200">
            <v>0</v>
          </cell>
          <cell r="P200">
            <v>1</v>
          </cell>
        </row>
        <row r="201">
          <cell r="C201">
            <v>1.7088060216723772E-3</v>
          </cell>
          <cell r="D201">
            <v>0.14057172102268661</v>
          </cell>
          <cell r="E201">
            <v>0.9660372535630779</v>
          </cell>
          <cell r="F201">
            <v>0.62276320778365157</v>
          </cell>
          <cell r="G201">
            <v>0.97957515222299418</v>
          </cell>
          <cell r="H201">
            <v>2.7881886183769775</v>
          </cell>
          <cell r="I201">
            <v>1.6309489495668641E-2</v>
          </cell>
          <cell r="J201">
            <v>2.4450865882983335</v>
          </cell>
          <cell r="K201">
            <v>5.2670830384043743</v>
          </cell>
          <cell r="L201">
            <v>2.5801260077620021</v>
          </cell>
          <cell r="M201">
            <v>0.80214680162735508</v>
          </cell>
          <cell r="N201">
            <v>0.24481038568364871</v>
          </cell>
          <cell r="O201">
            <v>0.16959582200328169</v>
          </cell>
          <cell r="P201">
            <v>1</v>
          </cell>
        </row>
        <row r="202">
          <cell r="C202">
            <v>5.0368256094895647E-3</v>
          </cell>
          <cell r="D202">
            <v>0.22500792907628278</v>
          </cell>
          <cell r="E202">
            <v>0.10943326356860003</v>
          </cell>
          <cell r="F202">
            <v>0.77280604292120536</v>
          </cell>
          <cell r="G202">
            <v>0.4125438251308734</v>
          </cell>
          <cell r="H202">
            <v>7.9677203206135463</v>
          </cell>
          <cell r="I202">
            <v>3.314253372310428E-2</v>
          </cell>
          <cell r="J202">
            <v>2.7790464935163217</v>
          </cell>
          <cell r="K202">
            <v>2.8814610275402579</v>
          </cell>
          <cell r="L202">
            <v>3.1012840171339819</v>
          </cell>
          <cell r="M202">
            <v>0.18831227630234146</v>
          </cell>
          <cell r="N202">
            <v>0.36124033953206064</v>
          </cell>
          <cell r="O202">
            <v>0</v>
          </cell>
          <cell r="P202">
            <v>1</v>
          </cell>
        </row>
        <row r="203">
          <cell r="C203">
            <v>2.7177565148511467</v>
          </cell>
          <cell r="D203">
            <v>0.81559929630995032</v>
          </cell>
          <cell r="E203">
            <v>0.72781598071735287</v>
          </cell>
          <cell r="F203">
            <v>1.9198488499817197</v>
          </cell>
          <cell r="G203">
            <v>1.123474164027628</v>
          </cell>
          <cell r="H203">
            <v>0.27107488703362725</v>
          </cell>
          <cell r="I203">
            <v>2.7258087945826457</v>
          </cell>
          <cell r="J203">
            <v>0.77385182200882796</v>
          </cell>
          <cell r="K203">
            <v>0.67501592816278566</v>
          </cell>
          <cell r="L203">
            <v>0.76263861609458228</v>
          </cell>
          <cell r="M203">
            <v>1.1240330176164914</v>
          </cell>
          <cell r="N203">
            <v>1.0025121176717526</v>
          </cell>
          <cell r="O203">
            <v>4.3913876059170702</v>
          </cell>
          <cell r="P203">
            <v>1</v>
          </cell>
        </row>
        <row r="209">
          <cell r="C209">
            <v>2.4751777313833587</v>
          </cell>
          <cell r="D209">
            <v>0.59755057500925624</v>
          </cell>
          <cell r="E209">
            <v>0.30141956259306624</v>
          </cell>
          <cell r="F209">
            <v>0.85524168709738912</v>
          </cell>
          <cell r="G209">
            <v>2.1187943159113005</v>
          </cell>
          <cell r="H209">
            <v>0.61033618731813588</v>
          </cell>
          <cell r="I209">
            <v>1.7115830505711247</v>
          </cell>
          <cell r="J209">
            <v>1.0358214023518086</v>
          </cell>
          <cell r="K209">
            <v>0.82362596030739976</v>
          </cell>
          <cell r="L209">
            <v>1.0096017115087883</v>
          </cell>
          <cell r="M209">
            <v>0.95205267013423667</v>
          </cell>
          <cell r="N209">
            <v>1.4351916358616557</v>
          </cell>
          <cell r="O209">
            <v>1.2942528328215384</v>
          </cell>
          <cell r="P209">
            <v>1</v>
          </cell>
        </row>
        <row r="210">
          <cell r="C210">
            <v>0.20196831966792542</v>
          </cell>
          <cell r="D210">
            <v>1.3028319294594193</v>
          </cell>
          <cell r="E210">
            <v>1.2572270480959933</v>
          </cell>
          <cell r="F210">
            <v>0.96421926977948635</v>
          </cell>
          <cell r="G210">
            <v>2.2232350717868052</v>
          </cell>
          <cell r="H210">
            <v>0.91386378955433567</v>
          </cell>
          <cell r="I210">
            <v>1.8340533184082579</v>
          </cell>
          <cell r="J210">
            <v>1.2475786889036724</v>
          </cell>
          <cell r="K210">
            <v>0.87382664503853469</v>
          </cell>
          <cell r="L210">
            <v>0.87467663255928163</v>
          </cell>
          <cell r="M210">
            <v>1.119849291158572</v>
          </cell>
          <cell r="N210">
            <v>1.078929821345449</v>
          </cell>
          <cell r="O210">
            <v>3.0781543347079967E-2</v>
          </cell>
          <cell r="P210">
            <v>1</v>
          </cell>
        </row>
        <row r="211">
          <cell r="C211">
            <v>0.10732949574464376</v>
          </cell>
          <cell r="D211">
            <v>0.99067248536502095</v>
          </cell>
          <cell r="E211">
            <v>0.90722211152058541</v>
          </cell>
          <cell r="F211">
            <v>0.82960450654001594</v>
          </cell>
          <cell r="G211">
            <v>2.4709555836555852</v>
          </cell>
          <cell r="H211">
            <v>1.1010435685517888</v>
          </cell>
          <cell r="I211">
            <v>0.87161459782878603</v>
          </cell>
          <cell r="J211">
            <v>1.265454005260964</v>
          </cell>
          <cell r="K211">
            <v>1.5552031272787881</v>
          </cell>
          <cell r="L211">
            <v>1.1857895339067897</v>
          </cell>
          <cell r="M211">
            <v>1.7270008148300524</v>
          </cell>
          <cell r="N211">
            <v>1.4915676615482756</v>
          </cell>
          <cell r="O211">
            <v>4.3163353873211199E-2</v>
          </cell>
          <cell r="P211">
            <v>1</v>
          </cell>
        </row>
        <row r="212">
          <cell r="C212">
            <v>0.82905112284367932</v>
          </cell>
          <cell r="D212">
            <v>1.1518462273171397</v>
          </cell>
          <cell r="E212">
            <v>0.68353733265595462</v>
          </cell>
          <cell r="F212">
            <v>2.2755361246337622</v>
          </cell>
          <cell r="G212">
            <v>1.9743938900004221</v>
          </cell>
          <cell r="H212">
            <v>1.4373921093106101</v>
          </cell>
          <cell r="I212">
            <v>0.1782104090218905</v>
          </cell>
          <cell r="J212">
            <v>1.1142080446087794</v>
          </cell>
          <cell r="K212">
            <v>1.0071304535282066</v>
          </cell>
          <cell r="L212">
            <v>1.1749109873922108</v>
          </cell>
          <cell r="M212">
            <v>0.97888490542904494</v>
          </cell>
          <cell r="N212">
            <v>0.91514146948369135</v>
          </cell>
          <cell r="O212">
            <v>0</v>
          </cell>
          <cell r="P212">
            <v>1</v>
          </cell>
        </row>
        <row r="213">
          <cell r="C213">
            <v>1.93447425465745</v>
          </cell>
          <cell r="D213">
            <v>1.3516974469621414</v>
          </cell>
          <cell r="E213">
            <v>0.67547367529545599</v>
          </cell>
          <cell r="F213">
            <v>0.55566192014732474</v>
          </cell>
          <cell r="G213">
            <v>0.69951573919613175</v>
          </cell>
          <cell r="H213">
            <v>0.78755781925535273</v>
          </cell>
          <cell r="I213">
            <v>0.88093679960648863</v>
          </cell>
          <cell r="J213">
            <v>0.89653077614979548</v>
          </cell>
          <cell r="K213">
            <v>0.35566400020703359</v>
          </cell>
          <cell r="L213">
            <v>0.67351725513435845</v>
          </cell>
          <cell r="M213">
            <v>0.91641254674589978</v>
          </cell>
          <cell r="N213">
            <v>0.61604941783231459</v>
          </cell>
          <cell r="O213">
            <v>1.402493965288221E-2</v>
          </cell>
          <cell r="P213">
            <v>1</v>
          </cell>
        </row>
        <row r="214">
          <cell r="C214">
            <v>1.5865159228693593</v>
          </cell>
          <cell r="D214">
            <v>0.90720740431223112</v>
          </cell>
          <cell r="E214">
            <v>0.75478978167834321</v>
          </cell>
          <cell r="F214">
            <v>0.76943312909097739</v>
          </cell>
          <cell r="G214">
            <v>1.0757268414641701</v>
          </cell>
          <cell r="H214">
            <v>0.83421083247578143</v>
          </cell>
          <cell r="I214">
            <v>2.0884485556975134</v>
          </cell>
          <cell r="J214">
            <v>0.91404617442076741</v>
          </cell>
          <cell r="K214">
            <v>1.220580647351214</v>
          </cell>
          <cell r="L214">
            <v>0.80604924145415691</v>
          </cell>
          <cell r="M214">
            <v>0.94061594848973551</v>
          </cell>
          <cell r="N214">
            <v>1.293074990354137</v>
          </cell>
          <cell r="O214">
            <v>0</v>
          </cell>
          <cell r="P214">
            <v>1</v>
          </cell>
        </row>
        <row r="215">
          <cell r="C215">
            <v>5.5331842802337092E-2</v>
          </cell>
          <cell r="D215">
            <v>0.75832868509632267</v>
          </cell>
          <cell r="E215">
            <v>1.1431442410787325</v>
          </cell>
          <cell r="F215">
            <v>0.83411571056239397</v>
          </cell>
          <cell r="G215">
            <v>0.92625267280983614</v>
          </cell>
          <cell r="H215">
            <v>1.3793874052028618</v>
          </cell>
          <cell r="I215">
            <v>0.97104370797507766</v>
          </cell>
          <cell r="J215">
            <v>0.78646714941730678</v>
          </cell>
          <cell r="K215">
            <v>0.98954171284005088</v>
          </cell>
          <cell r="L215">
            <v>2.9255834190722929</v>
          </cell>
          <cell r="M215">
            <v>0.97270616261268861</v>
          </cell>
          <cell r="N215">
            <v>1.2803625618573442</v>
          </cell>
          <cell r="O215">
            <v>4.4552691263998821E-2</v>
          </cell>
          <cell r="P215">
            <v>1</v>
          </cell>
        </row>
        <row r="216">
          <cell r="C216">
            <v>0.84159852139974367</v>
          </cell>
          <cell r="D216">
            <v>1.6304869757727471</v>
          </cell>
          <cell r="E216">
            <v>1.2362300113940403</v>
          </cell>
          <cell r="F216">
            <v>0.91154863282146792</v>
          </cell>
          <cell r="G216">
            <v>0.46648929136061534</v>
          </cell>
          <cell r="H216">
            <v>1.0907476705943144</v>
          </cell>
          <cell r="I216">
            <v>0.92790340857319964</v>
          </cell>
          <cell r="J216">
            <v>0.88870664533532984</v>
          </cell>
          <cell r="K216">
            <v>0.62878338995975214</v>
          </cell>
          <cell r="L216">
            <v>0.95494946888299814</v>
          </cell>
          <cell r="M216">
            <v>0.52052303512571341</v>
          </cell>
          <cell r="N216">
            <v>0.53828487526731461</v>
          </cell>
          <cell r="O216">
            <v>0</v>
          </cell>
          <cell r="P216">
            <v>1</v>
          </cell>
        </row>
        <row r="217">
          <cell r="C217">
            <v>0.13725852468446764</v>
          </cell>
          <cell r="D217">
            <v>0.18191559921595199</v>
          </cell>
          <cell r="E217">
            <v>0.14944408349007479</v>
          </cell>
          <cell r="F217">
            <v>0.68524466340608114</v>
          </cell>
          <cell r="G217">
            <v>1.1778323458446327</v>
          </cell>
          <cell r="H217">
            <v>1.223551176678104</v>
          </cell>
          <cell r="I217">
            <v>1.0774888049561215</v>
          </cell>
          <cell r="J217">
            <v>2.9837270142272891</v>
          </cell>
          <cell r="K217">
            <v>1.3800527603230064</v>
          </cell>
          <cell r="L217">
            <v>3.9165504902079862</v>
          </cell>
          <cell r="M217">
            <v>1.7566197734376461</v>
          </cell>
          <cell r="N217">
            <v>1.5753768330343092</v>
          </cell>
          <cell r="O217">
            <v>0.2559033351133525</v>
          </cell>
          <cell r="P217">
            <v>1</v>
          </cell>
        </row>
        <row r="218">
          <cell r="C218">
            <v>0.28178035314066252</v>
          </cell>
          <cell r="D218">
            <v>1.3949789345775032</v>
          </cell>
          <cell r="E218">
            <v>1.5583003175218795</v>
          </cell>
          <cell r="F218">
            <v>1.5182883107499345</v>
          </cell>
          <cell r="G218">
            <v>1.8591678686633153</v>
          </cell>
          <cell r="H218">
            <v>0.79786144353897648</v>
          </cell>
          <cell r="I218">
            <v>0.39236866161501122</v>
          </cell>
          <cell r="J218">
            <v>1.0109979517948715</v>
          </cell>
          <cell r="K218">
            <v>0.88099306775735142</v>
          </cell>
          <cell r="L218">
            <v>0.54821471897281349</v>
          </cell>
          <cell r="M218">
            <v>0.81452280275245958</v>
          </cell>
          <cell r="N218">
            <v>0.94042353487384012</v>
          </cell>
          <cell r="O218">
            <v>5.8339319297982695E-2</v>
          </cell>
          <cell r="P218">
            <v>1</v>
          </cell>
        </row>
        <row r="219">
          <cell r="C219">
            <v>8.6108629420310084E-2</v>
          </cell>
          <cell r="D219">
            <v>0.97802824055762938</v>
          </cell>
          <cell r="E219">
            <v>1.5863227537278448</v>
          </cell>
          <cell r="F219">
            <v>0.68863583438181697</v>
          </cell>
          <cell r="G219">
            <v>1.0978703455544889</v>
          </cell>
          <cell r="H219">
            <v>0.76270650777716664</v>
          </cell>
          <cell r="I219">
            <v>0.41395891172456506</v>
          </cell>
          <cell r="J219">
            <v>0.95529561032247856</v>
          </cell>
          <cell r="K219">
            <v>0.81916954410537979</v>
          </cell>
          <cell r="L219">
            <v>0.64097800058031784</v>
          </cell>
          <cell r="M219">
            <v>1.4218961504489946</v>
          </cell>
          <cell r="N219">
            <v>1.314007247215875</v>
          </cell>
          <cell r="O219">
            <v>8.4375055790734294E-6</v>
          </cell>
          <cell r="P219">
            <v>1</v>
          </cell>
        </row>
        <row r="220">
          <cell r="C220">
            <v>0.6712381721192261</v>
          </cell>
          <cell r="D220">
            <v>1.050459608279608</v>
          </cell>
          <cell r="E220">
            <v>0.84872023233239169</v>
          </cell>
          <cell r="F220">
            <v>0.85184962419447885</v>
          </cell>
          <cell r="G220">
            <v>1.9473519431380752</v>
          </cell>
          <cell r="H220">
            <v>1.1017553112756966</v>
          </cell>
          <cell r="I220">
            <v>0.52442274578035697</v>
          </cell>
          <cell r="J220">
            <v>1.8619297439877771</v>
          </cell>
          <cell r="K220">
            <v>1.1206339828184175</v>
          </cell>
          <cell r="L220">
            <v>0.76385637903737968</v>
          </cell>
          <cell r="M220">
            <v>1.14285744182386</v>
          </cell>
          <cell r="N220">
            <v>1.3789490358550733</v>
          </cell>
          <cell r="O220">
            <v>0.79517447046215228</v>
          </cell>
          <cell r="P220">
            <v>1</v>
          </cell>
        </row>
        <row r="221">
          <cell r="C221">
            <v>0.40639440897652152</v>
          </cell>
          <cell r="D221">
            <v>1.2875524173719233</v>
          </cell>
          <cell r="E221">
            <v>0.98099206478569634</v>
          </cell>
          <cell r="F221">
            <v>1.4276722944704938</v>
          </cell>
          <cell r="G221">
            <v>1.3353269256566338</v>
          </cell>
          <cell r="H221">
            <v>0.87543709956944182</v>
          </cell>
          <cell r="I221">
            <v>2.0331313125467534</v>
          </cell>
          <cell r="J221">
            <v>1.302641567114267</v>
          </cell>
          <cell r="K221">
            <v>1.2446912634157683</v>
          </cell>
          <cell r="L221">
            <v>0.77155720466369526</v>
          </cell>
          <cell r="M221">
            <v>1.2281707674798714</v>
          </cell>
          <cell r="N221">
            <v>1.6641266879307748</v>
          </cell>
          <cell r="O221">
            <v>1.793215580276145E-5</v>
          </cell>
          <cell r="P221">
            <v>1</v>
          </cell>
        </row>
        <row r="222">
          <cell r="C222">
            <v>0.42461410783169296</v>
          </cell>
          <cell r="D222">
            <v>1.7419713906030858</v>
          </cell>
          <cell r="E222">
            <v>0.69601552994640825</v>
          </cell>
          <cell r="F222">
            <v>1.6379719806247146</v>
          </cell>
          <cell r="G222">
            <v>2.4851916456474319</v>
          </cell>
          <cell r="H222">
            <v>0.9135490508384535</v>
          </cell>
          <cell r="I222">
            <v>0.29447185806749288</v>
          </cell>
          <cell r="J222">
            <v>2.3802294546401113</v>
          </cell>
          <cell r="K222">
            <v>1.3780110717886098</v>
          </cell>
          <cell r="L222">
            <v>0.42661340139306209</v>
          </cell>
          <cell r="M222">
            <v>1.2505450669112681</v>
          </cell>
          <cell r="N222">
            <v>0.93209099301120324</v>
          </cell>
          <cell r="O222">
            <v>0</v>
          </cell>
          <cell r="P222">
            <v>1</v>
          </cell>
        </row>
        <row r="223">
          <cell r="C223">
            <v>0.34792341917495645</v>
          </cell>
          <cell r="D223">
            <v>1.383452638232149</v>
          </cell>
          <cell r="E223">
            <v>1.2124558356762232</v>
          </cell>
          <cell r="F223">
            <v>1.2188678722515505</v>
          </cell>
          <cell r="G223">
            <v>1.1493635489650036</v>
          </cell>
          <cell r="H223">
            <v>0.53787114936492708</v>
          </cell>
          <cell r="I223">
            <v>0.4066504355509914</v>
          </cell>
          <cell r="J223">
            <v>1.3195149291612491</v>
          </cell>
          <cell r="K223">
            <v>1.0016363038487746</v>
          </cell>
          <cell r="L223">
            <v>0.45312993152015352</v>
          </cell>
          <cell r="M223">
            <v>1.4759184274562758</v>
          </cell>
          <cell r="N223">
            <v>1.5156563979062023</v>
          </cell>
          <cell r="O223">
            <v>0.11283679542612077</v>
          </cell>
          <cell r="P223">
            <v>1</v>
          </cell>
        </row>
        <row r="224">
          <cell r="C224">
            <v>0.21069566642356466</v>
          </cell>
          <cell r="D224">
            <v>1.0067931477612544</v>
          </cell>
          <cell r="E224">
            <v>0.99809085397026576</v>
          </cell>
          <cell r="F224">
            <v>0.71927846821481556</v>
          </cell>
          <cell r="G224">
            <v>0.50527774564687267</v>
          </cell>
          <cell r="H224">
            <v>1.025349080381099</v>
          </cell>
          <cell r="I224">
            <v>0.83758747610189843</v>
          </cell>
          <cell r="J224">
            <v>1.346981316446725</v>
          </cell>
          <cell r="K224">
            <v>1.1791014146602012</v>
          </cell>
          <cell r="L224">
            <v>0.88314517823083816</v>
          </cell>
          <cell r="M224">
            <v>1.7582668440879641</v>
          </cell>
          <cell r="N224">
            <v>1.552447745110483</v>
          </cell>
          <cell r="O224">
            <v>6.4770108073731337E-3</v>
          </cell>
          <cell r="P224">
            <v>1</v>
          </cell>
        </row>
        <row r="225">
          <cell r="C225">
            <v>0.32685075342942199</v>
          </cell>
          <cell r="D225">
            <v>0.80794403522283287</v>
          </cell>
          <cell r="E225">
            <v>0.73999631261990539</v>
          </cell>
          <cell r="F225">
            <v>0.60213340264914017</v>
          </cell>
          <cell r="G225">
            <v>1.7325434314719126</v>
          </cell>
          <cell r="H225">
            <v>0.85841333015474097</v>
          </cell>
          <cell r="I225">
            <v>1.2662774312641922</v>
          </cell>
          <cell r="J225">
            <v>0.82368389966187194</v>
          </cell>
          <cell r="K225">
            <v>2.029255107844695</v>
          </cell>
          <cell r="L225">
            <v>2.3637606105382956</v>
          </cell>
          <cell r="M225">
            <v>1.724630564572136</v>
          </cell>
          <cell r="N225">
            <v>2.0061678790505764</v>
          </cell>
          <cell r="O225">
            <v>0.10337631147557333</v>
          </cell>
          <cell r="P225">
            <v>1</v>
          </cell>
        </row>
        <row r="226">
          <cell r="C226">
            <v>0.31958450038357417</v>
          </cell>
          <cell r="D226">
            <v>0.34128959865647157</v>
          </cell>
          <cell r="E226">
            <v>0.6822337474658362</v>
          </cell>
          <cell r="F226">
            <v>0.57027867110431452</v>
          </cell>
          <cell r="G226">
            <v>1.2859790099019299</v>
          </cell>
          <cell r="H226">
            <v>1.5575288454311573</v>
          </cell>
          <cell r="I226">
            <v>0.42582949549789317</v>
          </cell>
          <cell r="J226">
            <v>3.591865854728066</v>
          </cell>
          <cell r="K226">
            <v>1.1179927454716936</v>
          </cell>
          <cell r="L226">
            <v>1.0707407647850309</v>
          </cell>
          <cell r="M226">
            <v>1.3303948927679672</v>
          </cell>
          <cell r="N226">
            <v>0.64284861242505409</v>
          </cell>
          <cell r="O226">
            <v>1.1010246577920969E-15</v>
          </cell>
          <cell r="P226">
            <v>1</v>
          </cell>
        </row>
        <row r="227">
          <cell r="C227">
            <v>0.67094477229908289</v>
          </cell>
          <cell r="D227">
            <v>1.2397865259098038</v>
          </cell>
          <cell r="E227">
            <v>0.6386402230994358</v>
          </cell>
          <cell r="F227">
            <v>1.827658181231083</v>
          </cell>
          <cell r="G227">
            <v>1.3427747000495811</v>
          </cell>
          <cell r="H227">
            <v>1.3252624110562905</v>
          </cell>
          <cell r="I227">
            <v>0.32821729802666511</v>
          </cell>
          <cell r="J227">
            <v>1.2447820532115794</v>
          </cell>
          <cell r="K227">
            <v>1.9207221619495134</v>
          </cell>
          <cell r="L227">
            <v>0.44592798683064627</v>
          </cell>
          <cell r="M227">
            <v>1.2547441747668111</v>
          </cell>
          <cell r="N227">
            <v>2.010436912485785</v>
          </cell>
          <cell r="O227">
            <v>1.8655428768984772</v>
          </cell>
          <cell r="P227">
            <v>1</v>
          </cell>
        </row>
        <row r="228">
          <cell r="C228">
            <v>0.39593584905205803</v>
          </cell>
          <cell r="D228">
            <v>1.1579577307243105</v>
          </cell>
          <cell r="E228">
            <v>1.4454389437708302</v>
          </cell>
          <cell r="F228">
            <v>0.96787442972456783</v>
          </cell>
          <cell r="G228">
            <v>0.86065267116691579</v>
          </cell>
          <cell r="H228">
            <v>0.75177853112865034</v>
          </cell>
          <cell r="I228">
            <v>0.27156087871796919</v>
          </cell>
          <cell r="J228">
            <v>1.2879143671335567</v>
          </cell>
          <cell r="K228">
            <v>0.76583417195707426</v>
          </cell>
          <cell r="L228">
            <v>0.36353793174659488</v>
          </cell>
          <cell r="M228">
            <v>1.2069548941338817</v>
          </cell>
          <cell r="N228">
            <v>1.0713603121063844</v>
          </cell>
          <cell r="O228">
            <v>2.0505649094911622E-8</v>
          </cell>
          <cell r="P228">
            <v>1</v>
          </cell>
        </row>
        <row r="229">
          <cell r="C229">
            <v>2.5834908103618894</v>
          </cell>
          <cell r="D229">
            <v>1.9318355505804625</v>
          </cell>
          <cell r="E229">
            <v>0.70645143019059475</v>
          </cell>
          <cell r="F229">
            <v>0.22800414484823792</v>
          </cell>
          <cell r="G229">
            <v>0.80283643885432399</v>
          </cell>
          <cell r="H229">
            <v>0.64230025656817269</v>
          </cell>
          <cell r="I229">
            <v>1.1349335582431557</v>
          </cell>
          <cell r="J229">
            <v>0.34726092229614725</v>
          </cell>
          <cell r="K229">
            <v>0.82504102124221279</v>
          </cell>
          <cell r="L229">
            <v>0.40847988549200898</v>
          </cell>
          <cell r="M229">
            <v>0.20109478060057312</v>
          </cell>
          <cell r="N229">
            <v>0.43087430295818802</v>
          </cell>
          <cell r="O229">
            <v>0</v>
          </cell>
          <cell r="P229">
            <v>1</v>
          </cell>
        </row>
        <row r="230">
          <cell r="C230">
            <v>0.99209934326462201</v>
          </cell>
          <cell r="D230">
            <v>0.97271813926616713</v>
          </cell>
          <cell r="E230">
            <v>0.75191264873200203</v>
          </cell>
          <cell r="F230">
            <v>0.63403369206287885</v>
          </cell>
          <cell r="G230">
            <v>1.1017951954928269</v>
          </cell>
          <cell r="H230">
            <v>1.1686570267807441</v>
          </cell>
          <cell r="I230">
            <v>0.45869187379816329</v>
          </cell>
          <cell r="J230">
            <v>0.98553484083691179</v>
          </cell>
          <cell r="K230">
            <v>1.0053516212679294</v>
          </cell>
          <cell r="L230">
            <v>0.814758593359868</v>
          </cell>
          <cell r="M230">
            <v>1.5090352831922247</v>
          </cell>
          <cell r="N230">
            <v>1.1552507449325182</v>
          </cell>
          <cell r="O230">
            <v>0</v>
          </cell>
          <cell r="P230">
            <v>1</v>
          </cell>
        </row>
        <row r="231">
          <cell r="C231">
            <v>0.16331497546005355</v>
          </cell>
          <cell r="D231">
            <v>2.1977885406352429</v>
          </cell>
          <cell r="E231">
            <v>0.76695040646462886</v>
          </cell>
          <cell r="F231">
            <v>0.43502513702368428</v>
          </cell>
          <cell r="G231">
            <v>0.41541593481859951</v>
          </cell>
          <cell r="H231">
            <v>0.62093050012411333</v>
          </cell>
          <cell r="I231">
            <v>1.017103017514102</v>
          </cell>
          <cell r="J231">
            <v>0.64240771729616863</v>
          </cell>
          <cell r="K231">
            <v>1.191557977345723</v>
          </cell>
          <cell r="L231">
            <v>2.2014676298138851</v>
          </cell>
          <cell r="M231">
            <v>1.695407850211865</v>
          </cell>
          <cell r="N231">
            <v>1.3394981456399517</v>
          </cell>
          <cell r="O231">
            <v>2.9212626612584461E-2</v>
          </cell>
          <cell r="P231">
            <v>1</v>
          </cell>
        </row>
        <row r="232">
          <cell r="C232">
            <v>0.21230821966006816</v>
          </cell>
          <cell r="D232">
            <v>1.5869772164342775</v>
          </cell>
          <cell r="E232">
            <v>1.1725927968077954</v>
          </cell>
          <cell r="F232">
            <v>0.79557078442404183</v>
          </cell>
          <cell r="G232">
            <v>1.3189404080203828</v>
          </cell>
          <cell r="H232">
            <v>0.77079268286452807</v>
          </cell>
          <cell r="I232">
            <v>0.67644518909301776</v>
          </cell>
          <cell r="J232">
            <v>1.1321087311075977</v>
          </cell>
          <cell r="K232">
            <v>1.2234206700526464</v>
          </cell>
          <cell r="L232">
            <v>1.0546858425368237</v>
          </cell>
          <cell r="M232">
            <v>1.3596962963233845</v>
          </cell>
          <cell r="N232">
            <v>1.0208115057590814</v>
          </cell>
          <cell r="O232">
            <v>1.1065601527434065E-6</v>
          </cell>
          <cell r="P232">
            <v>1</v>
          </cell>
        </row>
        <row r="233">
          <cell r="C233">
            <v>6.2258310142752918E-2</v>
          </cell>
          <cell r="D233">
            <v>0.7435528484106555</v>
          </cell>
          <cell r="E233">
            <v>1.8122519768754222</v>
          </cell>
          <cell r="F233">
            <v>0.6016240251372944</v>
          </cell>
          <cell r="G233">
            <v>0.83110242669933254</v>
          </cell>
          <cell r="H233">
            <v>1.368571639481726</v>
          </cell>
          <cell r="I233">
            <v>1.3118413798783763</v>
          </cell>
          <cell r="J233">
            <v>1.0539814495352919</v>
          </cell>
          <cell r="K233">
            <v>0.9930206663048583</v>
          </cell>
          <cell r="L233">
            <v>0.70160238672652542</v>
          </cell>
          <cell r="M233">
            <v>0.6788014401425102</v>
          </cell>
          <cell r="N233">
            <v>0.59422484196963377</v>
          </cell>
          <cell r="O233">
            <v>1.9114191514395413</v>
          </cell>
          <cell r="P233">
            <v>1</v>
          </cell>
        </row>
        <row r="234">
          <cell r="C234">
            <v>8.7484567403407681E-2</v>
          </cell>
          <cell r="D234">
            <v>0.76305574947057575</v>
          </cell>
          <cell r="E234">
            <v>2.1634160269853253</v>
          </cell>
          <cell r="F234">
            <v>0.76631235207715387</v>
          </cell>
          <cell r="G234">
            <v>0.19151214454770221</v>
          </cell>
          <cell r="H234">
            <v>0.76790761008315356</v>
          </cell>
          <cell r="I234">
            <v>1.0687966432804805</v>
          </cell>
          <cell r="J234">
            <v>0.79447464532706702</v>
          </cell>
          <cell r="K234">
            <v>0.31754634087493933</v>
          </cell>
          <cell r="L234">
            <v>0.60634851300036174</v>
          </cell>
          <cell r="M234">
            <v>0.70520004711013717</v>
          </cell>
          <cell r="N234">
            <v>0.87793602331412435</v>
          </cell>
          <cell r="O234">
            <v>0</v>
          </cell>
          <cell r="P234">
            <v>1</v>
          </cell>
        </row>
        <row r="235">
          <cell r="C235">
            <v>0.42747799197489184</v>
          </cell>
          <cell r="D235">
            <v>2.0290655669683697</v>
          </cell>
          <cell r="E235">
            <v>0.65944459735280836</v>
          </cell>
          <cell r="F235">
            <v>0.69233003804099236</v>
          </cell>
          <cell r="G235">
            <v>1.8250399065186012</v>
          </cell>
          <cell r="H235">
            <v>1.5521358435058228</v>
          </cell>
          <cell r="I235">
            <v>0.65782666326664208</v>
          </cell>
          <cell r="J235">
            <v>3.1993877863958646</v>
          </cell>
          <cell r="K235">
            <v>0.67894437094836946</v>
          </cell>
          <cell r="L235">
            <v>0.2382204382745296</v>
          </cell>
          <cell r="M235">
            <v>0.58146006269253403</v>
          </cell>
          <cell r="N235">
            <v>0.63742744292446674</v>
          </cell>
          <cell r="O235">
            <v>1.2705121369880957E-17</v>
          </cell>
          <cell r="P235">
            <v>1</v>
          </cell>
        </row>
        <row r="236">
          <cell r="C236">
            <v>2.7756360136462242E-2</v>
          </cell>
          <cell r="D236">
            <v>0.31988768507418347</v>
          </cell>
          <cell r="E236">
            <v>0.18199202852434748</v>
          </cell>
          <cell r="F236">
            <v>0.23029633168483241</v>
          </cell>
          <cell r="G236">
            <v>2.4672027413206012</v>
          </cell>
          <cell r="H236">
            <v>1.2162940885502138</v>
          </cell>
          <cell r="I236">
            <v>0.55882448933671747</v>
          </cell>
          <cell r="J236">
            <v>0.68676173634121096</v>
          </cell>
          <cell r="K236">
            <v>3.6205821432582499</v>
          </cell>
          <cell r="L236">
            <v>7.0081721100059635</v>
          </cell>
          <cell r="M236">
            <v>1.4962643531094986</v>
          </cell>
          <cell r="N236">
            <v>1.0250581317341008</v>
          </cell>
          <cell r="O236">
            <v>4.3398512430094224E-2</v>
          </cell>
          <cell r="P236">
            <v>1</v>
          </cell>
        </row>
        <row r="237">
          <cell r="C237">
            <v>0.49184382086188483</v>
          </cell>
          <cell r="D237">
            <v>1.6529179958337223</v>
          </cell>
          <cell r="E237">
            <v>0.47589146819060257</v>
          </cell>
          <cell r="F237">
            <v>1.1076849092522445</v>
          </cell>
          <cell r="G237">
            <v>1.8621569555823405</v>
          </cell>
          <cell r="H237">
            <v>1.1426023691007372</v>
          </cell>
          <cell r="I237">
            <v>0.31814043226487582</v>
          </cell>
          <cell r="J237">
            <v>3.0629321441191175</v>
          </cell>
          <cell r="K237">
            <v>0.98916537963177575</v>
          </cell>
          <cell r="L237">
            <v>1.0191348845457435</v>
          </cell>
          <cell r="M237">
            <v>1.1011038993849427</v>
          </cell>
          <cell r="N237">
            <v>0.79743600479290278</v>
          </cell>
          <cell r="O237">
            <v>1.1747541489630058E-7</v>
          </cell>
          <cell r="P237">
            <v>1</v>
          </cell>
        </row>
        <row r="238">
          <cell r="C238">
            <v>1.6769350433633163</v>
          </cell>
          <cell r="D238">
            <v>1.0648077582673225</v>
          </cell>
          <cell r="E238">
            <v>1.2815911336887866</v>
          </cell>
          <cell r="F238">
            <v>0.48727713416787571</v>
          </cell>
          <cell r="G238">
            <v>0.15340443936073025</v>
          </cell>
          <cell r="H238">
            <v>1.0928983741946214</v>
          </cell>
          <cell r="I238">
            <v>0.2616568573693302</v>
          </cell>
          <cell r="J238">
            <v>0.45558066924518342</v>
          </cell>
          <cell r="K238">
            <v>0.28865310610497341</v>
          </cell>
          <cell r="L238">
            <v>0.22256632994187692</v>
          </cell>
          <cell r="M238">
            <v>0.6466065185302845</v>
          </cell>
          <cell r="N238">
            <v>3.0333080593015586E-2</v>
          </cell>
          <cell r="O238">
            <v>6.6223853746939457E-3</v>
          </cell>
          <cell r="P238">
            <v>1</v>
          </cell>
        </row>
        <row r="239">
          <cell r="C239">
            <v>6.6333894551737188E-2</v>
          </cell>
          <cell r="D239">
            <v>0.84236797032100441</v>
          </cell>
          <cell r="E239">
            <v>0.30573859867380415</v>
          </cell>
          <cell r="F239">
            <v>0.28056368839992674</v>
          </cell>
          <cell r="G239">
            <v>1.7891498668547319</v>
          </cell>
          <cell r="H239">
            <v>0.61006719791029529</v>
          </cell>
          <cell r="I239">
            <v>0.63801189137938319</v>
          </cell>
          <cell r="J239">
            <v>1.5808338692029043</v>
          </cell>
          <cell r="K239">
            <v>1.6450157845570248</v>
          </cell>
          <cell r="L239">
            <v>2.5836220919660144</v>
          </cell>
          <cell r="M239">
            <v>1.7761424401297294</v>
          </cell>
          <cell r="N239">
            <v>5.8114056463322488</v>
          </cell>
          <cell r="O239">
            <v>-0.37194152429160837</v>
          </cell>
          <cell r="P239">
            <v>1</v>
          </cell>
        </row>
        <row r="240">
          <cell r="C240">
            <v>0.68945522436806317</v>
          </cell>
          <cell r="D240">
            <v>0.85522976854639432</v>
          </cell>
          <cell r="E240">
            <v>0.57588668039203206</v>
          </cell>
          <cell r="F240">
            <v>0.55432188251220271</v>
          </cell>
          <cell r="G240">
            <v>3.7102400433858507</v>
          </cell>
          <cell r="H240">
            <v>1.1421277594667836</v>
          </cell>
          <cell r="I240">
            <v>0.35691957556746945</v>
          </cell>
          <cell r="J240">
            <v>1.1418723216922682</v>
          </cell>
          <cell r="K240">
            <v>1.0528667184538485</v>
          </cell>
          <cell r="L240">
            <v>1.1589958013358599</v>
          </cell>
          <cell r="M240">
            <v>1.7490621720841695</v>
          </cell>
          <cell r="N240">
            <v>1.866812764961993</v>
          </cell>
          <cell r="O240">
            <v>0</v>
          </cell>
          <cell r="P240">
            <v>1</v>
          </cell>
        </row>
        <row r="241">
          <cell r="C241">
            <v>3.460593824705716</v>
          </cell>
          <cell r="D241">
            <v>0.36194440417145257</v>
          </cell>
          <cell r="E241">
            <v>0.39005986388188807</v>
          </cell>
          <cell r="F241">
            <v>0.5758634197994511</v>
          </cell>
          <cell r="G241">
            <v>0.54594892245674054</v>
          </cell>
          <cell r="H241">
            <v>0.37359542035145993</v>
          </cell>
          <cell r="I241">
            <v>0.21348357173566304</v>
          </cell>
          <cell r="J241">
            <v>1.2375664111383051</v>
          </cell>
          <cell r="K241">
            <v>0.65063203310367035</v>
          </cell>
          <cell r="L241">
            <v>0.57575527989536757</v>
          </cell>
          <cell r="M241">
            <v>0.59426026384505293</v>
          </cell>
          <cell r="N241">
            <v>0.57625455496414246</v>
          </cell>
          <cell r="O241">
            <v>1.9951198854398403E-2</v>
          </cell>
          <cell r="P241">
            <v>1</v>
          </cell>
        </row>
        <row r="242">
          <cell r="C242">
            <v>0.44302550612715069</v>
          </cell>
          <cell r="D242">
            <v>1.4108081296924966</v>
          </cell>
          <cell r="E242">
            <v>0.89279505622637234</v>
          </cell>
          <cell r="F242">
            <v>1.1529339249714488</v>
          </cell>
          <cell r="G242">
            <v>3.7528019967354171</v>
          </cell>
          <cell r="H242">
            <v>1.8972946319643151</v>
          </cell>
          <cell r="I242">
            <v>0.30459913305898456</v>
          </cell>
          <cell r="J242">
            <v>1.2559715800756901</v>
          </cell>
          <cell r="K242">
            <v>0.7109844597371765</v>
          </cell>
          <cell r="L242">
            <v>0.38658851750163892</v>
          </cell>
          <cell r="M242">
            <v>0.80613559038461424</v>
          </cell>
          <cell r="N242">
            <v>0.94800339948623191</v>
          </cell>
          <cell r="O242">
            <v>5.7773618122164201E-2</v>
          </cell>
          <cell r="P242">
            <v>1</v>
          </cell>
        </row>
        <row r="243">
          <cell r="C243">
            <v>0.26496633596290348</v>
          </cell>
          <cell r="D243">
            <v>1.7768408274141796</v>
          </cell>
          <cell r="E243">
            <v>0.75197376637329727</v>
          </cell>
          <cell r="F243">
            <v>0.91988799820827605</v>
          </cell>
          <cell r="G243">
            <v>2.0096412599785602</v>
          </cell>
          <cell r="H243">
            <v>1.721322515577681</v>
          </cell>
          <cell r="I243">
            <v>1.1559610432340981</v>
          </cell>
          <cell r="J243">
            <v>1.594671144773242</v>
          </cell>
          <cell r="K243">
            <v>1.0364729147910312</v>
          </cell>
          <cell r="L243">
            <v>0.67810240712245529</v>
          </cell>
          <cell r="M243">
            <v>0.92966973946382581</v>
          </cell>
          <cell r="N243">
            <v>1.1298809199926401</v>
          </cell>
          <cell r="O243">
            <v>1.8576349662097542E-2</v>
          </cell>
          <cell r="P243">
            <v>1</v>
          </cell>
        </row>
        <row r="244">
          <cell r="C244">
            <v>0.3833982678254092</v>
          </cell>
          <cell r="D244">
            <v>1.3855338517323224</v>
          </cell>
          <cell r="E244">
            <v>0.87761858469604781</v>
          </cell>
          <cell r="F244">
            <v>1.5146942137728958</v>
          </cell>
          <cell r="G244">
            <v>3.4332339565347851</v>
          </cell>
          <cell r="H244">
            <v>0.76737506631616126</v>
          </cell>
          <cell r="I244">
            <v>2.0369082921910717</v>
          </cell>
          <cell r="J244">
            <v>1.9682206064904684</v>
          </cell>
          <cell r="K244">
            <v>1.162456997823488</v>
          </cell>
          <cell r="L244">
            <v>0.81168881996711828</v>
          </cell>
          <cell r="M244">
            <v>1.1085072551971074</v>
          </cell>
          <cell r="N244">
            <v>1.2432524850148294</v>
          </cell>
          <cell r="O244">
            <v>0</v>
          </cell>
          <cell r="P244">
            <v>1</v>
          </cell>
        </row>
        <row r="245">
          <cell r="C245">
            <v>2.0801995848214374</v>
          </cell>
          <cell r="D245">
            <v>0.25578114698450399</v>
          </cell>
          <cell r="E245">
            <v>0.66051682904334441</v>
          </cell>
          <cell r="F245">
            <v>1.3122267136330845</v>
          </cell>
          <cell r="G245">
            <v>0.3567422020609502</v>
          </cell>
          <cell r="H245">
            <v>1.6226710214775306</v>
          </cell>
          <cell r="I245">
            <v>0.14326709532645965</v>
          </cell>
          <cell r="J245">
            <v>1.8731066316731797</v>
          </cell>
          <cell r="K245">
            <v>0.7698397910440854</v>
          </cell>
          <cell r="L245">
            <v>0.24122535883579924</v>
          </cell>
          <cell r="M245">
            <v>0.37750537162111852</v>
          </cell>
          <cell r="N245">
            <v>0.65208052850407694</v>
          </cell>
          <cell r="O245">
            <v>0</v>
          </cell>
          <cell r="P245">
            <v>1</v>
          </cell>
        </row>
        <row r="246">
          <cell r="C246">
            <v>0.30506001391071597</v>
          </cell>
          <cell r="D246">
            <v>1.1227085254472831</v>
          </cell>
          <cell r="E246">
            <v>1.2699397783783581</v>
          </cell>
          <cell r="F246">
            <v>0.92261234890482213</v>
          </cell>
          <cell r="G246">
            <v>2.8753732048537102</v>
          </cell>
          <cell r="H246">
            <v>0.93669633043212763</v>
          </cell>
          <cell r="I246">
            <v>0.39125659958447495</v>
          </cell>
          <cell r="J246">
            <v>0.88626010909391728</v>
          </cell>
          <cell r="K246">
            <v>1.6047586091328634</v>
          </cell>
          <cell r="L246">
            <v>0.37102904611709314</v>
          </cell>
          <cell r="M246">
            <v>1.4623315293523267</v>
          </cell>
          <cell r="N246">
            <v>1.0743785444508498</v>
          </cell>
          <cell r="O246">
            <v>0</v>
          </cell>
          <cell r="P246">
            <v>1</v>
          </cell>
        </row>
        <row r="247">
          <cell r="C247">
            <v>0.17229456914775271</v>
          </cell>
          <cell r="D247">
            <v>1.2782568198633173</v>
          </cell>
          <cell r="E247">
            <v>1.4677048001952711</v>
          </cell>
          <cell r="F247">
            <v>1.5044863132964286</v>
          </cell>
          <cell r="G247">
            <v>2.5918869794403308</v>
          </cell>
          <cell r="H247">
            <v>0.75277106190709397</v>
          </cell>
          <cell r="I247">
            <v>0.51009700700942617</v>
          </cell>
          <cell r="J247">
            <v>1.4074660117433082</v>
          </cell>
          <cell r="K247">
            <v>1.336628338628203</v>
          </cell>
          <cell r="L247">
            <v>0.50829352626723689</v>
          </cell>
          <cell r="M247">
            <v>0.93521373825358833</v>
          </cell>
          <cell r="N247">
            <v>1.0448258679621678</v>
          </cell>
          <cell r="O247">
            <v>2.1865340283891489E-6</v>
          </cell>
          <cell r="P247">
            <v>1</v>
          </cell>
        </row>
        <row r="248">
          <cell r="C248">
            <v>0.20868553922224017</v>
          </cell>
          <cell r="D248">
            <v>0.98485614871679428</v>
          </cell>
          <cell r="E248">
            <v>1.1558151470940774</v>
          </cell>
          <cell r="F248">
            <v>0.81934605220162515</v>
          </cell>
          <cell r="G248">
            <v>1.2834446566106099</v>
          </cell>
          <cell r="H248">
            <v>0.97425567666555268</v>
          </cell>
          <cell r="I248">
            <v>0.7032482030588304</v>
          </cell>
          <cell r="J248">
            <v>1.4381443816660979</v>
          </cell>
          <cell r="K248">
            <v>0.65986053724247273</v>
          </cell>
          <cell r="L248">
            <v>0.66905050909223751</v>
          </cell>
          <cell r="M248">
            <v>1.6291134321444853</v>
          </cell>
          <cell r="N248">
            <v>1.2799584010593352</v>
          </cell>
          <cell r="O248">
            <v>5.328711856012381E-2</v>
          </cell>
          <cell r="P248">
            <v>1</v>
          </cell>
        </row>
        <row r="249">
          <cell r="C249">
            <v>0.70460814093359059</v>
          </cell>
          <cell r="D249">
            <v>2.1168485481211836</v>
          </cell>
          <cell r="E249">
            <v>0.88705435293652035</v>
          </cell>
          <cell r="F249">
            <v>1.0572873309101669</v>
          </cell>
          <cell r="G249">
            <v>0.82031624889220545</v>
          </cell>
          <cell r="H249">
            <v>1.1435305875321984</v>
          </cell>
          <cell r="I249">
            <v>0.43535367517391022</v>
          </cell>
          <cell r="J249">
            <v>2.202316125002969</v>
          </cell>
          <cell r="K249">
            <v>0.67877037453546696</v>
          </cell>
          <cell r="L249">
            <v>0.70195197156757483</v>
          </cell>
          <cell r="M249">
            <v>0.53345276019911192</v>
          </cell>
          <cell r="N249">
            <v>0.20115577477241531</v>
          </cell>
          <cell r="O249">
            <v>5.5802461508948291E-2</v>
          </cell>
          <cell r="P249">
            <v>1</v>
          </cell>
        </row>
        <row r="250">
          <cell r="C250">
            <v>6.4574472667095095E-2</v>
          </cell>
          <cell r="D250">
            <v>0.58773502796212584</v>
          </cell>
          <cell r="E250">
            <v>2.1883187204700718</v>
          </cell>
          <cell r="F250">
            <v>0.71475508558441381</v>
          </cell>
          <cell r="G250">
            <v>0.24586375107645037</v>
          </cell>
          <cell r="H250">
            <v>1.486759028010884</v>
          </cell>
          <cell r="I250">
            <v>1.1435219994052719</v>
          </cell>
          <cell r="J250">
            <v>0.56707786955274453</v>
          </cell>
          <cell r="K250">
            <v>0.51146324658495912</v>
          </cell>
          <cell r="L250">
            <v>0.57118895663238256</v>
          </cell>
          <cell r="M250">
            <v>0.34006259067812666</v>
          </cell>
          <cell r="N250">
            <v>0.56388254426925533</v>
          </cell>
          <cell r="O250">
            <v>9.812441603463809E-2</v>
          </cell>
          <cell r="P250">
            <v>1</v>
          </cell>
        </row>
        <row r="251">
          <cell r="C251">
            <v>0.50802517676702341</v>
          </cell>
          <cell r="D251">
            <v>0.86818088508801305</v>
          </cell>
          <cell r="E251">
            <v>1.088673103338986</v>
          </cell>
          <cell r="F251">
            <v>0.32266508916286246</v>
          </cell>
          <cell r="G251">
            <v>0.38129344602289761</v>
          </cell>
          <cell r="H251">
            <v>1.0447046469451668</v>
          </cell>
          <cell r="I251">
            <v>0.53931840306162826</v>
          </cell>
          <cell r="J251">
            <v>0.84626100688854722</v>
          </cell>
          <cell r="K251">
            <v>1.4488562458595293</v>
          </cell>
          <cell r="L251">
            <v>1.343472414954165</v>
          </cell>
          <cell r="M251">
            <v>1.4366117683819533</v>
          </cell>
          <cell r="N251">
            <v>1.5216143188523037</v>
          </cell>
          <cell r="O251">
            <v>0.27277854090995585</v>
          </cell>
          <cell r="P251">
            <v>1</v>
          </cell>
        </row>
        <row r="252">
          <cell r="C252">
            <v>0.79273904311982635</v>
          </cell>
          <cell r="D252">
            <v>3.4151877808965732</v>
          </cell>
          <cell r="E252">
            <v>0.14106522381434408</v>
          </cell>
          <cell r="F252">
            <v>0.59101019206869621</v>
          </cell>
          <cell r="G252">
            <v>2.1224745247713424</v>
          </cell>
          <cell r="H252">
            <v>1.334661618862137</v>
          </cell>
          <cell r="I252">
            <v>0.63501449303863633</v>
          </cell>
          <cell r="J252">
            <v>0.82870452178762932</v>
          </cell>
          <cell r="K252">
            <v>1.1078475489276904</v>
          </cell>
          <cell r="L252">
            <v>1.0292537575449683</v>
          </cell>
          <cell r="M252">
            <v>0.22126254724156069</v>
          </cell>
          <cell r="N252">
            <v>2.6006513487444911</v>
          </cell>
          <cell r="O252">
            <v>84.479394876204978</v>
          </cell>
          <cell r="P252">
            <v>1</v>
          </cell>
        </row>
        <row r="253">
          <cell r="C253">
            <v>1.778451132486633</v>
          </cell>
          <cell r="D253">
            <v>0.98505659652455912</v>
          </cell>
          <cell r="E253">
            <v>0.96076926368404669</v>
          </cell>
          <cell r="F253">
            <v>0.71909496313035659</v>
          </cell>
          <cell r="G253">
            <v>1.3397652460765694</v>
          </cell>
          <cell r="H253">
            <v>1.3005139232122478</v>
          </cell>
          <cell r="I253">
            <v>0.34871382562915254</v>
          </cell>
          <cell r="J253">
            <v>0.62940459709881058</v>
          </cell>
          <cell r="K253">
            <v>1.8310645716271592</v>
          </cell>
          <cell r="L253">
            <v>0.92762932363540906</v>
          </cell>
          <cell r="M253">
            <v>0.23011079730610842</v>
          </cell>
          <cell r="N253">
            <v>0.31107496931155382</v>
          </cell>
          <cell r="O253">
            <v>6.3944408467470186</v>
          </cell>
          <cell r="P253">
            <v>1</v>
          </cell>
        </row>
        <row r="254">
          <cell r="C254">
            <v>0.69502521646847237</v>
          </cell>
          <cell r="D254">
            <v>1.4230828686297419</v>
          </cell>
          <cell r="E254">
            <v>0.70211420661943214</v>
          </cell>
          <cell r="F254">
            <v>1.5382000047210787</v>
          </cell>
          <cell r="G254">
            <v>0.16390316376089753</v>
          </cell>
          <cell r="H254">
            <v>1.140949112697994</v>
          </cell>
          <cell r="I254">
            <v>3.2772710175366306</v>
          </cell>
          <cell r="J254">
            <v>0.45652688970403327</v>
          </cell>
          <cell r="K254">
            <v>1.6144998383392386</v>
          </cell>
          <cell r="L254">
            <v>0.77404267921621261</v>
          </cell>
          <cell r="M254">
            <v>1.6636934008149242</v>
          </cell>
          <cell r="N254">
            <v>0.64371405030112372</v>
          </cell>
          <cell r="O254">
            <v>0.10925347942875563</v>
          </cell>
          <cell r="P254">
            <v>1</v>
          </cell>
        </row>
        <row r="255">
          <cell r="C255">
            <v>0.76700701434006668</v>
          </cell>
          <cell r="D255">
            <v>1.4721301006893799</v>
          </cell>
          <cell r="E255">
            <v>0.82501962521569849</v>
          </cell>
          <cell r="F255">
            <v>1.2878797845576129</v>
          </cell>
          <cell r="G255">
            <v>0.11731643514557419</v>
          </cell>
          <cell r="H255">
            <v>1.7088568314097301</v>
          </cell>
          <cell r="I255">
            <v>2.4937794808070288</v>
          </cell>
          <cell r="J255">
            <v>0.90024996229294296</v>
          </cell>
          <cell r="K255">
            <v>1.2486906295080407</v>
          </cell>
          <cell r="L255">
            <v>0.8282346604282681</v>
          </cell>
          <cell r="M255">
            <v>0.614918045794969</v>
          </cell>
          <cell r="N255">
            <v>1.0451583711393473</v>
          </cell>
          <cell r="O255">
            <v>0</v>
          </cell>
          <cell r="P255">
            <v>1</v>
          </cell>
        </row>
        <row r="256">
          <cell r="C256">
            <v>1.5807547927206518</v>
          </cell>
          <cell r="D256">
            <v>2.8453911346028149</v>
          </cell>
          <cell r="E256">
            <v>0.54828843514271797</v>
          </cell>
          <cell r="F256">
            <v>1.0580416306321527</v>
          </cell>
          <cell r="G256">
            <v>0.43263975140413274</v>
          </cell>
          <cell r="H256">
            <v>1.1041637626811824</v>
          </cell>
          <cell r="I256">
            <v>2.7440236821216266</v>
          </cell>
          <cell r="J256">
            <v>0.75217373116321662</v>
          </cell>
          <cell r="K256">
            <v>0.30136681377935431</v>
          </cell>
          <cell r="L256">
            <v>0.57036645065001046</v>
          </cell>
          <cell r="M256">
            <v>0.23285739940895919</v>
          </cell>
          <cell r="N256">
            <v>0.30967272418192859</v>
          </cell>
          <cell r="O256">
            <v>0.20181267064471062</v>
          </cell>
          <cell r="P256">
            <v>1</v>
          </cell>
        </row>
        <row r="257">
          <cell r="C257">
            <v>3.2046039755565174</v>
          </cell>
          <cell r="D257">
            <v>0.10923665234983676</v>
          </cell>
          <cell r="E257">
            <v>0.45372122420680866</v>
          </cell>
          <cell r="F257">
            <v>0.46282272160169258</v>
          </cell>
          <cell r="G257">
            <v>0.98571173395880896</v>
          </cell>
          <cell r="H257">
            <v>1.5030932629974136</v>
          </cell>
          <cell r="I257">
            <v>0.10969790958838389</v>
          </cell>
          <cell r="J257">
            <v>1.1404930358136181</v>
          </cell>
          <cell r="K257">
            <v>0.43301237634704798</v>
          </cell>
          <cell r="L257">
            <v>0.31210218694926956</v>
          </cell>
          <cell r="M257">
            <v>0.25848329216880156</v>
          </cell>
          <cell r="N257">
            <v>3.0667187104605139E-2</v>
          </cell>
          <cell r="O257">
            <v>8.3527623938951805E-17</v>
          </cell>
          <cell r="P257">
            <v>1</v>
          </cell>
        </row>
        <row r="258">
          <cell r="C258">
            <v>3.2376951936133209</v>
          </cell>
          <cell r="D258">
            <v>0.19856299612379755</v>
          </cell>
          <cell r="E258">
            <v>0.1464518558621134</v>
          </cell>
          <cell r="F258">
            <v>0.73315337347737553</v>
          </cell>
          <cell r="G258">
            <v>1.9840406376503403</v>
          </cell>
          <cell r="H258">
            <v>1.1216660996663876</v>
          </cell>
          <cell r="I258">
            <v>1.1969912402845133</v>
          </cell>
          <cell r="J258">
            <v>1.0427275468530683</v>
          </cell>
          <cell r="K258">
            <v>0.73461747763515062</v>
          </cell>
          <cell r="L258">
            <v>0.84578253586364749</v>
          </cell>
          <cell r="M258">
            <v>0.53539522727882405</v>
          </cell>
          <cell r="N258">
            <v>0.53449683845548079</v>
          </cell>
          <cell r="O258">
            <v>0</v>
          </cell>
          <cell r="P258">
            <v>1</v>
          </cell>
        </row>
        <row r="259">
          <cell r="C259">
            <v>0.69872427802303749</v>
          </cell>
          <cell r="D259">
            <v>3.5036165898694693</v>
          </cell>
          <cell r="E259">
            <v>0.12887575773495449</v>
          </cell>
          <cell r="F259">
            <v>0.46783827545089302</v>
          </cell>
          <cell r="G259">
            <v>0.51374672190784398</v>
          </cell>
          <cell r="H259">
            <v>1.3910750036978168</v>
          </cell>
          <cell r="I259">
            <v>2.2305328403317088</v>
          </cell>
          <cell r="J259">
            <v>2.4978233123135101</v>
          </cell>
          <cell r="K259">
            <v>0.43087620950232541</v>
          </cell>
          <cell r="L259">
            <v>0.67567626965836391</v>
          </cell>
          <cell r="M259">
            <v>0.18826871415563595</v>
          </cell>
          <cell r="N259">
            <v>2.1154938713249116</v>
          </cell>
          <cell r="O259">
            <v>0</v>
          </cell>
          <cell r="P259">
            <v>1</v>
          </cell>
        </row>
        <row r="260">
          <cell r="C260">
            <v>2.2540610270333286</v>
          </cell>
          <cell r="D260">
            <v>2.3229311576336684</v>
          </cell>
          <cell r="E260">
            <v>0.17476123934240437</v>
          </cell>
          <cell r="F260">
            <v>0.43256055617937539</v>
          </cell>
          <cell r="G260">
            <v>6.2456997091961584E-2</v>
          </cell>
          <cell r="H260">
            <v>1.6043173710646512</v>
          </cell>
          <cell r="I260">
            <v>8.5240468206506909E-2</v>
          </cell>
          <cell r="J260">
            <v>0.72895455005913201</v>
          </cell>
          <cell r="K260">
            <v>0.37986004609581764</v>
          </cell>
          <cell r="L260">
            <v>0.226654438409951</v>
          </cell>
          <cell r="M260">
            <v>0.32075681372874665</v>
          </cell>
          <cell r="N260">
            <v>1.2390452119961977</v>
          </cell>
          <cell r="O260">
            <v>0</v>
          </cell>
          <cell r="P260">
            <v>1</v>
          </cell>
        </row>
        <row r="261">
          <cell r="C261">
            <v>0.77293754289319072</v>
          </cell>
          <cell r="D261">
            <v>1.543887455655695</v>
          </cell>
          <cell r="E261">
            <v>9.1138326742230005E-2</v>
          </cell>
          <cell r="F261">
            <v>0.83073036375927367</v>
          </cell>
          <cell r="G261">
            <v>5.2370596028765433E-2</v>
          </cell>
          <cell r="H261">
            <v>0.83408773672808512</v>
          </cell>
          <cell r="I261">
            <v>16.005843961002732</v>
          </cell>
          <cell r="J261">
            <v>2.4504777157587037</v>
          </cell>
          <cell r="K261">
            <v>3.8199000138742147</v>
          </cell>
          <cell r="L261">
            <v>1.1619218984347031</v>
          </cell>
          <cell r="M261">
            <v>0.59998562419543855</v>
          </cell>
          <cell r="N261">
            <v>0.3848120545491131</v>
          </cell>
          <cell r="O261">
            <v>19.97018001087266</v>
          </cell>
          <cell r="P261">
            <v>1</v>
          </cell>
        </row>
        <row r="262">
          <cell r="C262">
            <v>4.0060967633841358</v>
          </cell>
          <cell r="D262">
            <v>0.53855628561170832</v>
          </cell>
          <cell r="E262">
            <v>3.5665199688118668E-2</v>
          </cell>
          <cell r="F262">
            <v>5.6932382393033496</v>
          </cell>
          <cell r="G262">
            <v>1.1008168987498159</v>
          </cell>
          <cell r="H262">
            <v>0.52222482587075592</v>
          </cell>
          <cell r="I262">
            <v>4.4740609072209725E-2</v>
          </cell>
          <cell r="J262">
            <v>0.20569071655072921</v>
          </cell>
          <cell r="K262">
            <v>0.44176282477763207</v>
          </cell>
          <cell r="L262">
            <v>0.15821639926417463</v>
          </cell>
          <cell r="M262">
            <v>6.4979589537526833E-2</v>
          </cell>
          <cell r="N262">
            <v>0.51450147607495134</v>
          </cell>
          <cell r="O262">
            <v>2.4790574522304677E-17</v>
          </cell>
          <cell r="P262">
            <v>1</v>
          </cell>
        </row>
        <row r="263">
          <cell r="C263">
            <v>4.1871307529327897</v>
          </cell>
          <cell r="D263">
            <v>2.364114637138463E-2</v>
          </cell>
          <cell r="E263">
            <v>0.9113646488265873</v>
          </cell>
          <cell r="F263">
            <v>0.10141295726205056</v>
          </cell>
          <cell r="G263">
            <v>0.125359334244388</v>
          </cell>
          <cell r="H263">
            <v>9.5675098393064789E-2</v>
          </cell>
          <cell r="I263">
            <v>0.37444484048667226</v>
          </cell>
          <cell r="J263">
            <v>0.17375588462371086</v>
          </cell>
          <cell r="K263">
            <v>0.34679335365351405</v>
          </cell>
          <cell r="L263">
            <v>0.24293436342437749</v>
          </cell>
          <cell r="M263">
            <v>7.64954789988882E-2</v>
          </cell>
          <cell r="N263">
            <v>0.18302379594348481</v>
          </cell>
          <cell r="O263">
            <v>0</v>
          </cell>
          <cell r="P263">
            <v>1</v>
          </cell>
        </row>
        <row r="264">
          <cell r="C264">
            <v>0.86639648617301213</v>
          </cell>
          <cell r="D264">
            <v>0.16103689388461187</v>
          </cell>
          <cell r="E264">
            <v>0.29962280174437994</v>
          </cell>
          <cell r="F264">
            <v>11.18238760686574</v>
          </cell>
          <cell r="G264">
            <v>18.854157854502919</v>
          </cell>
          <cell r="H264">
            <v>0.55432095149495242</v>
          </cell>
          <cell r="I264">
            <v>2.4094098632899792</v>
          </cell>
          <cell r="J264">
            <v>1.327500057845306</v>
          </cell>
          <cell r="K264">
            <v>1.0548398691784833</v>
          </cell>
          <cell r="L264">
            <v>0.68712170099184033</v>
          </cell>
          <cell r="M264">
            <v>0.17768693633288418</v>
          </cell>
          <cell r="N264">
            <v>0.87085427480054545</v>
          </cell>
          <cell r="O264">
            <v>0</v>
          </cell>
          <cell r="P264">
            <v>1</v>
          </cell>
        </row>
        <row r="265">
          <cell r="C265">
            <v>1.1610899929374974</v>
          </cell>
          <cell r="D265">
            <v>0.2369515358935648</v>
          </cell>
          <cell r="E265">
            <v>1.104049306707547</v>
          </cell>
          <cell r="F265">
            <v>0.94212393126732119</v>
          </cell>
          <cell r="G265">
            <v>5.4960175417372392</v>
          </cell>
          <cell r="H265">
            <v>1.1651162247544082</v>
          </cell>
          <cell r="I265">
            <v>0.29754627199914835</v>
          </cell>
          <cell r="J265">
            <v>0.76813573616601905</v>
          </cell>
          <cell r="K265">
            <v>3.9557807482751994</v>
          </cell>
          <cell r="L265">
            <v>0.17206345670508966</v>
          </cell>
          <cell r="M265">
            <v>0.32787690053020035</v>
          </cell>
          <cell r="N265">
            <v>3.0436013185081419</v>
          </cell>
          <cell r="O265">
            <v>0</v>
          </cell>
          <cell r="P265">
            <v>1</v>
          </cell>
        </row>
        <row r="266">
          <cell r="C266">
            <v>1.2311201532957876</v>
          </cell>
          <cell r="D266">
            <v>3.788633436654067</v>
          </cell>
          <cell r="E266">
            <v>4.7292379042329268E-2</v>
          </cell>
          <cell r="F266">
            <v>8.5467941365241162E-2</v>
          </cell>
          <cell r="G266">
            <v>1.6558604084417889</v>
          </cell>
          <cell r="H266">
            <v>1.159970364272334</v>
          </cell>
          <cell r="I266">
            <v>8.6906463377082002</v>
          </cell>
          <cell r="J266">
            <v>1.1874198526932134</v>
          </cell>
          <cell r="K266">
            <v>1.732143473920343</v>
          </cell>
          <cell r="L266">
            <v>0.15558151157961572</v>
          </cell>
          <cell r="M266">
            <v>0.25250453103568882</v>
          </cell>
          <cell r="N266">
            <v>0.51488464232213238</v>
          </cell>
          <cell r="O266">
            <v>0</v>
          </cell>
          <cell r="P266">
            <v>1</v>
          </cell>
        </row>
        <row r="267">
          <cell r="C267">
            <v>0.36858970106812117</v>
          </cell>
          <cell r="D267">
            <v>0.41467596568614901</v>
          </cell>
          <cell r="E267">
            <v>1.4170654516637529E-2</v>
          </cell>
          <cell r="F267">
            <v>0.33979717354895728</v>
          </cell>
          <cell r="G267">
            <v>7.5698695326615875</v>
          </cell>
          <cell r="H267">
            <v>0.53275253646515253</v>
          </cell>
          <cell r="I267">
            <v>36.720846132147237</v>
          </cell>
          <cell r="J267">
            <v>1.3425632599839556</v>
          </cell>
          <cell r="K267">
            <v>3.287129274335836</v>
          </cell>
          <cell r="L267">
            <v>0.98397830095053795</v>
          </cell>
          <cell r="M267">
            <v>0.4974513556380003</v>
          </cell>
          <cell r="N267">
            <v>1.424176785715944</v>
          </cell>
          <cell r="O267">
            <v>0</v>
          </cell>
          <cell r="P267">
            <v>1</v>
          </cell>
        </row>
        <row r="268">
          <cell r="C268">
            <v>0.57007782975030841</v>
          </cell>
          <cell r="D268">
            <v>0.92431353085676682</v>
          </cell>
          <cell r="E268">
            <v>0.23772216133367419</v>
          </cell>
          <cell r="F268">
            <v>0.7947576392831629</v>
          </cell>
          <cell r="G268">
            <v>2.5669928834404181</v>
          </cell>
          <cell r="H268">
            <v>0.99458531894533908</v>
          </cell>
          <cell r="I268">
            <v>0.91933770137614845</v>
          </cell>
          <cell r="J268">
            <v>2.5149356673750263</v>
          </cell>
          <cell r="K268">
            <v>2.0951363639442349</v>
          </cell>
          <cell r="L268">
            <v>0.17055519191276752</v>
          </cell>
          <cell r="M268">
            <v>0.45000206715968843</v>
          </cell>
          <cell r="N268">
            <v>8.7062190833466051</v>
          </cell>
          <cell r="O268">
            <v>0</v>
          </cell>
          <cell r="P268">
            <v>1</v>
          </cell>
        </row>
        <row r="269">
          <cell r="C269">
            <v>2.3380135714194381E-3</v>
          </cell>
          <cell r="D269">
            <v>0.2388735724779531</v>
          </cell>
          <cell r="E269">
            <v>0.93484932368202756</v>
          </cell>
          <cell r="F269">
            <v>0.48934609314800892</v>
          </cell>
          <cell r="G269">
            <v>0.82912902070355554</v>
          </cell>
          <cell r="H269">
            <v>2.2219467532479795</v>
          </cell>
          <cell r="I269">
            <v>0.60146728109377923</v>
          </cell>
          <cell r="J269">
            <v>1.4282912021517629</v>
          </cell>
          <cell r="K269">
            <v>3.4307409217600298</v>
          </cell>
          <cell r="L269">
            <v>2.4161784596942009</v>
          </cell>
          <cell r="M269">
            <v>1.0381072071492852</v>
          </cell>
          <cell r="N269">
            <v>0.29613223816784257</v>
          </cell>
          <cell r="O269">
            <v>0.99722233814762296</v>
          </cell>
          <cell r="P269">
            <v>1</v>
          </cell>
        </row>
        <row r="270">
          <cell r="C270">
            <v>2.3466715762601991E-3</v>
          </cell>
          <cell r="D270">
            <v>0.1711484303131996</v>
          </cell>
          <cell r="E270">
            <v>1.6237990944404458E-2</v>
          </cell>
          <cell r="F270">
            <v>0.43663371726872069</v>
          </cell>
          <cell r="G270">
            <v>0.30945811595259609</v>
          </cell>
          <cell r="H270">
            <v>3.5943898738682982</v>
          </cell>
          <cell r="I270">
            <v>0.36220205374062286</v>
          </cell>
          <cell r="J270">
            <v>1.4720736324406556</v>
          </cell>
          <cell r="K270">
            <v>3.4779243754665559</v>
          </cell>
          <cell r="L270">
            <v>3.2824221053090268</v>
          </cell>
          <cell r="M270">
            <v>1.1172825029024962</v>
          </cell>
          <cell r="N270">
            <v>1.0020018139440356</v>
          </cell>
          <cell r="O270">
            <v>0</v>
          </cell>
          <cell r="P270">
            <v>1</v>
          </cell>
        </row>
        <row r="271">
          <cell r="C271">
            <v>2.4954753289469207</v>
          </cell>
          <cell r="D271">
            <v>0.61349373483050751</v>
          </cell>
          <cell r="E271">
            <v>0.48646673380495942</v>
          </cell>
          <cell r="F271">
            <v>2.3537947442519518</v>
          </cell>
          <cell r="G271">
            <v>1.1190173991002765</v>
          </cell>
          <cell r="H271">
            <v>0.60752943403861082</v>
          </cell>
          <cell r="I271">
            <v>1.7008101768667585</v>
          </cell>
          <cell r="J271">
            <v>0.79807928269956285</v>
          </cell>
          <cell r="K271">
            <v>0.72737364404503613</v>
          </cell>
          <cell r="L271">
            <v>0.90367073503561524</v>
          </cell>
          <cell r="M271">
            <v>0.71654103703714034</v>
          </cell>
          <cell r="N271">
            <v>0.63713165171924502</v>
          </cell>
          <cell r="O271">
            <v>4.0350970946895375</v>
          </cell>
          <cell r="P271">
            <v>1</v>
          </cell>
        </row>
      </sheetData>
      <sheetData sheetId="15">
        <row r="5">
          <cell r="C5">
            <v>137825.61862663378</v>
          </cell>
          <cell r="D5">
            <v>28591.863117915724</v>
          </cell>
          <cell r="E5">
            <v>45593.741243000739</v>
          </cell>
          <cell r="F5">
            <v>350.23645715912352</v>
          </cell>
          <cell r="G5">
            <v>1093.2590668038649</v>
          </cell>
          <cell r="H5">
            <v>20389.695646658893</v>
          </cell>
          <cell r="I5">
            <v>8557.3625198641239</v>
          </cell>
          <cell r="J5">
            <v>19613.236515276934</v>
          </cell>
          <cell r="K5">
            <v>1104.4613868376634</v>
          </cell>
          <cell r="L5">
            <v>4148.0672689461007</v>
          </cell>
          <cell r="M5">
            <v>11471.660294759726</v>
          </cell>
          <cell r="N5">
            <v>10179.852529297772</v>
          </cell>
          <cell r="O5">
            <v>74.385219884351997</v>
          </cell>
          <cell r="P5">
            <v>288993.43989303877</v>
          </cell>
          <cell r="Q5">
            <v>288993.43989303912</v>
          </cell>
          <cell r="R5">
            <v>0</v>
          </cell>
          <cell r="T5">
            <v>120397.62985759485</v>
          </cell>
          <cell r="U5">
            <v>24491.764802292873</v>
          </cell>
          <cell r="V5">
            <v>32338.005163356127</v>
          </cell>
          <cell r="W5">
            <v>316.27896068614399</v>
          </cell>
          <cell r="X5">
            <v>900.84971461847431</v>
          </cell>
          <cell r="Y5">
            <v>18379.235128868157</v>
          </cell>
          <cell r="Z5">
            <v>7884.9969605739734</v>
          </cell>
          <cell r="AA5">
            <v>16743.331993239033</v>
          </cell>
          <cell r="AB5">
            <v>968.53550138787716</v>
          </cell>
          <cell r="AC5">
            <v>3960.0220220025867</v>
          </cell>
          <cell r="AD5">
            <v>10564.302884942945</v>
          </cell>
          <cell r="AE5">
            <v>9440.1750831911177</v>
          </cell>
          <cell r="AF5">
            <v>72.187162052962279</v>
          </cell>
          <cell r="AG5">
            <v>246457.31523480709</v>
          </cell>
          <cell r="AH5">
            <v>246457.31523480712</v>
          </cell>
          <cell r="AI5">
            <v>0</v>
          </cell>
        </row>
        <row r="6">
          <cell r="C6">
            <v>3124.8956186610503</v>
          </cell>
          <cell r="D6">
            <v>39255.604686308652</v>
          </cell>
          <cell r="E6">
            <v>110145.9164382756</v>
          </cell>
          <cell r="F6">
            <v>3209.1183057568805</v>
          </cell>
          <cell r="G6">
            <v>1211.5041754166841</v>
          </cell>
          <cell r="H6">
            <v>15456.666363348535</v>
          </cell>
          <cell r="I6">
            <v>3146.6832340546002</v>
          </cell>
          <cell r="J6">
            <v>12780.389761373821</v>
          </cell>
          <cell r="K6">
            <v>1543.1479644913843</v>
          </cell>
          <cell r="L6">
            <v>4428.5912463738787</v>
          </cell>
          <cell r="M6">
            <v>13119.983616332518</v>
          </cell>
          <cell r="N6">
            <v>3609.8097407856494</v>
          </cell>
          <cell r="O6">
            <v>4.7709890990016657</v>
          </cell>
          <cell r="P6">
            <v>211037.08214027827</v>
          </cell>
          <cell r="Q6">
            <v>211037.08214027723</v>
          </cell>
          <cell r="R6">
            <v>1.0477378964424133E-9</v>
          </cell>
          <cell r="T6">
            <v>2335.2196550875947</v>
          </cell>
          <cell r="U6">
            <v>25196.101537026381</v>
          </cell>
          <cell r="V6">
            <v>59528.196349431819</v>
          </cell>
          <cell r="W6">
            <v>1965.9515514660498</v>
          </cell>
          <cell r="X6">
            <v>897.34822435268859</v>
          </cell>
          <cell r="Y6">
            <v>12715.401058681304</v>
          </cell>
          <cell r="Z6">
            <v>2762.900486453439</v>
          </cell>
          <cell r="AA6">
            <v>10146.350245638972</v>
          </cell>
          <cell r="AB6">
            <v>1246.3850448196195</v>
          </cell>
          <cell r="AC6">
            <v>3910.5541427338476</v>
          </cell>
          <cell r="AD6">
            <v>11036.047969328627</v>
          </cell>
          <cell r="AE6">
            <v>3146.0476939009741</v>
          </cell>
          <cell r="AF6">
            <v>4.7663894275188703</v>
          </cell>
          <cell r="AG6">
            <v>134891.27034834883</v>
          </cell>
          <cell r="AH6">
            <v>134891.27034834906</v>
          </cell>
          <cell r="AI6">
            <v>-2.3283064365386963E-10</v>
          </cell>
        </row>
        <row r="7">
          <cell r="C7">
            <v>5590.0209835652986</v>
          </cell>
          <cell r="D7">
            <v>55585.317782663755</v>
          </cell>
          <cell r="E7">
            <v>172833.09601966554</v>
          </cell>
          <cell r="F7">
            <v>6609.3815777693944</v>
          </cell>
          <cell r="G7">
            <v>6749.5235113279823</v>
          </cell>
          <cell r="H7">
            <v>38432.340292125809</v>
          </cell>
          <cell r="I7">
            <v>2060.8034525350727</v>
          </cell>
          <cell r="J7">
            <v>26046.629277320571</v>
          </cell>
          <cell r="K7">
            <v>4855.826463747575</v>
          </cell>
          <cell r="L7">
            <v>10944.881877048831</v>
          </cell>
          <cell r="M7">
            <v>42197.800851320935</v>
          </cell>
          <cell r="N7">
            <v>11181.045363555337</v>
          </cell>
          <cell r="O7">
            <v>6.7983060390693959</v>
          </cell>
          <cell r="P7">
            <v>383093.46575868514</v>
          </cell>
          <cell r="Q7">
            <v>383093.46575868555</v>
          </cell>
          <cell r="R7">
            <v>0</v>
          </cell>
          <cell r="T7">
            <v>3307.7226696951229</v>
          </cell>
          <cell r="U7">
            <v>28881.90666057037</v>
          </cell>
          <cell r="V7">
            <v>66320.45165435884</v>
          </cell>
          <cell r="W7">
            <v>4160.7304952985833</v>
          </cell>
          <cell r="X7">
            <v>4148.8521790520426</v>
          </cell>
          <cell r="Y7">
            <v>28565.561700405407</v>
          </cell>
          <cell r="Z7">
            <v>1495.3288516560842</v>
          </cell>
          <cell r="AA7">
            <v>16531.46137707707</v>
          </cell>
          <cell r="AB7">
            <v>3689.8730386605584</v>
          </cell>
          <cell r="AC7">
            <v>8982.470412516388</v>
          </cell>
          <cell r="AD7">
            <v>32462.310074614496</v>
          </cell>
          <cell r="AE7">
            <v>8877.3008601221081</v>
          </cell>
          <cell r="AF7">
            <v>6.7685382555422553</v>
          </cell>
          <cell r="AG7">
            <v>207430.73851228261</v>
          </cell>
          <cell r="AH7">
            <v>207430.73851228258</v>
          </cell>
          <cell r="AI7">
            <v>0</v>
          </cell>
        </row>
        <row r="8">
          <cell r="C8">
            <v>3271.3444053574331</v>
          </cell>
          <cell r="D8">
            <v>4717.0861274494237</v>
          </cell>
          <cell r="E8">
            <v>12389.325530641932</v>
          </cell>
          <cell r="F8">
            <v>754.20996223527311</v>
          </cell>
          <cell r="G8">
            <v>380.70119851857913</v>
          </cell>
          <cell r="H8">
            <v>3723.285131879149</v>
          </cell>
          <cell r="I8">
            <v>61.812544550286553</v>
          </cell>
          <cell r="J8">
            <v>2586.2966252475276</v>
          </cell>
          <cell r="K8">
            <v>190.09770544072632</v>
          </cell>
          <cell r="L8">
            <v>306.10020762329151</v>
          </cell>
          <cell r="M8">
            <v>2477.901383581549</v>
          </cell>
          <cell r="N8">
            <v>856.38376568149363</v>
          </cell>
          <cell r="O8">
            <v>0</v>
          </cell>
          <cell r="P8">
            <v>31714.544588206667</v>
          </cell>
          <cell r="Q8">
            <v>31714.544588206667</v>
          </cell>
          <cell r="R8">
            <v>0</v>
          </cell>
          <cell r="T8">
            <v>2550.8096741039271</v>
          </cell>
          <cell r="U8">
            <v>3037.3144520904198</v>
          </cell>
          <cell r="V8">
            <v>5537.2239425298085</v>
          </cell>
          <cell r="W8">
            <v>460.51602143311754</v>
          </cell>
          <cell r="X8">
            <v>228.7858394236153</v>
          </cell>
          <cell r="Y8">
            <v>2978.734369883</v>
          </cell>
          <cell r="Z8">
            <v>50.663532067441849</v>
          </cell>
          <cell r="AA8">
            <v>1695.1705223008166</v>
          </cell>
          <cell r="AB8">
            <v>161.55895130918609</v>
          </cell>
          <cell r="AC8">
            <v>286.71061294566084</v>
          </cell>
          <cell r="AD8">
            <v>2049.735405788485</v>
          </cell>
          <cell r="AE8">
            <v>665.87588381644582</v>
          </cell>
          <cell r="AF8">
            <v>0</v>
          </cell>
          <cell r="AG8">
            <v>19703.099207691925</v>
          </cell>
          <cell r="AH8">
            <v>19703.099207691928</v>
          </cell>
          <cell r="AI8">
            <v>0</v>
          </cell>
        </row>
        <row r="9">
          <cell r="C9">
            <v>85394.197254074214</v>
          </cell>
          <cell r="D9">
            <v>70227.234224137908</v>
          </cell>
          <cell r="E9">
            <v>76913.812899326556</v>
          </cell>
          <cell r="F9">
            <v>31.559834684355785</v>
          </cell>
          <cell r="G9">
            <v>1550.9782254840088</v>
          </cell>
          <cell r="H9">
            <v>4860.9448727221261</v>
          </cell>
          <cell r="I9">
            <v>3242.9780984025538</v>
          </cell>
          <cell r="J9">
            <v>5250.8802174852544</v>
          </cell>
          <cell r="K9">
            <v>280.51642856183327</v>
          </cell>
          <cell r="L9">
            <v>3658.4038979033685</v>
          </cell>
          <cell r="M9">
            <v>15429.699711834162</v>
          </cell>
          <cell r="N9">
            <v>3417.8739576433441</v>
          </cell>
          <cell r="O9">
            <v>3.9715712161517924</v>
          </cell>
          <cell r="P9">
            <v>270263.05119347578</v>
          </cell>
          <cell r="Q9">
            <v>270263.05119347572</v>
          </cell>
          <cell r="R9">
            <v>0</v>
          </cell>
          <cell r="T9">
            <v>76755.309717277618</v>
          </cell>
          <cell r="U9">
            <v>60995.485357649122</v>
          </cell>
          <cell r="V9">
            <v>60513.222449497232</v>
          </cell>
          <cell r="W9">
            <v>28.389431816792698</v>
          </cell>
          <cell r="X9">
            <v>1387.2223785023857</v>
          </cell>
          <cell r="Y9">
            <v>4617.9450424857932</v>
          </cell>
          <cell r="Z9">
            <v>3033.7962203527804</v>
          </cell>
          <cell r="AA9">
            <v>4611.84078577743</v>
          </cell>
          <cell r="AB9">
            <v>261.67787182998114</v>
          </cell>
          <cell r="AC9">
            <v>3503.4603580765533</v>
          </cell>
          <cell r="AD9">
            <v>14645.621661554238</v>
          </cell>
          <cell r="AE9">
            <v>3228.9806854207932</v>
          </cell>
          <cell r="AF9">
            <v>3.9564896048485103</v>
          </cell>
          <cell r="AG9">
            <v>233586.90844984559</v>
          </cell>
          <cell r="AH9">
            <v>233586.90844984562</v>
          </cell>
          <cell r="AI9">
            <v>0</v>
          </cell>
        </row>
        <row r="10">
          <cell r="C10">
            <v>148228.41106090389</v>
          </cell>
          <cell r="D10">
            <v>81625.786853688449</v>
          </cell>
          <cell r="E10">
            <v>201143.52389416768</v>
          </cell>
          <cell r="F10">
            <v>2435.4991762332147</v>
          </cell>
          <cell r="G10">
            <v>2412.7573732323676</v>
          </cell>
          <cell r="H10">
            <v>33000.026377904382</v>
          </cell>
          <cell r="I10">
            <v>13804.553489297201</v>
          </cell>
          <cell r="J10">
            <v>28119.958257606933</v>
          </cell>
          <cell r="K10">
            <v>3414.6979435936064</v>
          </cell>
          <cell r="L10">
            <v>8136.4360716000647</v>
          </cell>
          <cell r="M10">
            <v>29415.771883189758</v>
          </cell>
          <cell r="N10">
            <v>15696.077874532533</v>
          </cell>
          <cell r="O10">
            <v>0</v>
          </cell>
          <cell r="P10">
            <v>567433.50025595014</v>
          </cell>
          <cell r="Q10">
            <v>567433.50025595014</v>
          </cell>
          <cell r="R10">
            <v>0</v>
          </cell>
          <cell r="T10">
            <v>126356.23519308193</v>
          </cell>
          <cell r="U10">
            <v>57650.917151393791</v>
          </cell>
          <cell r="V10">
            <v>124018.54005824163</v>
          </cell>
          <cell r="W10">
            <v>2208.0150326538487</v>
          </cell>
          <cell r="X10">
            <v>1831.7966886248078</v>
          </cell>
          <cell r="Y10">
            <v>27596.516580645985</v>
          </cell>
          <cell r="Z10">
            <v>12266.39754669063</v>
          </cell>
          <cell r="AA10">
            <v>22513.354363104532</v>
          </cell>
          <cell r="AB10">
            <v>2949.6633179993014</v>
          </cell>
          <cell r="AC10">
            <v>7378.4287208633468</v>
          </cell>
          <cell r="AD10">
            <v>25011.701664247379</v>
          </cell>
          <cell r="AE10">
            <v>13936.485231824976</v>
          </cell>
          <cell r="AF10">
            <v>0</v>
          </cell>
          <cell r="AG10">
            <v>423718.05154937226</v>
          </cell>
          <cell r="AH10">
            <v>423718.05154937191</v>
          </cell>
          <cell r="AI10">
            <v>0</v>
          </cell>
        </row>
        <row r="11">
          <cell r="C11">
            <v>353.67388519942455</v>
          </cell>
          <cell r="D11">
            <v>33274.35090673314</v>
          </cell>
          <cell r="E11">
            <v>149600.45468000541</v>
          </cell>
          <cell r="F11">
            <v>9382.8527752284772</v>
          </cell>
          <cell r="G11">
            <v>300.33202440247578</v>
          </cell>
          <cell r="H11">
            <v>55864.814350651621</v>
          </cell>
          <cell r="I11">
            <v>6089.3844800122251</v>
          </cell>
          <cell r="J11">
            <v>16879.790124237879</v>
          </cell>
          <cell r="K11">
            <v>1490.7148798821779</v>
          </cell>
          <cell r="L11">
            <v>45968.499030958992</v>
          </cell>
          <cell r="M11">
            <v>27234.252102608621</v>
          </cell>
          <cell r="N11">
            <v>6785.0347546404191</v>
          </cell>
          <cell r="O11">
            <v>6.9123375295718938</v>
          </cell>
          <cell r="P11">
            <v>353231.06633209047</v>
          </cell>
          <cell r="Q11">
            <v>353231.066332091</v>
          </cell>
          <cell r="R11">
            <v>-5.2386894822120667E-10</v>
          </cell>
          <cell r="T11">
            <v>279.49623019813822</v>
          </cell>
          <cell r="U11">
            <v>23836.961347886681</v>
          </cell>
          <cell r="V11">
            <v>96081.251353554224</v>
          </cell>
          <cell r="W11">
            <v>6167.8297103385903</v>
          </cell>
          <cell r="X11">
            <v>236.35864228253175</v>
          </cell>
          <cell r="Y11">
            <v>47281.496368042805</v>
          </cell>
          <cell r="Z11">
            <v>5178.6014112275516</v>
          </cell>
          <cell r="AA11">
            <v>12718.696630846709</v>
          </cell>
          <cell r="AB11">
            <v>1274.2914038373319</v>
          </cell>
          <cell r="AC11">
            <v>40382.919091942582</v>
          </cell>
          <cell r="AD11">
            <v>22685.436744101506</v>
          </cell>
          <cell r="AE11">
            <v>6040.4171640161994</v>
          </cell>
          <cell r="AF11">
            <v>6.9116908832227724</v>
          </cell>
          <cell r="AG11">
            <v>262170.66778915806</v>
          </cell>
          <cell r="AH11">
            <v>262170.66778915864</v>
          </cell>
          <cell r="AI11">
            <v>-5.8207660913467407E-10</v>
          </cell>
        </row>
        <row r="12">
          <cell r="C12">
            <v>26998.3246966921</v>
          </cell>
          <cell r="D12">
            <v>543627.76468963327</v>
          </cell>
          <cell r="E12">
            <v>1451469.0651781166</v>
          </cell>
          <cell r="F12">
            <v>3244.090409411197</v>
          </cell>
          <cell r="G12">
            <v>14052.096964366508</v>
          </cell>
          <cell r="H12">
            <v>187612.7302058661</v>
          </cell>
          <cell r="I12">
            <v>9129.0165397571691</v>
          </cell>
          <cell r="J12">
            <v>85240.182270246485</v>
          </cell>
          <cell r="K12">
            <v>2180.4245789691772</v>
          </cell>
          <cell r="L12">
            <v>7145.5594051550779</v>
          </cell>
          <cell r="M12">
            <v>81017.771764094985</v>
          </cell>
          <cell r="N12">
            <v>13755.576909652118</v>
          </cell>
          <cell r="O12">
            <v>0</v>
          </cell>
          <cell r="P12">
            <v>2425472.6036119605</v>
          </cell>
          <cell r="Q12">
            <v>2425472.6036119605</v>
          </cell>
          <cell r="R12">
            <v>0</v>
          </cell>
          <cell r="T12">
            <v>23874.87199053153</v>
          </cell>
          <cell r="U12">
            <v>480346.86431991227</v>
          </cell>
          <cell r="V12">
            <v>1112473.359340674</v>
          </cell>
          <cell r="W12">
            <v>2622.1457369770187</v>
          </cell>
          <cell r="X12">
            <v>11755.243646961369</v>
          </cell>
          <cell r="Y12">
            <v>171418.21753951558</v>
          </cell>
          <cell r="Z12">
            <v>8345.5484442603047</v>
          </cell>
          <cell r="AA12">
            <v>73334.212555681428</v>
          </cell>
          <cell r="AB12">
            <v>1986.5531595818991</v>
          </cell>
          <cell r="AC12">
            <v>6618.6351516410086</v>
          </cell>
          <cell r="AD12">
            <v>69434.6427653344</v>
          </cell>
          <cell r="AE12">
            <v>12448.682241511484</v>
          </cell>
          <cell r="AF12">
            <v>0</v>
          </cell>
          <cell r="AG12">
            <v>1974658.9768925824</v>
          </cell>
          <cell r="AH12">
            <v>1974658.9768925817</v>
          </cell>
          <cell r="AI12">
            <v>0</v>
          </cell>
        </row>
        <row r="13">
          <cell r="C13">
            <v>186.62726465110575</v>
          </cell>
          <cell r="D13">
            <v>393.5634327338052</v>
          </cell>
          <cell r="E13">
            <v>715.15525484305488</v>
          </cell>
          <cell r="F13">
            <v>2.409583483763436</v>
          </cell>
          <cell r="G13">
            <v>47.1996413278208</v>
          </cell>
          <cell r="H13">
            <v>799.45695586098873</v>
          </cell>
          <cell r="I13">
            <v>20.10092275035047</v>
          </cell>
          <cell r="J13">
            <v>3716.2625778196439</v>
          </cell>
          <cell r="K13">
            <v>68.063030542995079</v>
          </cell>
          <cell r="L13">
            <v>2208.8253961371024</v>
          </cell>
          <cell r="M13">
            <v>842.8474211678606</v>
          </cell>
          <cell r="N13">
            <v>368.80817711690202</v>
          </cell>
          <cell r="O13">
            <v>5.6462419038407408</v>
          </cell>
          <cell r="P13">
            <v>9374.9659003392335</v>
          </cell>
          <cell r="Q13">
            <v>9374.9659003392262</v>
          </cell>
          <cell r="R13">
            <v>0</v>
          </cell>
          <cell r="T13">
            <v>138.48092541403875</v>
          </cell>
          <cell r="U13">
            <v>243.61830612866385</v>
          </cell>
          <cell r="V13">
            <v>426.35302687901088</v>
          </cell>
          <cell r="W13">
            <v>1.4877633302643078</v>
          </cell>
          <cell r="X13">
            <v>32.113001235911717</v>
          </cell>
          <cell r="Y13">
            <v>715.85742548352812</v>
          </cell>
          <cell r="Z13">
            <v>16.327024837193246</v>
          </cell>
          <cell r="AA13">
            <v>2224.4696237984863</v>
          </cell>
          <cell r="AB13">
            <v>58.678857240955793</v>
          </cell>
          <cell r="AC13">
            <v>1813.6194906439503</v>
          </cell>
          <cell r="AD13">
            <v>732.8913296291671</v>
          </cell>
          <cell r="AE13">
            <v>326.20740192442184</v>
          </cell>
          <cell r="AF13">
            <v>5.645885854357763</v>
          </cell>
          <cell r="AG13">
            <v>6735.7500623999504</v>
          </cell>
          <cell r="AH13">
            <v>6735.7500623999495</v>
          </cell>
          <cell r="AI13">
            <v>0</v>
          </cell>
        </row>
        <row r="14">
          <cell r="C14">
            <v>4006.129989887801</v>
          </cell>
          <cell r="D14">
            <v>27105.098395997949</v>
          </cell>
          <cell r="E14">
            <v>107077.01439156203</v>
          </cell>
          <cell r="F14">
            <v>2704.6279630490317</v>
          </cell>
          <cell r="G14">
            <v>1141.2469161282991</v>
          </cell>
          <cell r="H14">
            <v>2484.8639003818812</v>
          </cell>
          <cell r="I14">
            <v>273.45238162681653</v>
          </cell>
          <cell r="J14">
            <v>6209.6381096009573</v>
          </cell>
          <cell r="K14">
            <v>728.77466523550891</v>
          </cell>
          <cell r="L14">
            <v>896.4141269057377</v>
          </cell>
          <cell r="M14">
            <v>6606.7557370536078</v>
          </cell>
          <cell r="N14">
            <v>2409.2031633774641</v>
          </cell>
          <cell r="O14">
            <v>5.7092294345250387</v>
          </cell>
          <cell r="P14">
            <v>161648.92897024157</v>
          </cell>
          <cell r="Q14">
            <v>161648.92897024183</v>
          </cell>
          <cell r="R14">
            <v>-2.6193447411060333E-10</v>
          </cell>
          <cell r="T14">
            <v>2810.449696488552</v>
          </cell>
          <cell r="U14">
            <v>16198.00773075012</v>
          </cell>
          <cell r="V14">
            <v>50605.416002730701</v>
          </cell>
          <cell r="W14">
            <v>1744.0130317470489</v>
          </cell>
          <cell r="X14">
            <v>826.95501656378769</v>
          </cell>
          <cell r="Y14">
            <v>1938.901116903658</v>
          </cell>
          <cell r="Z14">
            <v>220.10990222400193</v>
          </cell>
          <cell r="AA14">
            <v>4623.1380021634222</v>
          </cell>
          <cell r="AB14">
            <v>588.2187468302277</v>
          </cell>
          <cell r="AC14">
            <v>776.87750472892344</v>
          </cell>
          <cell r="AD14">
            <v>5190.0187139341097</v>
          </cell>
          <cell r="AE14">
            <v>1903.852213502656</v>
          </cell>
          <cell r="AF14">
            <v>5.7028550217504437</v>
          </cell>
          <cell r="AG14">
            <v>87431.660533588976</v>
          </cell>
          <cell r="AH14">
            <v>87431.660533589005</v>
          </cell>
          <cell r="AI14">
            <v>0</v>
          </cell>
        </row>
        <row r="15">
          <cell r="C15">
            <v>24630.295321873051</v>
          </cell>
          <cell r="D15">
            <v>244003.18501852921</v>
          </cell>
          <cell r="E15">
            <v>1080785.0619517812</v>
          </cell>
          <cell r="F15">
            <v>8514.4634210174736</v>
          </cell>
          <cell r="G15">
            <v>2880.6939698171595</v>
          </cell>
          <cell r="H15">
            <v>89216.094258319165</v>
          </cell>
          <cell r="I15">
            <v>10231.214968132073</v>
          </cell>
          <cell r="J15">
            <v>54345.987429706198</v>
          </cell>
          <cell r="K15">
            <v>4948.755071278867</v>
          </cell>
          <cell r="L15">
            <v>32096.327026108818</v>
          </cell>
          <cell r="M15">
            <v>102148.51945648562</v>
          </cell>
          <cell r="N15">
            <v>29749.55539183112</v>
          </cell>
          <cell r="O15">
            <v>6.1540244750202195E-3</v>
          </cell>
          <cell r="P15">
            <v>1683550.1594389041</v>
          </cell>
          <cell r="Q15">
            <v>1683550.1594389006</v>
          </cell>
          <cell r="R15">
            <v>3.4924596548080444E-9</v>
          </cell>
          <cell r="T15">
            <v>17932.603134493747</v>
          </cell>
          <cell r="U15">
            <v>170335.07550935535</v>
          </cell>
          <cell r="V15">
            <v>705996.39903866884</v>
          </cell>
          <cell r="W15">
            <v>6306.6118248834737</v>
          </cell>
          <cell r="X15">
            <v>2254.4843158669828</v>
          </cell>
          <cell r="Y15">
            <v>77445.665936905352</v>
          </cell>
          <cell r="Z15">
            <v>8814.7415710744372</v>
          </cell>
          <cell r="AA15">
            <v>41331.168913608926</v>
          </cell>
          <cell r="AB15">
            <v>4162.261998340864</v>
          </cell>
          <cell r="AC15">
            <v>28895.525058832474</v>
          </cell>
          <cell r="AD15">
            <v>90918.692750590591</v>
          </cell>
          <cell r="AE15">
            <v>26533.438715330318</v>
          </cell>
          <cell r="AF15">
            <v>6.05650868591794E-3</v>
          </cell>
          <cell r="AG15">
            <v>1180926.6748244599</v>
          </cell>
          <cell r="AH15">
            <v>1180926.674824459</v>
          </cell>
          <cell r="AI15">
            <v>0</v>
          </cell>
        </row>
        <row r="16">
          <cell r="C16">
            <v>9466.0835613133841</v>
          </cell>
          <cell r="D16">
            <v>27725.795818650578</v>
          </cell>
          <cell r="E16">
            <v>49065.630051447886</v>
          </cell>
          <cell r="F16">
            <v>2035.8542598605704</v>
          </cell>
          <cell r="G16">
            <v>2588.3181778703065</v>
          </cell>
          <cell r="H16">
            <v>17600.727956638886</v>
          </cell>
          <cell r="I16">
            <v>260.65083045491593</v>
          </cell>
          <cell r="J16">
            <v>41685.331847812027</v>
          </cell>
          <cell r="K16">
            <v>1192.5013055886784</v>
          </cell>
          <cell r="L16">
            <v>1744.9304521990107</v>
          </cell>
          <cell r="M16">
            <v>13146.460741528395</v>
          </cell>
          <cell r="N16">
            <v>3879.1365284170615</v>
          </cell>
          <cell r="O16">
            <v>1.799674421652666E-5</v>
          </cell>
          <cell r="P16">
            <v>170391.42154977843</v>
          </cell>
          <cell r="Q16">
            <v>170391.42154977861</v>
          </cell>
          <cell r="R16">
            <v>0</v>
          </cell>
          <cell r="T16">
            <v>7242.7474368733565</v>
          </cell>
          <cell r="U16">
            <v>16472.823319775853</v>
          </cell>
          <cell r="V16">
            <v>32407.625281373363</v>
          </cell>
          <cell r="W16">
            <v>1617.8035089309585</v>
          </cell>
          <cell r="X16">
            <v>1756.0432424936223</v>
          </cell>
          <cell r="Y16">
            <v>13700.026183986714</v>
          </cell>
          <cell r="Z16">
            <v>197.21851841300935</v>
          </cell>
          <cell r="AA16">
            <v>16416.494236663628</v>
          </cell>
          <cell r="AB16">
            <v>937.47893067530504</v>
          </cell>
          <cell r="AC16">
            <v>1620.0453461901373</v>
          </cell>
          <cell r="AD16">
            <v>10609.772752563855</v>
          </cell>
          <cell r="AE16">
            <v>3419.7843563636966</v>
          </cell>
          <cell r="AF16">
            <v>1.7977027471068518E-5</v>
          </cell>
          <cell r="AG16">
            <v>106397.86313228053</v>
          </cell>
          <cell r="AH16">
            <v>106397.86313228053</v>
          </cell>
          <cell r="AI16">
            <v>0</v>
          </cell>
        </row>
        <row r="17">
          <cell r="C17">
            <v>20983.398621878721</v>
          </cell>
          <cell r="D17">
            <v>71092.63004696682</v>
          </cell>
          <cell r="E17">
            <v>193177.77067749749</v>
          </cell>
          <cell r="F17">
            <v>1108.2180548952199</v>
          </cell>
          <cell r="G17">
            <v>3015.1165032498484</v>
          </cell>
          <cell r="H17">
            <v>24832.311639940006</v>
          </cell>
          <cell r="I17">
            <v>7213.9146862774978</v>
          </cell>
          <cell r="J17">
            <v>22103.278193803311</v>
          </cell>
          <cell r="K17">
            <v>2433.2826902888728</v>
          </cell>
          <cell r="L17">
            <v>6675.2456723930745</v>
          </cell>
          <cell r="M17">
            <v>28315.831132549632</v>
          </cell>
          <cell r="N17">
            <v>8097.5159942462851</v>
          </cell>
          <cell r="O17">
            <v>5.2365071970538963E-3</v>
          </cell>
          <cell r="P17">
            <v>389048.51915049402</v>
          </cell>
          <cell r="Q17">
            <v>389048.51915049419</v>
          </cell>
          <cell r="R17">
            <v>0</v>
          </cell>
          <cell r="T17">
            <v>17653.907009778086</v>
          </cell>
          <cell r="U17">
            <v>52366.343095965596</v>
          </cell>
          <cell r="V17">
            <v>106719.40538481415</v>
          </cell>
          <cell r="W17">
            <v>759.7808563934999</v>
          </cell>
          <cell r="X17">
            <v>2572.7506103119804</v>
          </cell>
          <cell r="Y17">
            <v>22621.665518553509</v>
          </cell>
          <cell r="Z17">
            <v>6574.7761405844813</v>
          </cell>
          <cell r="AA17">
            <v>18392.433497129907</v>
          </cell>
          <cell r="AB17">
            <v>2143.1139822681512</v>
          </cell>
          <cell r="AC17">
            <v>6308.6713792858418</v>
          </cell>
          <cell r="AD17">
            <v>25491.073719770975</v>
          </cell>
          <cell r="AE17">
            <v>7311.6795695164892</v>
          </cell>
          <cell r="AF17">
            <v>5.2196270421285855E-3</v>
          </cell>
          <cell r="AG17">
            <v>268915.60598399973</v>
          </cell>
          <cell r="AH17">
            <v>268915.60598399903</v>
          </cell>
          <cell r="AI17">
            <v>6.9849193096160889E-10</v>
          </cell>
        </row>
        <row r="18">
          <cell r="C18">
            <v>577.13296832134267</v>
          </cell>
          <cell r="D18">
            <v>4959.5688144971264</v>
          </cell>
          <cell r="E18">
            <v>6304.8100862653118</v>
          </cell>
          <cell r="F18">
            <v>386.98685320473805</v>
          </cell>
          <cell r="G18">
            <v>438.86527690119658</v>
          </cell>
          <cell r="H18">
            <v>894.50737393822851</v>
          </cell>
          <cell r="I18">
            <v>26.853900231623168</v>
          </cell>
          <cell r="J18">
            <v>2510.6380126180766</v>
          </cell>
          <cell r="K18">
            <v>158.32188291345909</v>
          </cell>
          <cell r="L18">
            <v>142.14947230627081</v>
          </cell>
          <cell r="M18">
            <v>1352.7676887696853</v>
          </cell>
          <cell r="N18">
            <v>567.18467546964598</v>
          </cell>
          <cell r="O18">
            <v>0</v>
          </cell>
          <cell r="P18">
            <v>18319.787005436701</v>
          </cell>
          <cell r="Q18">
            <v>18319.787005436712</v>
          </cell>
          <cell r="R18">
            <v>0</v>
          </cell>
          <cell r="T18">
            <v>412.85308971693951</v>
          </cell>
          <cell r="U18">
            <v>2928.4607389476673</v>
          </cell>
          <cell r="V18">
            <v>2326.5897398699476</v>
          </cell>
          <cell r="W18">
            <v>288.97936924117607</v>
          </cell>
          <cell r="X18">
            <v>289.3927999006562</v>
          </cell>
          <cell r="Y18">
            <v>726.57882986331026</v>
          </cell>
          <cell r="Z18">
            <v>20.752473427939631</v>
          </cell>
          <cell r="AA18">
            <v>1676.1316056571295</v>
          </cell>
          <cell r="AB18">
            <v>121.59742489922654</v>
          </cell>
          <cell r="AC18">
            <v>126.4447948440714</v>
          </cell>
          <cell r="AD18">
            <v>1104.2988026795636</v>
          </cell>
          <cell r="AE18">
            <v>429.99723490426618</v>
          </cell>
          <cell r="AF18">
            <v>0</v>
          </cell>
          <cell r="AG18">
            <v>10452.076903951893</v>
          </cell>
          <cell r="AH18">
            <v>10452.07690395188</v>
          </cell>
          <cell r="AI18">
            <v>0</v>
          </cell>
        </row>
        <row r="19">
          <cell r="C19">
            <v>1893.4476194284546</v>
          </cell>
          <cell r="D19">
            <v>23936.191099346153</v>
          </cell>
          <cell r="E19">
            <v>52811.659155258065</v>
          </cell>
          <cell r="F19">
            <v>449.0807929428824</v>
          </cell>
          <cell r="G19">
            <v>38.984976085971262</v>
          </cell>
          <cell r="H19">
            <v>1743.7040773711053</v>
          </cell>
          <cell r="I19">
            <v>229.73732698745386</v>
          </cell>
          <cell r="J19">
            <v>5554.4263301516321</v>
          </cell>
          <cell r="K19">
            <v>303.55051463675096</v>
          </cell>
          <cell r="L19">
            <v>1315.3866816952732</v>
          </cell>
          <cell r="M19">
            <v>10683.034130985854</v>
          </cell>
          <cell r="N19">
            <v>1643.3582611782801</v>
          </cell>
          <cell r="O19">
            <v>4.536252308094288</v>
          </cell>
          <cell r="P19">
            <v>100607.09721837596</v>
          </cell>
          <cell r="Q19">
            <v>100607.09721837596</v>
          </cell>
          <cell r="R19">
            <v>0</v>
          </cell>
          <cell r="T19">
            <v>1443.3680630548033</v>
          </cell>
          <cell r="U19">
            <v>16970.573555040155</v>
          </cell>
          <cell r="V19">
            <v>29736.974232450088</v>
          </cell>
          <cell r="W19">
            <v>328.7361227383492</v>
          </cell>
          <cell r="X19">
            <v>29.008273846973815</v>
          </cell>
          <cell r="Y19">
            <v>1453.8082150741839</v>
          </cell>
          <cell r="Z19">
            <v>188.14905039173968</v>
          </cell>
          <cell r="AA19">
            <v>3972.813507963057</v>
          </cell>
          <cell r="AB19">
            <v>258.47710971075128</v>
          </cell>
          <cell r="AC19">
            <v>1128.1211916935381</v>
          </cell>
          <cell r="AD19">
            <v>8889.5138389861622</v>
          </cell>
          <cell r="AE19">
            <v>1452.9198066493618</v>
          </cell>
          <cell r="AF19">
            <v>4.533221264869935</v>
          </cell>
          <cell r="AG19">
            <v>65856.996188864025</v>
          </cell>
          <cell r="AH19">
            <v>65856.996188864141</v>
          </cell>
          <cell r="AI19">
            <v>-1.1641532182693481E-10</v>
          </cell>
        </row>
        <row r="20">
          <cell r="C20">
            <v>23244.63668754392</v>
          </cell>
          <cell r="D20">
            <v>107110.75775831091</v>
          </cell>
          <cell r="E20">
            <v>356767.3460887348</v>
          </cell>
          <cell r="F20">
            <v>3373.3360099846986</v>
          </cell>
          <cell r="G20">
            <v>17.063344360948719</v>
          </cell>
          <cell r="H20">
            <v>93203.567465142245</v>
          </cell>
          <cell r="I20">
            <v>47.262111039403109</v>
          </cell>
          <cell r="J20">
            <v>56325.24518211239</v>
          </cell>
          <cell r="K20">
            <v>6045.7619066890147</v>
          </cell>
          <cell r="L20">
            <v>13809.139413800771</v>
          </cell>
          <cell r="M20">
            <v>83059.678175064531</v>
          </cell>
          <cell r="N20">
            <v>17134.456796971601</v>
          </cell>
          <cell r="O20">
            <v>0</v>
          </cell>
          <cell r="P20">
            <v>760138.25093975535</v>
          </cell>
          <cell r="Q20">
            <v>760138.250939755</v>
          </cell>
          <cell r="R20">
            <v>0</v>
          </cell>
          <cell r="T20">
            <v>17449.301638684221</v>
          </cell>
          <cell r="U20">
            <v>77039.18898828543</v>
          </cell>
          <cell r="V20">
            <v>218673.25843659855</v>
          </cell>
          <cell r="W20">
            <v>2335.6547313173751</v>
          </cell>
          <cell r="X20">
            <v>13.430550593658628</v>
          </cell>
          <cell r="Y20">
            <v>79615.079431213904</v>
          </cell>
          <cell r="Z20">
            <v>41.97175579142398</v>
          </cell>
          <cell r="AA20">
            <v>43112.816092158006</v>
          </cell>
          <cell r="AB20">
            <v>5120.5028267317757</v>
          </cell>
          <cell r="AC20">
            <v>12572.884158144787</v>
          </cell>
          <cell r="AD20">
            <v>72375.262756341966</v>
          </cell>
          <cell r="AE20">
            <v>14699.84038105903</v>
          </cell>
          <cell r="AF20">
            <v>0</v>
          </cell>
          <cell r="AG20">
            <v>543049.19174692</v>
          </cell>
          <cell r="AH20">
            <v>543049.19174692105</v>
          </cell>
          <cell r="AI20">
            <v>-1.0477378964424133E-9</v>
          </cell>
        </row>
        <row r="21">
          <cell r="C21">
            <v>30030.674131079671</v>
          </cell>
          <cell r="D21">
            <v>62561.871348999666</v>
          </cell>
          <cell r="E21">
            <v>252450.47263959606</v>
          </cell>
          <cell r="F21">
            <v>1284.9506937631195</v>
          </cell>
          <cell r="G21">
            <v>2177.6263299683251</v>
          </cell>
          <cell r="H21">
            <v>86486.475935418654</v>
          </cell>
          <cell r="I21">
            <v>12974.515804919101</v>
          </cell>
          <cell r="J21">
            <v>27863.716249334462</v>
          </cell>
          <cell r="K21">
            <v>11393.600993437378</v>
          </cell>
          <cell r="L21">
            <v>112533.7451631217</v>
          </cell>
          <cell r="M21">
            <v>112535.23966335869</v>
          </cell>
          <cell r="N21">
            <v>39583.321186975692</v>
          </cell>
          <cell r="O21">
            <v>32.084540934243734</v>
          </cell>
          <cell r="P21">
            <v>751908.29468090669</v>
          </cell>
          <cell r="Q21">
            <v>751908.29468090797</v>
          </cell>
          <cell r="R21">
            <v>-1.280568540096283E-9</v>
          </cell>
          <cell r="T21">
            <v>24424.324031124735</v>
          </cell>
          <cell r="U21">
            <v>48730.614254950611</v>
          </cell>
          <cell r="V21">
            <v>168812.53357417218</v>
          </cell>
          <cell r="W21">
            <v>900.63284651620575</v>
          </cell>
          <cell r="X21">
            <v>1854.081086239783</v>
          </cell>
          <cell r="Y21">
            <v>74899.530442606425</v>
          </cell>
          <cell r="Z21">
            <v>11428.101418746946</v>
          </cell>
          <cell r="AA21">
            <v>23087.440219514767</v>
          </cell>
          <cell r="AB21">
            <v>9481.7953106815839</v>
          </cell>
          <cell r="AC21">
            <v>100464.94619625722</v>
          </cell>
          <cell r="AD21">
            <v>99707.476085136892</v>
          </cell>
          <cell r="AE21">
            <v>35703.142088595458</v>
          </cell>
          <cell r="AF21">
            <v>31.818618233168209</v>
          </cell>
          <cell r="AG21">
            <v>599526.43617277592</v>
          </cell>
          <cell r="AH21">
            <v>599526.43617277651</v>
          </cell>
          <cell r="AI21">
            <v>0</v>
          </cell>
        </row>
        <row r="22">
          <cell r="C22">
            <v>2420.8751757711293</v>
          </cell>
          <cell r="D22">
            <v>2434.9395075622961</v>
          </cell>
          <cell r="E22">
            <v>22956.246157542857</v>
          </cell>
          <cell r="F22">
            <v>78.522782659393869</v>
          </cell>
          <cell r="G22">
            <v>650.69577947809421</v>
          </cell>
          <cell r="H22">
            <v>6921.0202162350752</v>
          </cell>
          <cell r="I22">
            <v>115.26479885568298</v>
          </cell>
          <cell r="J22">
            <v>17558.599642678539</v>
          </cell>
          <cell r="K22">
            <v>154.07506099458141</v>
          </cell>
          <cell r="L22">
            <v>1142.0399946054674</v>
          </cell>
          <cell r="M22">
            <v>1184.0149064054683</v>
          </cell>
          <cell r="N22">
            <v>674.40123972577157</v>
          </cell>
          <cell r="O22">
            <v>5.1043833190303598</v>
          </cell>
          <cell r="P22">
            <v>56295.79964583338</v>
          </cell>
          <cell r="Q22">
            <v>56295.799645833395</v>
          </cell>
          <cell r="R22">
            <v>0</v>
          </cell>
          <cell r="T22">
            <v>2011.0216768196633</v>
          </cell>
          <cell r="U22">
            <v>1927.2736238460625</v>
          </cell>
          <cell r="V22">
            <v>12131.596892823276</v>
          </cell>
          <cell r="W22">
            <v>65.209331585210435</v>
          </cell>
          <cell r="X22">
            <v>521.8846915215023</v>
          </cell>
          <cell r="Y22">
            <v>6027.7048449336253</v>
          </cell>
          <cell r="Z22">
            <v>101.36942453803326</v>
          </cell>
          <cell r="AA22">
            <v>13450.866409034872</v>
          </cell>
          <cell r="AB22">
            <v>142.68002415306785</v>
          </cell>
          <cell r="AC22">
            <v>1094.1817532317104</v>
          </cell>
          <cell r="AD22">
            <v>1073.9200803097765</v>
          </cell>
          <cell r="AE22">
            <v>624.57903653197354</v>
          </cell>
          <cell r="AF22">
            <v>5.10137139535491</v>
          </cell>
          <cell r="AG22">
            <v>39177.389160724124</v>
          </cell>
          <cell r="AH22">
            <v>39177.389160724131</v>
          </cell>
          <cell r="AI22">
            <v>0</v>
          </cell>
        </row>
        <row r="23">
          <cell r="C23">
            <v>2932.0031597857133</v>
          </cell>
          <cell r="D23">
            <v>5259.2345032190296</v>
          </cell>
          <cell r="E23">
            <v>6508.7889033998108</v>
          </cell>
          <cell r="F23">
            <v>690.73016811471939</v>
          </cell>
          <cell r="G23">
            <v>230.79701141905093</v>
          </cell>
          <cell r="H23">
            <v>1201.4625021463335</v>
          </cell>
          <cell r="I23">
            <v>18.228260690381543</v>
          </cell>
          <cell r="J23">
            <v>2442.8597349983052</v>
          </cell>
          <cell r="K23">
            <v>407.64283102402499</v>
          </cell>
          <cell r="L23">
            <v>150.459591565317</v>
          </cell>
          <cell r="M23">
            <v>1920.8770565544294</v>
          </cell>
          <cell r="N23">
            <v>1496.0138102692586</v>
          </cell>
          <cell r="O23">
            <v>22.52508103201534</v>
          </cell>
          <cell r="P23">
            <v>23281.622614218391</v>
          </cell>
          <cell r="Q23">
            <v>23281.622614218366</v>
          </cell>
          <cell r="R23">
            <v>0</v>
          </cell>
          <cell r="T23">
            <v>1806.7433715865518</v>
          </cell>
          <cell r="U23">
            <v>3637.5841123192672</v>
          </cell>
          <cell r="V23">
            <v>4391.5313916492723</v>
          </cell>
          <cell r="W23">
            <v>463.18105670849593</v>
          </cell>
          <cell r="X23">
            <v>170.40392040548116</v>
          </cell>
          <cell r="Y23">
            <v>1095.4999639411769</v>
          </cell>
          <cell r="Z23">
            <v>15.022824110082832</v>
          </cell>
          <cell r="AA23">
            <v>1915.5385938083223</v>
          </cell>
          <cell r="AB23">
            <v>363.82300312031703</v>
          </cell>
          <cell r="AC23">
            <v>131.57069051502614</v>
          </cell>
          <cell r="AD23">
            <v>1663.195511326041</v>
          </cell>
          <cell r="AE23">
            <v>1270.398017107636</v>
          </cell>
          <cell r="AF23">
            <v>20.927343432617917</v>
          </cell>
          <cell r="AG23">
            <v>16945.419800030286</v>
          </cell>
          <cell r="AH23">
            <v>16945.419800030319</v>
          </cell>
          <cell r="AI23">
            <v>-3.2741809263825417E-11</v>
          </cell>
        </row>
        <row r="24">
          <cell r="C24">
            <v>3328.0106943751707</v>
          </cell>
          <cell r="D24">
            <v>16295.498486622277</v>
          </cell>
          <cell r="E24">
            <v>72127.624960795802</v>
          </cell>
          <cell r="F24">
            <v>1444.4844233893484</v>
          </cell>
          <cell r="G24">
            <v>557.82716122144052</v>
          </cell>
          <cell r="H24">
            <v>6417.020589876136</v>
          </cell>
          <cell r="I24">
            <v>209.35411214712218</v>
          </cell>
          <cell r="J24">
            <v>6834.7795287166373</v>
          </cell>
          <cell r="K24">
            <v>483.60238760642721</v>
          </cell>
          <cell r="L24">
            <v>225.08132950439449</v>
          </cell>
          <cell r="M24">
            <v>7167.3178444907217</v>
          </cell>
          <cell r="N24">
            <v>1389.7690071402681</v>
          </cell>
          <cell r="O24">
            <v>5.5642031739362552E-7</v>
          </cell>
          <cell r="P24">
            <v>116480.37052644216</v>
          </cell>
          <cell r="Q24">
            <v>116480.37052644262</v>
          </cell>
          <cell r="R24">
            <v>-4.6566128730773926E-10</v>
          </cell>
          <cell r="T24">
            <v>2357.9875991408489</v>
          </cell>
          <cell r="U24">
            <v>8964.9232946699049</v>
          </cell>
          <cell r="V24">
            <v>26683.001979498069</v>
          </cell>
          <cell r="W24">
            <v>922.04688427706265</v>
          </cell>
          <cell r="X24">
            <v>348.79075342701276</v>
          </cell>
          <cell r="Y24">
            <v>4697.3815769620269</v>
          </cell>
          <cell r="Z24">
            <v>155.48815842790984</v>
          </cell>
          <cell r="AA24">
            <v>4505.5448663548223</v>
          </cell>
          <cell r="AB24">
            <v>402.0709338961355</v>
          </cell>
          <cell r="AC24">
            <v>195.66997374925054</v>
          </cell>
          <cell r="AD24">
            <v>5771.37241021109</v>
          </cell>
          <cell r="AE24">
            <v>1126.3962127277632</v>
          </cell>
          <cell r="AF24">
            <v>5.5599037275232288E-7</v>
          </cell>
          <cell r="AG24">
            <v>56130.674643897895</v>
          </cell>
          <cell r="AH24">
            <v>56130.674643897873</v>
          </cell>
          <cell r="AI24">
            <v>0</v>
          </cell>
        </row>
        <row r="25">
          <cell r="C25">
            <v>50488.176725578604</v>
          </cell>
          <cell r="D25">
            <v>83838.242169836434</v>
          </cell>
          <cell r="E25">
            <v>66334.355260123746</v>
          </cell>
          <cell r="F25">
            <v>75.838062574001754</v>
          </cell>
          <cell r="G25">
            <v>276.56880295444967</v>
          </cell>
          <cell r="H25">
            <v>120.28570366959069</v>
          </cell>
          <cell r="I25">
            <v>3501.2842274146824</v>
          </cell>
          <cell r="J25">
            <v>2348.6930472361232</v>
          </cell>
          <cell r="K25">
            <v>1021.6473042274985</v>
          </cell>
          <cell r="L25">
            <v>281.34549443697284</v>
          </cell>
          <cell r="M25">
            <v>3005.0499001687922</v>
          </cell>
          <cell r="N25">
            <v>1686.1335102382932</v>
          </cell>
          <cell r="O25">
            <v>0</v>
          </cell>
          <cell r="P25">
            <v>212977.62020845915</v>
          </cell>
          <cell r="Q25">
            <v>212977.62020845897</v>
          </cell>
          <cell r="R25">
            <v>0</v>
          </cell>
          <cell r="T25">
            <v>46266.020131654346</v>
          </cell>
          <cell r="U25">
            <v>67934.609080220311</v>
          </cell>
          <cell r="V25">
            <v>49846.581369640509</v>
          </cell>
          <cell r="W25">
            <v>62.740883035630631</v>
          </cell>
          <cell r="X25">
            <v>217.81704824422036</v>
          </cell>
          <cell r="Y25">
            <v>110.01232948331013</v>
          </cell>
          <cell r="Z25">
            <v>3157.079454481981</v>
          </cell>
          <cell r="AA25">
            <v>1893.5508223855425</v>
          </cell>
          <cell r="AB25">
            <v>958.33067011842627</v>
          </cell>
          <cell r="AC25">
            <v>266.17532932333802</v>
          </cell>
          <cell r="AD25">
            <v>2684.7136237291693</v>
          </cell>
          <cell r="AE25">
            <v>1522.4847419947614</v>
          </cell>
          <cell r="AF25">
            <v>0</v>
          </cell>
          <cell r="AG25">
            <v>174920.11548431151</v>
          </cell>
          <cell r="AH25">
            <v>174920.11548431165</v>
          </cell>
          <cell r="AI25">
            <v>0</v>
          </cell>
        </row>
        <row r="26">
          <cell r="C26">
            <v>22851.759615723422</v>
          </cell>
          <cell r="D26">
            <v>78130.903778400039</v>
          </cell>
          <cell r="E26">
            <v>155146.76215077253</v>
          </cell>
          <cell r="F26">
            <v>124.17611039588579</v>
          </cell>
          <cell r="G26">
            <v>705.82619730975932</v>
          </cell>
          <cell r="H26">
            <v>16670.718042327324</v>
          </cell>
          <cell r="I26">
            <v>219.56114509628591</v>
          </cell>
          <cell r="J26">
            <v>15334.600085575908</v>
          </cell>
          <cell r="K26">
            <v>2497.7477963979413</v>
          </cell>
          <cell r="L26">
            <v>1088.1670784918092</v>
          </cell>
          <cell r="M26">
            <v>68118.346574296913</v>
          </cell>
          <cell r="N26">
            <v>9963.650844681255</v>
          </cell>
          <cell r="O26">
            <v>0</v>
          </cell>
          <cell r="P26">
            <v>370852.21941946907</v>
          </cell>
          <cell r="Q26">
            <v>370852.21941946913</v>
          </cell>
          <cell r="R26">
            <v>0</v>
          </cell>
          <cell r="T26">
            <v>21666.364323847192</v>
          </cell>
          <cell r="U26">
            <v>66640.194981189008</v>
          </cell>
          <cell r="V26">
            <v>97303.820540012763</v>
          </cell>
          <cell r="W26">
            <v>98.618654560145984</v>
          </cell>
          <cell r="X26">
            <v>590.20528414297269</v>
          </cell>
          <cell r="Y26">
            <v>16146.678151044238</v>
          </cell>
          <cell r="Z26">
            <v>200.78744244730672</v>
          </cell>
          <cell r="AA26">
            <v>13218.914232359837</v>
          </cell>
          <cell r="AB26">
            <v>2339.0190826301564</v>
          </cell>
          <cell r="AC26">
            <v>1052.8615692680305</v>
          </cell>
          <cell r="AD26">
            <v>64278.632860087688</v>
          </cell>
          <cell r="AE26">
            <v>9590.7485556940683</v>
          </cell>
          <cell r="AF26">
            <v>0</v>
          </cell>
          <cell r="AG26">
            <v>293126.84567728342</v>
          </cell>
          <cell r="AH26">
            <v>293126.84567728313</v>
          </cell>
          <cell r="AI26">
            <v>0</v>
          </cell>
        </row>
        <row r="27">
          <cell r="C27">
            <v>10702.623765208809</v>
          </cell>
          <cell r="D27">
            <v>61943.159388168482</v>
          </cell>
          <cell r="E27">
            <v>59226.534895592435</v>
          </cell>
          <cell r="F27">
            <v>87.008780640493882</v>
          </cell>
          <cell r="G27">
            <v>166.2575916246916</v>
          </cell>
          <cell r="H27">
            <v>16586.837293961653</v>
          </cell>
          <cell r="I27">
            <v>2378.4560178432894</v>
          </cell>
          <cell r="J27">
            <v>9029.0724317317508</v>
          </cell>
          <cell r="K27">
            <v>2129.4805643953023</v>
          </cell>
          <cell r="L27">
            <v>31185.378762918132</v>
          </cell>
          <cell r="M27">
            <v>64674.644357584846</v>
          </cell>
          <cell r="N27">
            <v>4776.8907766674529</v>
          </cell>
          <cell r="O27">
            <v>4.4397362220221011</v>
          </cell>
          <cell r="P27">
            <v>262890.78436255944</v>
          </cell>
          <cell r="Q27">
            <v>262890.78436255897</v>
          </cell>
          <cell r="R27">
            <v>4.6566128730773926E-10</v>
          </cell>
          <cell r="T27">
            <v>5129.4666589114076</v>
          </cell>
          <cell r="U27">
            <v>31014.161225888667</v>
          </cell>
          <cell r="V27">
            <v>27512.009274676886</v>
          </cell>
          <cell r="W27">
            <v>64.504398638890223</v>
          </cell>
          <cell r="X27">
            <v>84.213172223958452</v>
          </cell>
          <cell r="Y27">
            <v>9485.2224528329534</v>
          </cell>
          <cell r="Z27">
            <v>1862.1851557266045</v>
          </cell>
          <cell r="AA27">
            <v>5260.3007762163588</v>
          </cell>
          <cell r="AB27">
            <v>1715.4537803970557</v>
          </cell>
          <cell r="AC27">
            <v>18371.020713924612</v>
          </cell>
          <cell r="AD27">
            <v>30618.03240360746</v>
          </cell>
          <cell r="AE27">
            <v>4082.4398181114493</v>
          </cell>
          <cell r="AF27">
            <v>4.434894145359376</v>
          </cell>
          <cell r="AG27">
            <v>135203.44472530167</v>
          </cell>
          <cell r="AH27">
            <v>135203.4447253015</v>
          </cell>
          <cell r="AI27">
            <v>0</v>
          </cell>
        </row>
        <row r="28">
          <cell r="C28">
            <v>8982.9118702362375</v>
          </cell>
          <cell r="D28">
            <v>148250.59069598111</v>
          </cell>
          <cell r="E28">
            <v>329179.46066139778</v>
          </cell>
          <cell r="F28">
            <v>1398.3765538926011</v>
          </cell>
          <cell r="G28">
            <v>2399.1374198242438</v>
          </cell>
          <cell r="H28">
            <v>27752.857401733028</v>
          </cell>
          <cell r="I28">
            <v>134.87588265785922</v>
          </cell>
          <cell r="J28">
            <v>18992.986558159144</v>
          </cell>
          <cell r="K28">
            <v>7515.7430208202486</v>
          </cell>
          <cell r="L28">
            <v>6494.6916041958493</v>
          </cell>
          <cell r="M28">
            <v>30519.298220279994</v>
          </cell>
          <cell r="N28">
            <v>7066.782706626007</v>
          </cell>
          <cell r="O28">
            <v>3.8076829101800351</v>
          </cell>
          <cell r="P28">
            <v>588691.52027871436</v>
          </cell>
          <cell r="Q28">
            <v>588691.52027871425</v>
          </cell>
          <cell r="R28">
            <v>0</v>
          </cell>
          <cell r="T28">
            <v>7616.549766043383</v>
          </cell>
          <cell r="U28">
            <v>113774.72453375526</v>
          </cell>
          <cell r="V28">
            <v>221049.83574005842</v>
          </cell>
          <cell r="W28">
            <v>1048.5122359402433</v>
          </cell>
          <cell r="X28">
            <v>2000.9840680121392</v>
          </cell>
          <cell r="Y28">
            <v>24524.398878220793</v>
          </cell>
          <cell r="Z28">
            <v>120.47149990244371</v>
          </cell>
          <cell r="AA28">
            <v>15131.067124994835</v>
          </cell>
          <cell r="AB28">
            <v>6560.7993857752945</v>
          </cell>
          <cell r="AC28">
            <v>6091.289447182844</v>
          </cell>
          <cell r="AD28">
            <v>27600.987994956449</v>
          </cell>
          <cell r="AE28">
            <v>6227.8967407644313</v>
          </cell>
          <cell r="AF28">
            <v>3.7921203332619497</v>
          </cell>
          <cell r="AG28">
            <v>431751.30953593983</v>
          </cell>
          <cell r="AH28">
            <v>431751.30953593994</v>
          </cell>
          <cell r="AI28">
            <v>0</v>
          </cell>
        </row>
        <row r="29">
          <cell r="C29">
            <v>3733.321536960515</v>
          </cell>
          <cell r="D29">
            <v>50583.17770319165</v>
          </cell>
          <cell r="E29">
            <v>624651.86852295895</v>
          </cell>
          <cell r="F29">
            <v>529.62923659868397</v>
          </cell>
          <cell r="G29">
            <v>73.360389470358513</v>
          </cell>
          <cell r="H29">
            <v>80886.612072759628</v>
          </cell>
          <cell r="I29">
            <v>4295.5122039295638</v>
          </cell>
          <cell r="J29">
            <v>43461.255870145142</v>
          </cell>
          <cell r="K29">
            <v>930.60299288781084</v>
          </cell>
          <cell r="L29">
            <v>3730.4172505211154</v>
          </cell>
          <cell r="M29">
            <v>11059.373923469328</v>
          </cell>
          <cell r="N29">
            <v>2536.8913395540799</v>
          </cell>
          <cell r="O29">
            <v>681.0711271040318</v>
          </cell>
          <cell r="P29">
            <v>827153.09416955104</v>
          </cell>
          <cell r="Q29">
            <v>827153.09416955034</v>
          </cell>
          <cell r="R29">
            <v>0</v>
          </cell>
          <cell r="T29">
            <v>2117.828069729163</v>
          </cell>
          <cell r="U29">
            <v>40592.584036648535</v>
          </cell>
          <cell r="V29">
            <v>456808.68160885968</v>
          </cell>
          <cell r="W29">
            <v>319.68771673635376</v>
          </cell>
          <cell r="X29">
            <v>60.51549795351449</v>
          </cell>
          <cell r="Y29">
            <v>76400.76631132538</v>
          </cell>
          <cell r="Z29">
            <v>3836.3410460546861</v>
          </cell>
          <cell r="AA29">
            <v>34329.996719448813</v>
          </cell>
          <cell r="AB29">
            <v>874.08177493834239</v>
          </cell>
          <cell r="AC29">
            <v>3513.2988244252019</v>
          </cell>
          <cell r="AD29">
            <v>10391.765559373438</v>
          </cell>
          <cell r="AE29">
            <v>2362.3081907469473</v>
          </cell>
          <cell r="AF29">
            <v>607.6772261298911</v>
          </cell>
          <cell r="AG29">
            <v>632215.5325823701</v>
          </cell>
          <cell r="AH29">
            <v>632215.53258237045</v>
          </cell>
          <cell r="AI29">
            <v>0</v>
          </cell>
        </row>
        <row r="30">
          <cell r="C30">
            <v>965.71270970268085</v>
          </cell>
          <cell r="D30">
            <v>49914.363197005034</v>
          </cell>
          <cell r="E30">
            <v>555605.13805745624</v>
          </cell>
          <cell r="F30">
            <v>1037.3065818915627</v>
          </cell>
          <cell r="G30">
            <v>330.68314527753103</v>
          </cell>
          <cell r="H30">
            <v>31049.09608542165</v>
          </cell>
          <cell r="I30">
            <v>3249.4921468927751</v>
          </cell>
          <cell r="J30">
            <v>24400.739216804228</v>
          </cell>
          <cell r="K30">
            <v>783.09699904992272</v>
          </cell>
          <cell r="L30">
            <v>2314.5299416328348</v>
          </cell>
          <cell r="M30">
            <v>29842.650068136158</v>
          </cell>
          <cell r="N30">
            <v>4713.4905055481104</v>
          </cell>
          <cell r="O30">
            <v>0</v>
          </cell>
          <cell r="P30">
            <v>704206.29865481879</v>
          </cell>
          <cell r="Q30">
            <v>704206.29865481833</v>
          </cell>
          <cell r="R30">
            <v>0</v>
          </cell>
          <cell r="T30">
            <v>799.89359173523758</v>
          </cell>
          <cell r="U30">
            <v>35688.305723820689</v>
          </cell>
          <cell r="V30">
            <v>338426.36557923333</v>
          </cell>
          <cell r="W30">
            <v>584.76597275077154</v>
          </cell>
          <cell r="X30">
            <v>238.40794293840986</v>
          </cell>
          <cell r="Y30">
            <v>27240.530541333341</v>
          </cell>
          <cell r="Z30">
            <v>2751.4003296324986</v>
          </cell>
          <cell r="AA30">
            <v>16699.567637089924</v>
          </cell>
          <cell r="AB30">
            <v>651.08619151366861</v>
          </cell>
          <cell r="AC30">
            <v>2050.9377732826529</v>
          </cell>
          <cell r="AD30">
            <v>25938.564704612341</v>
          </cell>
          <cell r="AE30">
            <v>3994.7332803985864</v>
          </cell>
          <cell r="AF30">
            <v>0</v>
          </cell>
          <cell r="AG30">
            <v>455064.55926834146</v>
          </cell>
          <cell r="AH30">
            <v>455064.55926834192</v>
          </cell>
          <cell r="AI30">
            <v>-4.6566128730773926E-10</v>
          </cell>
        </row>
        <row r="31">
          <cell r="C31">
            <v>2025.3538965259818</v>
          </cell>
          <cell r="D31">
            <v>8036.1817477969416</v>
          </cell>
          <cell r="E31">
            <v>11169.522384657501</v>
          </cell>
          <cell r="F31">
            <v>172.19738231241956</v>
          </cell>
          <cell r="G31">
            <v>349.6163501334434</v>
          </cell>
          <cell r="H31">
            <v>3859.5614958611231</v>
          </cell>
          <cell r="I31">
            <v>207.28405954634758</v>
          </cell>
          <cell r="J31">
            <v>5408.2410224369996</v>
          </cell>
          <cell r="K31">
            <v>111.74001834484548</v>
          </cell>
          <cell r="L31">
            <v>57.115188525552234</v>
          </cell>
          <cell r="M31">
            <v>800.57353508045526</v>
          </cell>
          <cell r="N31">
            <v>614.84762437873849</v>
          </cell>
          <cell r="O31">
            <v>1.7952728645975676E-6</v>
          </cell>
          <cell r="P31">
            <v>32812.234707395619</v>
          </cell>
          <cell r="Q31">
            <v>32812.23470739559</v>
          </cell>
          <cell r="R31">
            <v>0</v>
          </cell>
          <cell r="T31">
            <v>1319.8519501886535</v>
          </cell>
          <cell r="U31">
            <v>5434.9921385770322</v>
          </cell>
          <cell r="V31">
            <v>4433.1323337367603</v>
          </cell>
          <cell r="W31">
            <v>113.14766399500431</v>
          </cell>
          <cell r="X31">
            <v>292.7526699105581</v>
          </cell>
          <cell r="Y31">
            <v>3555.3130925454589</v>
          </cell>
          <cell r="Z31">
            <v>177.72602375805354</v>
          </cell>
          <cell r="AA31">
            <v>4408.8564268039163</v>
          </cell>
          <cell r="AB31">
            <v>101.51197824315732</v>
          </cell>
          <cell r="AC31">
            <v>50.907897253915692</v>
          </cell>
          <cell r="AD31">
            <v>696.40063880530272</v>
          </cell>
          <cell r="AE31">
            <v>509.11008566189543</v>
          </cell>
          <cell r="AF31">
            <v>1.7949559665290734E-6</v>
          </cell>
          <cell r="AG31">
            <v>21093.702901274664</v>
          </cell>
          <cell r="AH31">
            <v>21093.702901274664</v>
          </cell>
          <cell r="AI31">
            <v>0</v>
          </cell>
        </row>
        <row r="32">
          <cell r="C32">
            <v>329.55575105854882</v>
          </cell>
          <cell r="D32">
            <v>2727.1314467384232</v>
          </cell>
          <cell r="E32">
            <v>5941.3527757389938</v>
          </cell>
          <cell r="F32">
            <v>224.07872636957632</v>
          </cell>
          <cell r="G32">
            <v>1269.7391172497946</v>
          </cell>
          <cell r="H32">
            <v>14951.22522886757</v>
          </cell>
          <cell r="I32">
            <v>82.325186991837271</v>
          </cell>
          <cell r="J32">
            <v>2829.7567771899785</v>
          </cell>
          <cell r="K32">
            <v>4500.9550256024086</v>
          </cell>
          <cell r="L32">
            <v>66626.554031294654</v>
          </cell>
          <cell r="M32">
            <v>17432.00691834278</v>
          </cell>
          <cell r="N32">
            <v>1563.516855468263</v>
          </cell>
          <cell r="O32">
            <v>0.34682695901529981</v>
          </cell>
          <cell r="P32">
            <v>118478.54466787184</v>
          </cell>
          <cell r="Q32">
            <v>118478.54466787193</v>
          </cell>
          <cell r="R32">
            <v>0</v>
          </cell>
          <cell r="T32">
            <v>160.14769314270512</v>
          </cell>
          <cell r="U32">
            <v>1224.7107338491737</v>
          </cell>
          <cell r="V32">
            <v>1900.9240897208749</v>
          </cell>
          <cell r="W32">
            <v>91.747701890864619</v>
          </cell>
          <cell r="X32">
            <v>690.30717088973938</v>
          </cell>
          <cell r="Y32">
            <v>6894.872217163851</v>
          </cell>
          <cell r="Z32">
            <v>62.335691209571692</v>
          </cell>
          <cell r="AA32">
            <v>1489.3867299397816</v>
          </cell>
          <cell r="AB32">
            <v>2244.7390759500245</v>
          </cell>
          <cell r="AC32">
            <v>17346.315161974097</v>
          </cell>
          <cell r="AD32">
            <v>7227.5410717106588</v>
          </cell>
          <cell r="AE32">
            <v>1132.7855651736932</v>
          </cell>
          <cell r="AF32">
            <v>0.34619329068099819</v>
          </cell>
          <cell r="AG32">
            <v>40466.159095905707</v>
          </cell>
          <cell r="AH32">
            <v>40466.159095905714</v>
          </cell>
          <cell r="AI32">
            <v>0</v>
          </cell>
        </row>
        <row r="33">
          <cell r="C33">
            <v>1188.494946559847</v>
          </cell>
          <cell r="D33">
            <v>4057.5356022728456</v>
          </cell>
          <cell r="E33">
            <v>2836.7396715974346</v>
          </cell>
          <cell r="F33">
            <v>170.68737127406524</v>
          </cell>
          <cell r="G33">
            <v>217.62573406282206</v>
          </cell>
          <cell r="H33">
            <v>1350.1391453218837</v>
          </cell>
          <cell r="I33">
            <v>13.843608175658899</v>
          </cell>
          <cell r="J33">
            <v>3028.8271108603276</v>
          </cell>
          <cell r="K33">
            <v>110.21009115502414</v>
          </cell>
          <cell r="L33">
            <v>604.23026756343666</v>
          </cell>
          <cell r="M33">
            <v>919.74447473512976</v>
          </cell>
          <cell r="N33">
            <v>316.99424394926547</v>
          </cell>
          <cell r="O33">
            <v>3.8415688393086019E-7</v>
          </cell>
          <cell r="P33">
            <v>14815.072267911895</v>
          </cell>
          <cell r="Q33">
            <v>14815.072267911901</v>
          </cell>
          <cell r="R33">
            <v>0</v>
          </cell>
          <cell r="T33">
            <v>749.91612413564962</v>
          </cell>
          <cell r="U33">
            <v>2595.315312465345</v>
          </cell>
          <cell r="V33">
            <v>1645.1113199163467</v>
          </cell>
          <cell r="W33">
            <v>106.38650156313994</v>
          </cell>
          <cell r="X33">
            <v>147.94401473228302</v>
          </cell>
          <cell r="Y33">
            <v>1133.3731486906288</v>
          </cell>
          <cell r="Z33">
            <v>10.973538004849196</v>
          </cell>
          <cell r="AA33">
            <v>2167.7554278887255</v>
          </cell>
          <cell r="AB33">
            <v>92.405939392659562</v>
          </cell>
          <cell r="AC33">
            <v>545.14362540812135</v>
          </cell>
          <cell r="AD33">
            <v>761.85374602828972</v>
          </cell>
          <cell r="AE33">
            <v>261.44741013510185</v>
          </cell>
          <cell r="AF33">
            <v>3.8411789623103657E-7</v>
          </cell>
          <cell r="AG33">
            <v>10217.62610874526</v>
          </cell>
          <cell r="AH33">
            <v>10217.626108745268</v>
          </cell>
          <cell r="AI33">
            <v>0</v>
          </cell>
        </row>
        <row r="34">
          <cell r="C34">
            <v>62009.482493367977</v>
          </cell>
          <cell r="D34">
            <v>49466.159276781189</v>
          </cell>
          <cell r="E34">
            <v>235480.37602704129</v>
          </cell>
          <cell r="F34">
            <v>164.08293913111333</v>
          </cell>
          <cell r="G34">
            <v>14.810143113338528</v>
          </cell>
          <cell r="H34">
            <v>14479.756607753132</v>
          </cell>
          <cell r="I34">
            <v>9.8130714532507319</v>
          </cell>
          <cell r="J34">
            <v>5236.7654044998817</v>
          </cell>
          <cell r="K34">
            <v>148.86550195596467</v>
          </cell>
          <cell r="L34">
            <v>914.96032244026742</v>
          </cell>
          <cell r="M34">
            <v>445.14138340984886</v>
          </cell>
          <cell r="N34">
            <v>97.274197048701467</v>
          </cell>
          <cell r="O34">
            <v>6.0301531274761346E-3</v>
          </cell>
          <cell r="P34">
            <v>368467.49339814903</v>
          </cell>
          <cell r="Q34">
            <v>368467.49339814845</v>
          </cell>
          <cell r="R34">
            <v>5.8207660913467407E-10</v>
          </cell>
          <cell r="T34">
            <v>56545.30460938465</v>
          </cell>
          <cell r="U34">
            <v>36462.055417414813</v>
          </cell>
          <cell r="V34">
            <v>131212.69758683228</v>
          </cell>
          <cell r="W34">
            <v>133.46264289148345</v>
          </cell>
          <cell r="X34">
            <v>12.477396038667731</v>
          </cell>
          <cell r="Y34">
            <v>13483.533279337513</v>
          </cell>
          <cell r="Z34">
            <v>9.0367936455214561</v>
          </cell>
          <cell r="AA34">
            <v>4265.6883378421726</v>
          </cell>
          <cell r="AB34">
            <v>127.99006216010588</v>
          </cell>
          <cell r="AC34">
            <v>824.7147995548745</v>
          </cell>
          <cell r="AD34">
            <v>429.74811107020633</v>
          </cell>
          <cell r="AE34">
            <v>90.106896403433922</v>
          </cell>
          <cell r="AF34">
            <v>6.0009384863955158E-3</v>
          </cell>
          <cell r="AG34">
            <v>243596.82193351418</v>
          </cell>
          <cell r="AH34">
            <v>243596.82193351453</v>
          </cell>
          <cell r="AI34">
            <v>-3.4924596548080444E-10</v>
          </cell>
        </row>
        <row r="35">
          <cell r="C35">
            <v>83.037718867776292</v>
          </cell>
          <cell r="D35">
            <v>685.79238288316753</v>
          </cell>
          <cell r="E35">
            <v>970.00275770719122</v>
          </cell>
          <cell r="F35">
            <v>16.801721771171017</v>
          </cell>
          <cell r="G35">
            <v>53.554512147278786</v>
          </cell>
          <cell r="H35">
            <v>268.04072998527192</v>
          </cell>
          <cell r="I35">
            <v>41.963882209085213</v>
          </cell>
          <cell r="J35">
            <v>830.33422609649324</v>
          </cell>
          <cell r="K35">
            <v>494.4690860196996</v>
          </cell>
          <cell r="L35">
            <v>5840.9740974390807</v>
          </cell>
          <cell r="M35">
            <v>1525.1487578956962</v>
          </cell>
          <cell r="N35">
            <v>2676.3258809698332</v>
          </cell>
          <cell r="O35">
            <v>1.3300368986776986E-2</v>
          </cell>
          <cell r="P35">
            <v>13486.459054360732</v>
          </cell>
          <cell r="Q35">
            <v>13486.459054360737</v>
          </cell>
          <cell r="R35">
            <v>0</v>
          </cell>
          <cell r="T35">
            <v>46.808483023510902</v>
          </cell>
          <cell r="U35">
            <v>401.85811940474503</v>
          </cell>
          <cell r="V35">
            <v>331.30754985906299</v>
          </cell>
          <cell r="W35">
            <v>5.0719354500856628</v>
          </cell>
          <cell r="X35">
            <v>30.607593679583111</v>
          </cell>
          <cell r="Y35">
            <v>201.28128623495837</v>
          </cell>
          <cell r="Z35">
            <v>28.690913767981183</v>
          </cell>
          <cell r="AA35">
            <v>436.67032210811988</v>
          </cell>
          <cell r="AB35">
            <v>246.14959235687135</v>
          </cell>
          <cell r="AC35">
            <v>818.83524124517339</v>
          </cell>
          <cell r="AD35">
            <v>887.51159687481493</v>
          </cell>
          <cell r="AE35">
            <v>1266.0167953366954</v>
          </cell>
          <cell r="AF35">
            <v>1.3260998473544864E-2</v>
          </cell>
          <cell r="AG35">
            <v>4700.8226903400764</v>
          </cell>
          <cell r="AH35">
            <v>4700.8226903400673</v>
          </cell>
          <cell r="AI35">
            <v>9.0949470177292824E-12</v>
          </cell>
        </row>
        <row r="36">
          <cell r="C36">
            <v>44916.788894113648</v>
          </cell>
          <cell r="D36">
            <v>67317.57862230012</v>
          </cell>
          <cell r="E36">
            <v>194256.46859188323</v>
          </cell>
          <cell r="F36">
            <v>2928.0472517415005</v>
          </cell>
          <cell r="G36">
            <v>20850.990000686943</v>
          </cell>
          <cell r="H36">
            <v>58067.858913615186</v>
          </cell>
          <cell r="I36">
            <v>234.65743797669998</v>
          </cell>
          <cell r="J36">
            <v>47376.696593574699</v>
          </cell>
          <cell r="K36">
            <v>4688.4312778370104</v>
          </cell>
          <cell r="L36">
            <v>13585.013565139598</v>
          </cell>
          <cell r="M36">
            <v>95686.04768833163</v>
          </cell>
          <cell r="N36">
            <v>25297.754555620442</v>
          </cell>
          <cell r="O36">
            <v>0</v>
          </cell>
          <cell r="P36">
            <v>575206.33339282079</v>
          </cell>
          <cell r="Q36">
            <v>575206.33339282079</v>
          </cell>
          <cell r="R36">
            <v>0</v>
          </cell>
          <cell r="T36">
            <v>35723.070398052303</v>
          </cell>
          <cell r="U36">
            <v>38455.66298907563</v>
          </cell>
          <cell r="V36">
            <v>82455.500475305045</v>
          </cell>
          <cell r="W36">
            <v>2183.3943039305605</v>
          </cell>
          <cell r="X36">
            <v>13460.350421619481</v>
          </cell>
          <cell r="Y36">
            <v>46252.732125334354</v>
          </cell>
          <cell r="Z36">
            <v>182.20464115444878</v>
          </cell>
          <cell r="AA36">
            <v>31653.444750693419</v>
          </cell>
          <cell r="AB36">
            <v>3403.651489113985</v>
          </cell>
          <cell r="AC36">
            <v>12120.842612976001</v>
          </cell>
          <cell r="AD36">
            <v>76085.321074168198</v>
          </cell>
          <cell r="AE36">
            <v>20885.032063252482</v>
          </cell>
          <cell r="AF36">
            <v>0</v>
          </cell>
          <cell r="AG36">
            <v>362861.2073446759</v>
          </cell>
          <cell r="AH36">
            <v>362861.2073446759</v>
          </cell>
          <cell r="AI36">
            <v>0</v>
          </cell>
        </row>
        <row r="37">
          <cell r="C37">
            <v>95914.925371485486</v>
          </cell>
          <cell r="D37">
            <v>10235.684682215675</v>
          </cell>
          <cell r="E37">
            <v>41618.362380718754</v>
          </cell>
          <cell r="F37">
            <v>781.28805697015582</v>
          </cell>
          <cell r="G37">
            <v>306.7636372086651</v>
          </cell>
          <cell r="H37">
            <v>949.51511936678537</v>
          </cell>
          <cell r="I37">
            <v>48.208875276749588</v>
          </cell>
          <cell r="J37">
            <v>21114.606212382925</v>
          </cell>
          <cell r="K37">
            <v>1347.7902797614963</v>
          </cell>
          <cell r="L37">
            <v>2823.4878028879448</v>
          </cell>
          <cell r="M37">
            <v>11191.408914548361</v>
          </cell>
          <cell r="N37">
            <v>1903.9140298773364</v>
          </cell>
          <cell r="O37">
            <v>1.9617640662968413E-6</v>
          </cell>
          <cell r="P37">
            <v>188235.95536466216</v>
          </cell>
          <cell r="Q37">
            <v>188235.95536466225</v>
          </cell>
          <cell r="R37">
            <v>0</v>
          </cell>
          <cell r="T37">
            <v>87203.20355700895</v>
          </cell>
          <cell r="U37">
            <v>8126.7274811103871</v>
          </cell>
          <cell r="V37">
            <v>29195.27233681803</v>
          </cell>
          <cell r="W37">
            <v>723.18242538554216</v>
          </cell>
          <cell r="X37">
            <v>245.33711607409896</v>
          </cell>
          <cell r="Y37">
            <v>813.17486028001588</v>
          </cell>
          <cell r="Z37">
            <v>41.982211888554943</v>
          </cell>
          <cell r="AA37">
            <v>14539.345782770402</v>
          </cell>
          <cell r="AB37">
            <v>1159.3688104779419</v>
          </cell>
          <cell r="AC37">
            <v>2635.0908610839342</v>
          </cell>
          <cell r="AD37">
            <v>9384.5576821520062</v>
          </cell>
          <cell r="AE37">
            <v>1666.0903297948721</v>
          </cell>
          <cell r="AF37">
            <v>1.9595934486003513E-6</v>
          </cell>
          <cell r="AG37">
            <v>155733.33345680431</v>
          </cell>
          <cell r="AH37">
            <v>155733.33345680439</v>
          </cell>
          <cell r="AI37">
            <v>0</v>
          </cell>
        </row>
        <row r="38">
          <cell r="C38">
            <v>9258.9571219963036</v>
          </cell>
          <cell r="D38">
            <v>54793.710016150464</v>
          </cell>
          <cell r="E38">
            <v>106940.07303735941</v>
          </cell>
          <cell r="F38">
            <v>1239.5320205139485</v>
          </cell>
          <cell r="G38">
            <v>7294.0582434849466</v>
          </cell>
          <cell r="H38">
            <v>39105.132424000847</v>
          </cell>
          <cell r="I38">
            <v>88.79401915157321</v>
          </cell>
          <cell r="J38">
            <v>13719.853102987814</v>
          </cell>
          <cell r="K38">
            <v>724.49105178640775</v>
          </cell>
          <cell r="L38">
            <v>1153.1993193381934</v>
          </cell>
          <cell r="M38">
            <v>13467.88158005952</v>
          </cell>
          <cell r="N38">
            <v>3904.1329350297692</v>
          </cell>
          <cell r="O38">
            <v>5.709667021507741</v>
          </cell>
          <cell r="P38">
            <v>251695.52453888071</v>
          </cell>
          <cell r="Q38">
            <v>251695.52453888053</v>
          </cell>
          <cell r="R38">
            <v>0</v>
          </cell>
          <cell r="T38">
            <v>7246.454537860338</v>
          </cell>
          <cell r="U38">
            <v>37798.0657277809</v>
          </cell>
          <cell r="V38">
            <v>60202.123046570239</v>
          </cell>
          <cell r="W38">
            <v>924.71262050933228</v>
          </cell>
          <cell r="X38">
            <v>5395.3636825447193</v>
          </cell>
          <cell r="Y38">
            <v>34172.455449002809</v>
          </cell>
          <cell r="Z38">
            <v>75.098748572309233</v>
          </cell>
          <cell r="AA38">
            <v>10677.906679357944</v>
          </cell>
          <cell r="AB38">
            <v>576.99426939958789</v>
          </cell>
          <cell r="AC38">
            <v>1020.5115869241102</v>
          </cell>
          <cell r="AD38">
            <v>11612.870281809144</v>
          </cell>
          <cell r="AE38">
            <v>3298.0501135316413</v>
          </cell>
          <cell r="AF38">
            <v>5.6978168800907296</v>
          </cell>
          <cell r="AG38">
            <v>173006.30456074321</v>
          </cell>
          <cell r="AH38">
            <v>173006.30456074318</v>
          </cell>
          <cell r="AI38">
            <v>0</v>
          </cell>
        </row>
        <row r="39">
          <cell r="C39">
            <v>1918.1917607281089</v>
          </cell>
          <cell r="D39">
            <v>19399.131382669635</v>
          </cell>
          <cell r="E39">
            <v>28088.7026484124</v>
          </cell>
          <cell r="F39">
            <v>301.35524777381636</v>
          </cell>
          <cell r="G39">
            <v>1184.0679103524321</v>
          </cell>
          <cell r="H39">
            <v>10256.451124363775</v>
          </cell>
          <cell r="I39">
            <v>913.53032583857362</v>
          </cell>
          <cell r="J39">
            <v>8462.3783251328405</v>
          </cell>
          <cell r="K39">
            <v>679.89694753228014</v>
          </cell>
          <cell r="L39">
            <v>448.1652461621353</v>
          </cell>
          <cell r="M39">
            <v>3469.8218115680806</v>
          </cell>
          <cell r="N39">
            <v>1544.0850286003804</v>
          </cell>
          <cell r="O39">
            <v>0.59804514053355629</v>
          </cell>
          <cell r="P39">
            <v>76666.375804274998</v>
          </cell>
          <cell r="Q39">
            <v>76666.375804274881</v>
          </cell>
          <cell r="R39">
            <v>1.1641532182693481E-10</v>
          </cell>
          <cell r="T39">
            <v>1472.5000632465772</v>
          </cell>
          <cell r="U39">
            <v>13596.924382892137</v>
          </cell>
          <cell r="V39">
            <v>14484.856028551076</v>
          </cell>
          <cell r="W39">
            <v>220.7257031998607</v>
          </cell>
          <cell r="X39">
            <v>917.93520930558736</v>
          </cell>
          <cell r="Y39">
            <v>9482.0813900865051</v>
          </cell>
          <cell r="Z39">
            <v>801.44326672294926</v>
          </cell>
          <cell r="AA39">
            <v>6548.1055386879952</v>
          </cell>
          <cell r="AB39">
            <v>591.2448350309927</v>
          </cell>
          <cell r="AC39">
            <v>414.64795412832683</v>
          </cell>
          <cell r="AD39">
            <v>3117.2097400448338</v>
          </cell>
          <cell r="AE39">
            <v>1354.0167757279837</v>
          </cell>
          <cell r="AF39">
            <v>0.59777705938244274</v>
          </cell>
          <cell r="AG39">
            <v>53002.288664684202</v>
          </cell>
          <cell r="AH39">
            <v>53002.288664684151</v>
          </cell>
          <cell r="AI39">
            <v>0</v>
          </cell>
        </row>
        <row r="40">
          <cell r="C40">
            <v>2902.3481541511615</v>
          </cell>
          <cell r="D40">
            <v>11163.014733439028</v>
          </cell>
          <cell r="E40">
            <v>27854.687771370263</v>
          </cell>
          <cell r="F40">
            <v>527.3323573035525</v>
          </cell>
          <cell r="G40">
            <v>1013.7290268689364</v>
          </cell>
          <cell r="H40">
            <v>8783.5080192986316</v>
          </cell>
          <cell r="I40">
            <v>1571.6833630362539</v>
          </cell>
          <cell r="J40">
            <v>12988.189356543033</v>
          </cell>
          <cell r="K40">
            <v>693.12232219040447</v>
          </cell>
          <cell r="L40">
            <v>599.84938039975714</v>
          </cell>
          <cell r="M40">
            <v>6839.118688209438</v>
          </cell>
          <cell r="N40">
            <v>2881.3407876852875</v>
          </cell>
          <cell r="O40">
            <v>0</v>
          </cell>
          <cell r="P40">
            <v>77817.92396049574</v>
          </cell>
          <cell r="Q40">
            <v>77817.923960495798</v>
          </cell>
          <cell r="R40">
            <v>0</v>
          </cell>
          <cell r="T40">
            <v>2402.1180486992102</v>
          </cell>
          <cell r="U40">
            <v>8302.7452671281553</v>
          </cell>
          <cell r="V40">
            <v>18041.752082188439</v>
          </cell>
          <cell r="W40">
            <v>324.62606095868574</v>
          </cell>
          <cell r="X40">
            <v>746.54129452736663</v>
          </cell>
          <cell r="Y40">
            <v>6945.9186235496472</v>
          </cell>
          <cell r="Z40">
            <v>1337.5815317607135</v>
          </cell>
          <cell r="AA40">
            <v>9625.4995260957276</v>
          </cell>
          <cell r="AB40">
            <v>565.957482686248</v>
          </cell>
          <cell r="AC40">
            <v>554.19716543334596</v>
          </cell>
          <cell r="AD40">
            <v>5804.3882153698269</v>
          </cell>
          <cell r="AE40">
            <v>2456.0592043983556</v>
          </cell>
          <cell r="AF40">
            <v>0</v>
          </cell>
          <cell r="AG40">
            <v>57107.384502795721</v>
          </cell>
          <cell r="AH40">
            <v>57107.384502795721</v>
          </cell>
          <cell r="AI40">
            <v>0</v>
          </cell>
        </row>
        <row r="41">
          <cell r="C41">
            <v>195976.00244268373</v>
          </cell>
          <cell r="D41">
            <v>21202.710012073414</v>
          </cell>
          <cell r="E41">
            <v>128603.60863647946</v>
          </cell>
          <cell r="F41">
            <v>1542.6771827594625</v>
          </cell>
          <cell r="G41">
            <v>257.87738540855668</v>
          </cell>
          <cell r="H41">
            <v>77704.824581370573</v>
          </cell>
          <cell r="I41">
            <v>150.16678977690358</v>
          </cell>
          <cell r="J41">
            <v>71517.303320704479</v>
          </cell>
          <cell r="K41">
            <v>915.88600191857722</v>
          </cell>
          <cell r="L41">
            <v>149.13123934190114</v>
          </cell>
          <cell r="M41">
            <v>1108.9264543382146</v>
          </cell>
          <cell r="N41">
            <v>524.22015392314722</v>
          </cell>
          <cell r="O41">
            <v>0</v>
          </cell>
          <cell r="P41">
            <v>499653.33420077839</v>
          </cell>
          <cell r="Q41">
            <v>499653.33420077828</v>
          </cell>
          <cell r="R41">
            <v>0</v>
          </cell>
          <cell r="T41">
            <v>183491.35154891206</v>
          </cell>
          <cell r="U41">
            <v>18077.942696722632</v>
          </cell>
          <cell r="V41">
            <v>112395.84639223666</v>
          </cell>
          <cell r="W41">
            <v>1387.9677382777445</v>
          </cell>
          <cell r="X41">
            <v>228.37094821433715</v>
          </cell>
          <cell r="Y41">
            <v>72654.692112644349</v>
          </cell>
          <cell r="Z41">
            <v>138.22615693277891</v>
          </cell>
          <cell r="AA41">
            <v>64428.746491766113</v>
          </cell>
          <cell r="AB41">
            <v>872.61256538942803</v>
          </cell>
          <cell r="AC41">
            <v>140.7449985895025</v>
          </cell>
          <cell r="AD41">
            <v>1044.92554600423</v>
          </cell>
          <cell r="AE41">
            <v>490.5288627994758</v>
          </cell>
          <cell r="AF41">
            <v>0</v>
          </cell>
          <cell r="AG41">
            <v>455351.95605848922</v>
          </cell>
          <cell r="AH41">
            <v>455351.9560584891</v>
          </cell>
          <cell r="AI41">
            <v>0</v>
          </cell>
        </row>
        <row r="42">
          <cell r="C42">
            <v>2164.8362629223852</v>
          </cell>
          <cell r="D42">
            <v>9021.4975284851898</v>
          </cell>
          <cell r="E42">
            <v>51230.110679387581</v>
          </cell>
          <cell r="F42">
            <v>535.08419800035858</v>
          </cell>
          <cell r="G42">
            <v>591.10933215864941</v>
          </cell>
          <cell r="H42">
            <v>5244.8554360994458</v>
          </cell>
          <cell r="I42">
            <v>137.74368325986924</v>
          </cell>
          <cell r="J42">
            <v>2315.3360454635003</v>
          </cell>
          <cell r="K42">
            <v>1167.6403814840883</v>
          </cell>
          <cell r="L42">
            <v>611.23077121726624</v>
          </cell>
          <cell r="M42">
            <v>7831.360470088991</v>
          </cell>
          <cell r="N42">
            <v>1314.8478563555545</v>
          </cell>
          <cell r="O42">
            <v>0</v>
          </cell>
          <cell r="P42">
            <v>82165.65264492287</v>
          </cell>
          <cell r="Q42">
            <v>82165.652644922797</v>
          </cell>
          <cell r="R42">
            <v>0</v>
          </cell>
          <cell r="T42">
            <v>1644.5821213903212</v>
          </cell>
          <cell r="U42">
            <v>5396.2464648747027</v>
          </cell>
          <cell r="V42">
            <v>18998.599480105593</v>
          </cell>
          <cell r="W42">
            <v>312.698525023402</v>
          </cell>
          <cell r="X42">
            <v>466.08110602749957</v>
          </cell>
          <cell r="Y42">
            <v>4263.7554246127893</v>
          </cell>
          <cell r="Z42">
            <v>112.47199990372806</v>
          </cell>
          <cell r="AA42">
            <v>1847.08859163851</v>
          </cell>
          <cell r="AB42">
            <v>1015.1070628114787</v>
          </cell>
          <cell r="AC42">
            <v>557.57261606050815</v>
          </cell>
          <cell r="AD42">
            <v>6820.7034862570399</v>
          </cell>
          <cell r="AE42">
            <v>1153.5827218250588</v>
          </cell>
          <cell r="AF42">
            <v>0</v>
          </cell>
          <cell r="AG42">
            <v>42588.489600530629</v>
          </cell>
          <cell r="AH42">
            <v>42588.48960053068</v>
          </cell>
          <cell r="AI42">
            <v>0</v>
          </cell>
        </row>
        <row r="43">
          <cell r="C43">
            <v>706.81717084659704</v>
          </cell>
          <cell r="D43">
            <v>5027.2747049061863</v>
          </cell>
          <cell r="E43">
            <v>17102.006388917544</v>
          </cell>
          <cell r="F43">
            <v>783.45463646345968</v>
          </cell>
          <cell r="G43">
            <v>461.14375397459844</v>
          </cell>
          <cell r="H43">
            <v>1456.7258187980278</v>
          </cell>
          <cell r="I43">
            <v>22.736539233221791</v>
          </cell>
          <cell r="J43">
            <v>2857.7383768074155</v>
          </cell>
          <cell r="K43">
            <v>380.32867534030913</v>
          </cell>
          <cell r="L43">
            <v>316.20486727983297</v>
          </cell>
          <cell r="M43">
            <v>1192.2114542999427</v>
          </cell>
          <cell r="N43">
            <v>555.40022775523914</v>
          </cell>
          <cell r="O43">
            <v>9.4606596024491609E-7</v>
          </cell>
          <cell r="P43">
            <v>30862.042615568436</v>
          </cell>
          <cell r="Q43">
            <v>30862.042615568454</v>
          </cell>
          <cell r="R43">
            <v>0</v>
          </cell>
          <cell r="T43">
            <v>518.43560616756918</v>
          </cell>
          <cell r="U43">
            <v>3052.5080590339903</v>
          </cell>
          <cell r="V43">
            <v>9564.0654516063514</v>
          </cell>
          <cell r="W43">
            <v>566.67941808814612</v>
          </cell>
          <cell r="X43">
            <v>321.77193220470087</v>
          </cell>
          <cell r="Y43">
            <v>1200.3379910446954</v>
          </cell>
          <cell r="Z43">
            <v>17.880425001934789</v>
          </cell>
          <cell r="AA43">
            <v>2108.737822606493</v>
          </cell>
          <cell r="AB43">
            <v>305.93679234506573</v>
          </cell>
          <cell r="AC43">
            <v>276.68563207767374</v>
          </cell>
          <cell r="AD43">
            <v>975.19269670700385</v>
          </cell>
          <cell r="AE43">
            <v>431.01377273020188</v>
          </cell>
          <cell r="AF43">
            <v>9.4583319534167852E-7</v>
          </cell>
          <cell r="AG43">
            <v>19339.245600559661</v>
          </cell>
          <cell r="AH43">
            <v>19339.245600559687</v>
          </cell>
          <cell r="AI43">
            <v>0</v>
          </cell>
        </row>
        <row r="44">
          <cell r="C44">
            <v>4225.4729392625959</v>
          </cell>
          <cell r="D44">
            <v>34449.22080973602</v>
          </cell>
          <cell r="E44">
            <v>110228.26843187603</v>
          </cell>
          <cell r="F44">
            <v>1103.6672864172513</v>
          </cell>
          <cell r="G44">
            <v>755.52576840893778</v>
          </cell>
          <cell r="H44">
            <v>21345.921155949065</v>
          </cell>
          <cell r="I44">
            <v>112.09165660364336</v>
          </cell>
          <cell r="J44">
            <v>22253.583160626666</v>
          </cell>
          <cell r="K44">
            <v>1879.7920387690094</v>
          </cell>
          <cell r="L44">
            <v>3392.649870473706</v>
          </cell>
          <cell r="M44">
            <v>32078.696317998812</v>
          </cell>
          <cell r="N44">
            <v>3705.2447525668067</v>
          </cell>
          <cell r="O44">
            <v>5.5237500893791704</v>
          </cell>
          <cell r="P44">
            <v>235535.65793877791</v>
          </cell>
          <cell r="Q44">
            <v>235535.65793877796</v>
          </cell>
          <cell r="R44">
            <v>0</v>
          </cell>
          <cell r="T44">
            <v>3253.0987046446626</v>
          </cell>
          <cell r="U44">
            <v>24748.544248604474</v>
          </cell>
          <cell r="V44">
            <v>69333.573586472237</v>
          </cell>
          <cell r="W44">
            <v>933.74752263882192</v>
          </cell>
          <cell r="X44">
            <v>586.96667957960722</v>
          </cell>
          <cell r="Y44">
            <v>18639.486881096906</v>
          </cell>
          <cell r="Z44">
            <v>94.204947745690518</v>
          </cell>
          <cell r="AA44">
            <v>14557.31044447065</v>
          </cell>
          <cell r="AB44">
            <v>1514.1462452296041</v>
          </cell>
          <cell r="AC44">
            <v>3185.3764104678221</v>
          </cell>
          <cell r="AD44">
            <v>27548.487088176993</v>
          </cell>
          <cell r="AE44">
            <v>3290.6291833429432</v>
          </cell>
          <cell r="AF44">
            <v>5.5117341289554975</v>
          </cell>
          <cell r="AG44">
            <v>167691.08367659937</v>
          </cell>
          <cell r="AH44">
            <v>167691.08367659917</v>
          </cell>
          <cell r="AI44">
            <v>0</v>
          </cell>
        </row>
        <row r="45">
          <cell r="C45">
            <v>14839.470268879584</v>
          </cell>
          <cell r="D45">
            <v>91559.874428891446</v>
          </cell>
          <cell r="E45">
            <v>112247.29993484871</v>
          </cell>
          <cell r="F45">
            <v>1301.6259668416478</v>
          </cell>
          <cell r="G45">
            <v>1623.5821972192298</v>
          </cell>
          <cell r="H45">
            <v>8995.8590091019214</v>
          </cell>
          <cell r="I45">
            <v>71.164025849887565</v>
          </cell>
          <cell r="J45">
            <v>13409.728400709688</v>
          </cell>
          <cell r="K45">
            <v>178.40228814385836</v>
          </cell>
          <cell r="L45">
            <v>2556.7417626166298</v>
          </cell>
          <cell r="M45">
            <v>2407.0007321995822</v>
          </cell>
          <cell r="N45">
            <v>641.04762646092126</v>
          </cell>
          <cell r="O45">
            <v>5.7379103319010181</v>
          </cell>
          <cell r="P45">
            <v>249837.53455209505</v>
          </cell>
          <cell r="Q45">
            <v>249837.53455209499</v>
          </cell>
          <cell r="R45">
            <v>0</v>
          </cell>
          <cell r="T45">
            <v>13090.698898060506</v>
          </cell>
          <cell r="U45">
            <v>66466.552519644436</v>
          </cell>
          <cell r="V45">
            <v>70429.477904192434</v>
          </cell>
          <cell r="W45">
            <v>1129.3999889071702</v>
          </cell>
          <cell r="X45">
            <v>1265.5224149255223</v>
          </cell>
          <cell r="Y45">
            <v>8334.5584994185119</v>
          </cell>
          <cell r="Z45">
            <v>62.227060261000261</v>
          </cell>
          <cell r="AA45">
            <v>11961.760197489079</v>
          </cell>
          <cell r="AB45">
            <v>160.52068444337482</v>
          </cell>
          <cell r="AC45">
            <v>2429.1552403769397</v>
          </cell>
          <cell r="AD45">
            <v>2182.5699568763625</v>
          </cell>
          <cell r="AE45">
            <v>583.80184048559465</v>
          </cell>
          <cell r="AF45">
            <v>5.7202442221243484</v>
          </cell>
          <cell r="AG45">
            <v>178101.96544930307</v>
          </cell>
          <cell r="AH45">
            <v>178101.96544930295</v>
          </cell>
          <cell r="AI45">
            <v>0</v>
          </cell>
        </row>
        <row r="46">
          <cell r="C46">
            <v>1724.8882353494146</v>
          </cell>
          <cell r="D46">
            <v>24744.387252908258</v>
          </cell>
          <cell r="E46">
            <v>274607.38291485939</v>
          </cell>
          <cell r="F46">
            <v>23.784810121551846</v>
          </cell>
          <cell r="G46">
            <v>21.523091083927753</v>
          </cell>
          <cell r="H46">
            <v>36954.220987787929</v>
          </cell>
          <cell r="I46">
            <v>4773.6929000170721</v>
          </cell>
          <cell r="J46">
            <v>18061.568395396142</v>
          </cell>
          <cell r="K46">
            <v>624.19567082603476</v>
          </cell>
          <cell r="L46">
            <v>1813.1987564538506</v>
          </cell>
          <cell r="M46">
            <v>5644.7353255170729</v>
          </cell>
          <cell r="N46">
            <v>1558.665938005533</v>
          </cell>
          <cell r="O46">
            <v>12.139767304911958</v>
          </cell>
          <cell r="P46">
            <v>370564.38404563122</v>
          </cell>
          <cell r="Q46">
            <v>370564.38404563157</v>
          </cell>
          <cell r="R46">
            <v>0</v>
          </cell>
          <cell r="T46">
            <v>1298.6037667406861</v>
          </cell>
          <cell r="U46">
            <v>14433.90307180243</v>
          </cell>
          <cell r="V46">
            <v>143714.93928485527</v>
          </cell>
          <cell r="W46">
            <v>10.997586445278303</v>
          </cell>
          <cell r="X46">
            <v>12.784280015851731</v>
          </cell>
          <cell r="Y46">
            <v>32242.026731872509</v>
          </cell>
          <cell r="Z46">
            <v>3869.3304338535149</v>
          </cell>
          <cell r="AA46">
            <v>9683.6038615718262</v>
          </cell>
          <cell r="AB46">
            <v>517.1692264512651</v>
          </cell>
          <cell r="AC46">
            <v>1680.0923226466925</v>
          </cell>
          <cell r="AD46">
            <v>4647.8981207980432</v>
          </cell>
          <cell r="AE46">
            <v>1294.8154217239442</v>
          </cell>
          <cell r="AF46">
            <v>12.117910259839663</v>
          </cell>
          <cell r="AG46">
            <v>213418.28201903711</v>
          </cell>
          <cell r="AH46">
            <v>213418.28201903732</v>
          </cell>
          <cell r="AI46">
            <v>0</v>
          </cell>
        </row>
        <row r="47">
          <cell r="C47">
            <v>99058.957735706048</v>
          </cell>
          <cell r="D47">
            <v>233652.84934265458</v>
          </cell>
          <cell r="E47">
            <v>856247.03385170654</v>
          </cell>
          <cell r="F47">
            <v>1577.6777424390341</v>
          </cell>
          <cell r="G47">
            <v>161.32153403486078</v>
          </cell>
          <cell r="H47">
            <v>202147.07611903286</v>
          </cell>
          <cell r="I47">
            <v>1594.0237954899485</v>
          </cell>
          <cell r="J47">
            <v>126266.35417890406</v>
          </cell>
          <cell r="K47">
            <v>28361.73783587138</v>
          </cell>
          <cell r="L47">
            <v>119525.98606405701</v>
          </cell>
          <cell r="M47">
            <v>189711.77449513448</v>
          </cell>
          <cell r="N47">
            <v>69889.74993708948</v>
          </cell>
          <cell r="O47">
            <v>19.18289826496779</v>
          </cell>
          <cell r="P47">
            <v>1928213.7255303855</v>
          </cell>
          <cell r="Q47">
            <v>1928213.725530385</v>
          </cell>
          <cell r="R47">
            <v>0</v>
          </cell>
          <cell r="T47">
            <v>79727.225114105066</v>
          </cell>
          <cell r="U47">
            <v>190676.06990245311</v>
          </cell>
          <cell r="V47">
            <v>620270.033507496</v>
          </cell>
          <cell r="W47">
            <v>1388.8648672732552</v>
          </cell>
          <cell r="X47">
            <v>143.568479832783</v>
          </cell>
          <cell r="Y47">
            <v>189746.81817550372</v>
          </cell>
          <cell r="Z47">
            <v>1463.4106444361209</v>
          </cell>
          <cell r="AA47">
            <v>107148.48080068086</v>
          </cell>
          <cell r="AB47">
            <v>25519.138895886601</v>
          </cell>
          <cell r="AC47">
            <v>110848.79617561275</v>
          </cell>
          <cell r="AD47">
            <v>170065.67373221531</v>
          </cell>
          <cell r="AE47">
            <v>63347.219666421988</v>
          </cell>
          <cell r="AF47">
            <v>17.528481384551885</v>
          </cell>
          <cell r="AG47">
            <v>1560362.8284433016</v>
          </cell>
          <cell r="AH47">
            <v>1560362.8284433025</v>
          </cell>
          <cell r="AI47">
            <v>0</v>
          </cell>
        </row>
        <row r="48">
          <cell r="C48">
            <v>483.1516768878983</v>
          </cell>
          <cell r="D48">
            <v>22397.092098219488</v>
          </cell>
          <cell r="E48">
            <v>524.90181037801653</v>
          </cell>
          <cell r="F48">
            <v>8.4254867986693167</v>
          </cell>
          <cell r="G48">
            <v>10.330561275255821</v>
          </cell>
          <cell r="H48">
            <v>1631.880573030425</v>
          </cell>
          <cell r="I48">
            <v>51.118807256635456</v>
          </cell>
          <cell r="J48">
            <v>127.97694611999989</v>
          </cell>
          <cell r="K48">
            <v>72.950527735613122</v>
          </cell>
          <cell r="L48">
            <v>24.433870430936793</v>
          </cell>
          <cell r="M48">
            <v>16.949930169966244</v>
          </cell>
          <cell r="N48">
            <v>1998.3704791922689</v>
          </cell>
          <cell r="O48">
            <v>0</v>
          </cell>
          <cell r="P48">
            <v>27347.58276749518</v>
          </cell>
          <cell r="Q48">
            <v>27347.582767495191</v>
          </cell>
          <cell r="R48">
            <v>0</v>
          </cell>
          <cell r="T48">
            <v>447.99301817269247</v>
          </cell>
          <cell r="U48">
            <v>18727.295661841301</v>
          </cell>
          <cell r="V48">
            <v>454.44737116190481</v>
          </cell>
          <cell r="W48">
            <v>7.5563387998409297</v>
          </cell>
          <cell r="X48">
            <v>8.7745829068759047</v>
          </cell>
          <cell r="Y48">
            <v>1597.2274018074384</v>
          </cell>
          <cell r="Z48">
            <v>44.237653676716732</v>
          </cell>
          <cell r="AA48">
            <v>111.62198646248461</v>
          </cell>
          <cell r="AB48">
            <v>67.926475885699077</v>
          </cell>
          <cell r="AC48">
            <v>23.306442363467724</v>
          </cell>
          <cell r="AD48">
            <v>16.107860765885722</v>
          </cell>
          <cell r="AE48">
            <v>1946.0663623664661</v>
          </cell>
          <cell r="AF48">
            <v>0</v>
          </cell>
          <cell r="AG48">
            <v>23452.56115621077</v>
          </cell>
          <cell r="AH48">
            <v>23452.561156210737</v>
          </cell>
          <cell r="AI48">
            <v>3.2741809263825417E-11</v>
          </cell>
        </row>
        <row r="49">
          <cell r="C49">
            <v>15885.205483179123</v>
          </cell>
          <cell r="D49">
            <v>44615.313028443525</v>
          </cell>
          <cell r="E49">
            <v>82514.456430000384</v>
          </cell>
          <cell r="F49">
            <v>394.92030087311184</v>
          </cell>
          <cell r="G49">
            <v>4396.4679157538476</v>
          </cell>
          <cell r="H49">
            <v>20130.056764777859</v>
          </cell>
          <cell r="I49">
            <v>174.43138020226522</v>
          </cell>
          <cell r="J49">
            <v>7533.4424554900634</v>
          </cell>
          <cell r="K49">
            <v>2927.7080296794902</v>
          </cell>
          <cell r="L49">
            <v>1003.9760129009863</v>
          </cell>
          <cell r="M49">
            <v>1122.9057801065189</v>
          </cell>
          <cell r="N49">
            <v>1553.1300449028502</v>
          </cell>
          <cell r="O49">
            <v>335.22482454761689</v>
          </cell>
          <cell r="P49">
            <v>182587.23845085767</v>
          </cell>
          <cell r="Q49">
            <v>182587.23845085769</v>
          </cell>
          <cell r="R49">
            <v>0</v>
          </cell>
          <cell r="T49">
            <v>14316.427372146962</v>
          </cell>
          <cell r="U49">
            <v>32289.814782828475</v>
          </cell>
          <cell r="V49">
            <v>50625.646990758134</v>
          </cell>
          <cell r="W49">
            <v>324.426309585284</v>
          </cell>
          <cell r="X49">
            <v>3015.9563554321103</v>
          </cell>
          <cell r="Y49">
            <v>16687.560316854189</v>
          </cell>
          <cell r="Z49">
            <v>145.81640544430806</v>
          </cell>
          <cell r="AA49">
            <v>5748.6100371109751</v>
          </cell>
          <cell r="AB49">
            <v>2345.4850439447337</v>
          </cell>
          <cell r="AC49">
            <v>899.17130093140156</v>
          </cell>
          <cell r="AD49">
            <v>974.83864870007483</v>
          </cell>
          <cell r="AE49">
            <v>1277.6487619986344</v>
          </cell>
          <cell r="AF49">
            <v>334.88250104271776</v>
          </cell>
          <cell r="AG49">
            <v>128986.28482677798</v>
          </cell>
          <cell r="AH49">
            <v>128986.28482677809</v>
          </cell>
          <cell r="AI49">
            <v>-1.1641532182693481E-10</v>
          </cell>
        </row>
        <row r="50">
          <cell r="C50">
            <v>1624.1917527404084</v>
          </cell>
          <cell r="D50">
            <v>12873.442545216461</v>
          </cell>
          <cell r="E50">
            <v>22782.457496117768</v>
          </cell>
          <cell r="F50">
            <v>10.155126830162104</v>
          </cell>
          <cell r="G50">
            <v>222.14307924297879</v>
          </cell>
          <cell r="H50">
            <v>2381.6538313819028</v>
          </cell>
          <cell r="I50">
            <v>4743.9894130124922</v>
          </cell>
          <cell r="J50">
            <v>1828.8171666691821</v>
          </cell>
          <cell r="K50">
            <v>656.99210179625356</v>
          </cell>
          <cell r="L50">
            <v>522.03481552396374</v>
          </cell>
          <cell r="M50">
            <v>14140.5573486019</v>
          </cell>
          <cell r="N50">
            <v>1197.7981523789945</v>
          </cell>
          <cell r="O50">
            <v>2.3798860065814309</v>
          </cell>
          <cell r="P50">
            <v>62986.612715519055</v>
          </cell>
          <cell r="Q50">
            <v>62986.612715519012</v>
          </cell>
          <cell r="R50">
            <v>0</v>
          </cell>
          <cell r="T50">
            <v>1504.0686697062574</v>
          </cell>
          <cell r="U50">
            <v>11309.301055304648</v>
          </cell>
          <cell r="V50">
            <v>13383.532620365067</v>
          </cell>
          <cell r="W50">
            <v>9.168076821910935</v>
          </cell>
          <cell r="X50">
            <v>177.3452454332928</v>
          </cell>
          <cell r="Y50">
            <v>2262.9853033859954</v>
          </cell>
          <cell r="Z50">
            <v>4265.7843022021862</v>
          </cell>
          <cell r="AA50">
            <v>1500.1062712893149</v>
          </cell>
          <cell r="AB50">
            <v>587.89097431840185</v>
          </cell>
          <cell r="AC50">
            <v>498.51877407092468</v>
          </cell>
          <cell r="AD50">
            <v>13301.369658495749</v>
          </cell>
          <cell r="AE50">
            <v>1086.9348756781792</v>
          </cell>
          <cell r="AF50">
            <v>2.3149039446603954</v>
          </cell>
          <cell r="AG50">
            <v>49889.320731016589</v>
          </cell>
          <cell r="AH50">
            <v>49889.320731016582</v>
          </cell>
          <cell r="AI50">
            <v>0</v>
          </cell>
        </row>
        <row r="51">
          <cell r="C51">
            <v>11098.157526850537</v>
          </cell>
          <cell r="D51">
            <v>42395.454198936008</v>
          </cell>
          <cell r="E51">
            <v>94943.087150066247</v>
          </cell>
          <cell r="F51">
            <v>202.71200010883001</v>
          </cell>
          <cell r="G51">
            <v>57.672957213598949</v>
          </cell>
          <cell r="H51">
            <v>28833.783352794075</v>
          </cell>
          <cell r="I51">
            <v>9919.4581950037573</v>
          </cell>
          <cell r="J51">
            <v>13338.968557579456</v>
          </cell>
          <cell r="K51">
            <v>3350.1999251318462</v>
          </cell>
          <cell r="L51">
            <v>877.40979048704878</v>
          </cell>
          <cell r="M51">
            <v>6476.3035393838982</v>
          </cell>
          <cell r="N51">
            <v>6626.3766840465287</v>
          </cell>
          <cell r="O51">
            <v>0</v>
          </cell>
          <cell r="P51">
            <v>218119.58387760181</v>
          </cell>
          <cell r="Q51">
            <v>218119.58387760184</v>
          </cell>
          <cell r="R51">
            <v>0</v>
          </cell>
          <cell r="T51">
            <v>9690.9667806297766</v>
          </cell>
          <cell r="U51">
            <v>32597.038366161007</v>
          </cell>
          <cell r="V51">
            <v>50984.237600179724</v>
          </cell>
          <cell r="W51">
            <v>145.49052134637998</v>
          </cell>
          <cell r="X51">
            <v>35.341308270870769</v>
          </cell>
          <cell r="Y51">
            <v>24847.431461999746</v>
          </cell>
          <cell r="Z51">
            <v>8451.5315084818594</v>
          </cell>
          <cell r="AA51">
            <v>9925.8191556463171</v>
          </cell>
          <cell r="AB51">
            <v>2841.0043609428176</v>
          </cell>
          <cell r="AC51">
            <v>814.67225993144405</v>
          </cell>
          <cell r="AD51">
            <v>5383.3311492730145</v>
          </cell>
          <cell r="AE51">
            <v>5759.5196600646013</v>
          </cell>
          <cell r="AF51">
            <v>0</v>
          </cell>
          <cell r="AG51">
            <v>151476.38413292757</v>
          </cell>
          <cell r="AH51">
            <v>151476.38413292755</v>
          </cell>
          <cell r="AI51">
            <v>0</v>
          </cell>
        </row>
        <row r="52">
          <cell r="C52">
            <v>20879.616910441124</v>
          </cell>
          <cell r="D52">
            <v>57318.165390279653</v>
          </cell>
          <cell r="E52">
            <v>23761.537052656131</v>
          </cell>
          <cell r="F52">
            <v>34.838822323890341</v>
          </cell>
          <cell r="G52">
            <v>24.713724238819829</v>
          </cell>
          <cell r="H52">
            <v>7908.019608551388</v>
          </cell>
          <cell r="I52">
            <v>5693.3476459635785</v>
          </cell>
          <cell r="J52">
            <v>5253.0824269538243</v>
          </cell>
          <cell r="K52">
            <v>375.99952552855467</v>
          </cell>
          <cell r="L52">
            <v>773.06594465113415</v>
          </cell>
          <cell r="M52">
            <v>657.57368432895157</v>
          </cell>
          <cell r="N52">
            <v>1109.2969738782358</v>
          </cell>
          <cell r="O52">
            <v>3.1987716014102901E-3</v>
          </cell>
          <cell r="P52">
            <v>123789.2609085669</v>
          </cell>
          <cell r="Q52">
            <v>123789.26090856672</v>
          </cell>
          <cell r="R52">
            <v>1.7462298274040222E-10</v>
          </cell>
          <cell r="T52">
            <v>13603.648672826526</v>
          </cell>
          <cell r="U52">
            <v>35791.389036813227</v>
          </cell>
          <cell r="V52">
            <v>11257.038333601218</v>
          </cell>
          <cell r="W52">
            <v>30.608335946798402</v>
          </cell>
          <cell r="X52">
            <v>14.641234832781285</v>
          </cell>
          <cell r="Y52">
            <v>6834.0306830924073</v>
          </cell>
          <cell r="Z52">
            <v>3990.6811130727365</v>
          </cell>
          <cell r="AA52">
            <v>3245.3636777808806</v>
          </cell>
          <cell r="AB52">
            <v>250.27695380558868</v>
          </cell>
          <cell r="AC52">
            <v>663.9411698137169</v>
          </cell>
          <cell r="AD52">
            <v>534.45822637257811</v>
          </cell>
          <cell r="AE52">
            <v>879.0076591305924</v>
          </cell>
          <cell r="AF52">
            <v>3.0309440982560234E-3</v>
          </cell>
          <cell r="AG52">
            <v>77095.088128033152</v>
          </cell>
          <cell r="AH52">
            <v>77095.088128033269</v>
          </cell>
          <cell r="AI52">
            <v>-1.1641532182693481E-10</v>
          </cell>
        </row>
        <row r="53">
          <cell r="C53">
            <v>42836.895584741433</v>
          </cell>
          <cell r="D53">
            <v>1241.3809026767865</v>
          </cell>
          <cell r="E53">
            <v>11538.33096791762</v>
          </cell>
          <cell r="F53">
            <v>317.94727793577306</v>
          </cell>
          <cell r="G53">
            <v>275.09977137279162</v>
          </cell>
          <cell r="H53">
            <v>16111.406212926426</v>
          </cell>
          <cell r="I53">
            <v>1.0714068404495301</v>
          </cell>
          <cell r="J53">
            <v>3713.1850813735164</v>
          </cell>
          <cell r="K53">
            <v>243.47091070584725</v>
          </cell>
          <cell r="L53">
            <v>98.272947056931713</v>
          </cell>
          <cell r="M53">
            <v>515.83924882702752</v>
          </cell>
          <cell r="N53">
            <v>430.62216485821648</v>
          </cell>
          <cell r="O53">
            <v>3.4120730766677215E-3</v>
          </cell>
          <cell r="P53">
            <v>77323.525889305893</v>
          </cell>
          <cell r="Q53">
            <v>77323.525889305907</v>
          </cell>
          <cell r="R53">
            <v>0</v>
          </cell>
          <cell r="T53">
            <v>39005.355128231808</v>
          </cell>
          <cell r="U53">
            <v>1043.8987561924484</v>
          </cell>
          <cell r="V53">
            <v>10524.892231670174</v>
          </cell>
          <cell r="W53">
            <v>273.75947982750307</v>
          </cell>
          <cell r="X53">
            <v>232.56577935300356</v>
          </cell>
          <cell r="Y53">
            <v>14663.970608063104</v>
          </cell>
          <cell r="Z53">
            <v>0.93736036427913783</v>
          </cell>
          <cell r="AA53">
            <v>3200.2732523255518</v>
          </cell>
          <cell r="AB53">
            <v>219.85399552205337</v>
          </cell>
          <cell r="AC53">
            <v>91.433784761730806</v>
          </cell>
          <cell r="AD53">
            <v>447.26162751370748</v>
          </cell>
          <cell r="AE53">
            <v>399.25942580099115</v>
          </cell>
          <cell r="AF53">
            <v>3.4102943026184844E-3</v>
          </cell>
          <cell r="AG53">
            <v>70103.464839920649</v>
          </cell>
          <cell r="AH53">
            <v>70103.464839920664</v>
          </cell>
          <cell r="AI53">
            <v>0</v>
          </cell>
        </row>
        <row r="54">
          <cell r="C54">
            <v>4530.1222591024207</v>
          </cell>
          <cell r="D54">
            <v>78.007640596515458</v>
          </cell>
          <cell r="E54">
            <v>155.86264006449167</v>
          </cell>
          <cell r="F54">
            <v>20.068396151511404</v>
          </cell>
          <cell r="G54">
            <v>40.871196517097957</v>
          </cell>
          <cell r="H54">
            <v>383.69530007309834</v>
          </cell>
          <cell r="I54">
            <v>29.142790199503349</v>
          </cell>
          <cell r="J54">
            <v>157.55972951835457</v>
          </cell>
          <cell r="K54">
            <v>7.1951623686079618</v>
          </cell>
          <cell r="L54">
            <v>12.39387271971761</v>
          </cell>
          <cell r="M54">
            <v>104.80464509232466</v>
          </cell>
          <cell r="N54">
            <v>28.385854387231227</v>
          </cell>
          <cell r="O54">
            <v>0</v>
          </cell>
          <cell r="P54">
            <v>5548.1094867908741</v>
          </cell>
          <cell r="Q54">
            <v>5548.1094867908741</v>
          </cell>
          <cell r="R54">
            <v>0</v>
          </cell>
          <cell r="T54">
            <v>3198.0154956794436</v>
          </cell>
          <cell r="U54">
            <v>62.220183652611482</v>
          </cell>
          <cell r="V54">
            <v>116.48346479148705</v>
          </cell>
          <cell r="W54">
            <v>13.529366519866088</v>
          </cell>
          <cell r="X54">
            <v>24.210251374719771</v>
          </cell>
          <cell r="Y54">
            <v>326.71925466501926</v>
          </cell>
          <cell r="Z54">
            <v>22.9474297417153</v>
          </cell>
          <cell r="AA54">
            <v>104.20256552875745</v>
          </cell>
          <cell r="AB54">
            <v>5.3838332559640101</v>
          </cell>
          <cell r="AC54">
            <v>11.349499661689054</v>
          </cell>
          <cell r="AD54">
            <v>85.74822654776338</v>
          </cell>
          <cell r="AE54">
            <v>23.634289978676723</v>
          </cell>
          <cell r="AF54">
            <v>0</v>
          </cell>
          <cell r="AG54">
            <v>3994.443861397714</v>
          </cell>
          <cell r="AH54">
            <v>3994.4438613977081</v>
          </cell>
          <cell r="AI54">
            <v>5.9117155615240335E-12</v>
          </cell>
        </row>
        <row r="55">
          <cell r="C55">
            <v>719.18860719974077</v>
          </cell>
          <cell r="D55">
            <v>6285.1824027054463</v>
          </cell>
          <cell r="E55">
            <v>388.51581177035024</v>
          </cell>
          <cell r="F55">
            <v>1.4359183230357027</v>
          </cell>
          <cell r="G55">
            <v>58.036077855664729</v>
          </cell>
          <cell r="H55">
            <v>1985.9264908512041</v>
          </cell>
          <cell r="I55">
            <v>558.22887741288355</v>
          </cell>
          <cell r="J55">
            <v>2735.1909012675383</v>
          </cell>
          <cell r="K55">
            <v>109.22829140175045</v>
          </cell>
          <cell r="L55">
            <v>220.11299727605368</v>
          </cell>
          <cell r="M55">
            <v>237.73149438169835</v>
          </cell>
          <cell r="N55">
            <v>486.55430828372431</v>
          </cell>
          <cell r="O55">
            <v>0</v>
          </cell>
          <cell r="P55">
            <v>13785.332178729092</v>
          </cell>
          <cell r="Q55">
            <v>13785.332178729082</v>
          </cell>
          <cell r="R55">
            <v>0</v>
          </cell>
          <cell r="T55">
            <v>643.4177663563712</v>
          </cell>
          <cell r="U55">
            <v>5288.2138477040908</v>
          </cell>
          <cell r="V55">
            <v>233.03074091841245</v>
          </cell>
          <cell r="W55">
            <v>1.1615382817108073</v>
          </cell>
          <cell r="X55">
            <v>47.303953251281555</v>
          </cell>
          <cell r="Y55">
            <v>1883.5396571515146</v>
          </cell>
          <cell r="Z55">
            <v>500.54913244636884</v>
          </cell>
          <cell r="AA55">
            <v>2307.6144057021183</v>
          </cell>
          <cell r="AB55">
            <v>80.716582844972976</v>
          </cell>
          <cell r="AC55">
            <v>209.98370470123666</v>
          </cell>
          <cell r="AD55">
            <v>208.71813774407372</v>
          </cell>
          <cell r="AE55">
            <v>434.44160015187771</v>
          </cell>
          <cell r="AF55">
            <v>0</v>
          </cell>
          <cell r="AG55">
            <v>11838.691067254029</v>
          </cell>
          <cell r="AH55">
            <v>11838.691067254056</v>
          </cell>
          <cell r="AI55">
            <v>-2.7284841053187847E-11</v>
          </cell>
        </row>
        <row r="56">
          <cell r="C56">
            <v>2610.8271813212996</v>
          </cell>
          <cell r="D56">
            <v>18022.334387356739</v>
          </cell>
          <cell r="E56">
            <v>2055.8485467447508</v>
          </cell>
          <cell r="F56">
            <v>16.565553750510951</v>
          </cell>
          <cell r="G56">
            <v>30.225138346342707</v>
          </cell>
          <cell r="H56">
            <v>3867.9748450550687</v>
          </cell>
          <cell r="I56">
            <v>19.023511594928578</v>
          </cell>
          <cell r="J56">
            <v>1399.8373944298294</v>
          </cell>
          <cell r="K56">
            <v>100.23373922546652</v>
          </cell>
          <cell r="L56">
            <v>52.047651274585157</v>
          </cell>
          <cell r="M56">
            <v>451.59911841073711</v>
          </cell>
          <cell r="N56">
            <v>1330.0051956549137</v>
          </cell>
          <cell r="O56">
            <v>0</v>
          </cell>
          <cell r="P56">
            <v>29956.522263165174</v>
          </cell>
          <cell r="Q56">
            <v>29956.52226316517</v>
          </cell>
          <cell r="R56">
            <v>0</v>
          </cell>
          <cell r="T56">
            <v>2525.4801591182368</v>
          </cell>
          <cell r="U56">
            <v>16592.173623009079</v>
          </cell>
          <cell r="V56">
            <v>1602.1145256644618</v>
          </cell>
          <cell r="W56">
            <v>12.623358604897707</v>
          </cell>
          <cell r="X56">
            <v>25.471277531024786</v>
          </cell>
          <cell r="Y56">
            <v>3701.6102413782837</v>
          </cell>
          <cell r="Z56">
            <v>17.231196935973419</v>
          </cell>
          <cell r="AA56">
            <v>1218.3541859447516</v>
          </cell>
          <cell r="AB56">
            <v>95.515028812894641</v>
          </cell>
          <cell r="AC56">
            <v>50.856320345453511</v>
          </cell>
          <cell r="AD56">
            <v>444.02034186440795</v>
          </cell>
          <cell r="AE56">
            <v>1266.8120665816909</v>
          </cell>
          <cell r="AF56">
            <v>0</v>
          </cell>
          <cell r="AG56">
            <v>27552.262325791155</v>
          </cell>
          <cell r="AH56">
            <v>27552.262325791162</v>
          </cell>
          <cell r="AI56">
            <v>0</v>
          </cell>
        </row>
        <row r="57">
          <cell r="C57">
            <v>166.69583863619749</v>
          </cell>
          <cell r="D57">
            <v>356.21496498274632</v>
          </cell>
          <cell r="E57">
            <v>47.347587093827343</v>
          </cell>
          <cell r="F57">
            <v>3.0477805170397243</v>
          </cell>
          <cell r="G57">
            <v>13.200185433423899</v>
          </cell>
          <cell r="H57">
            <v>147.87282403158957</v>
          </cell>
          <cell r="I57">
            <v>495.82293165898488</v>
          </cell>
          <cell r="J57">
            <v>494.19046347925803</v>
          </cell>
          <cell r="K57">
            <v>41.700314914817532</v>
          </cell>
          <cell r="L57">
            <v>21.971968623367694</v>
          </cell>
          <cell r="M57">
            <v>112.86812761847655</v>
          </cell>
          <cell r="N57">
            <v>39.086876927646458</v>
          </cell>
          <cell r="O57">
            <v>0</v>
          </cell>
          <cell r="P57">
            <v>1940.0198639173757</v>
          </cell>
          <cell r="Q57">
            <v>1940.0198639173766</v>
          </cell>
          <cell r="R57">
            <v>0</v>
          </cell>
          <cell r="T57">
            <v>121.61420313920512</v>
          </cell>
          <cell r="U57">
            <v>265.90707150079635</v>
          </cell>
          <cell r="V57">
            <v>28.447991415218862</v>
          </cell>
          <cell r="W57">
            <v>1.626200612812688</v>
          </cell>
          <cell r="X57">
            <v>9.3858057957885457</v>
          </cell>
          <cell r="Y57">
            <v>119.75715474431334</v>
          </cell>
          <cell r="Z57">
            <v>387.41325337740011</v>
          </cell>
          <cell r="AA57">
            <v>277.80815643290111</v>
          </cell>
          <cell r="AB57">
            <v>35.239851705129077</v>
          </cell>
          <cell r="AC57">
            <v>18.684378043288653</v>
          </cell>
          <cell r="AD57">
            <v>92.807794582186503</v>
          </cell>
          <cell r="AE57">
            <v>34.084322288891961</v>
          </cell>
          <cell r="AF57">
            <v>0</v>
          </cell>
          <cell r="AG57">
            <v>1392.7761836379325</v>
          </cell>
          <cell r="AH57">
            <v>1392.77618363793</v>
          </cell>
          <cell r="AI57">
            <v>2.5011104298755527E-12</v>
          </cell>
        </row>
        <row r="58">
          <cell r="C58">
            <v>2306.3874537621309</v>
          </cell>
          <cell r="D58">
            <v>671.21271264498819</v>
          </cell>
          <cell r="E58">
            <v>22.944180847615236</v>
          </cell>
          <cell r="F58">
            <v>722.7635217200218</v>
          </cell>
          <cell r="G58">
            <v>175.60537082590142</v>
          </cell>
          <cell r="H58">
            <v>365.52973028277705</v>
          </cell>
          <cell r="I58">
            <v>27.470821762869019</v>
          </cell>
          <cell r="J58">
            <v>101.00035156562069</v>
          </cell>
          <cell r="K58">
            <v>70.55422053939543</v>
          </cell>
          <cell r="L58">
            <v>16.66698360510777</v>
          </cell>
          <cell r="M58">
            <v>3.2812933625719749</v>
          </cell>
          <cell r="N58">
            <v>117.99745181787731</v>
          </cell>
          <cell r="O58">
            <v>10.273238544453298</v>
          </cell>
          <cell r="P58">
            <v>4611.6873312813295</v>
          </cell>
          <cell r="Q58">
            <v>4611.6873312813323</v>
          </cell>
          <cell r="R58">
            <v>0</v>
          </cell>
          <cell r="T58">
            <v>2036.6420551266401</v>
          </cell>
          <cell r="U58">
            <v>555.68477495005004</v>
          </cell>
          <cell r="V58">
            <v>15.120397688531476</v>
          </cell>
          <cell r="W58">
            <v>643.90667753522837</v>
          </cell>
          <cell r="X58">
            <v>111.86531284143823</v>
          </cell>
          <cell r="Y58">
            <v>315.86037778989265</v>
          </cell>
          <cell r="Z58">
            <v>22.893133452674821</v>
          </cell>
          <cell r="AA58">
            <v>63.018488122706692</v>
          </cell>
          <cell r="AB58">
            <v>61.543692830139193</v>
          </cell>
          <cell r="AC58">
            <v>15.188347425149846</v>
          </cell>
          <cell r="AD58">
            <v>3.0075650244925978</v>
          </cell>
          <cell r="AE58">
            <v>103.85238843947303</v>
          </cell>
          <cell r="AF58">
            <v>10.270777361190245</v>
          </cell>
          <cell r="AG58">
            <v>3958.8539885876071</v>
          </cell>
          <cell r="AH58">
            <v>3958.8539885876094</v>
          </cell>
          <cell r="AI58">
            <v>0</v>
          </cell>
        </row>
        <row r="59">
          <cell r="C59">
            <v>5495.5706831257312</v>
          </cell>
          <cell r="D59">
            <v>47.502394738284849</v>
          </cell>
          <cell r="E59">
            <v>4827.0153227519404</v>
          </cell>
          <cell r="F59">
            <v>27.344680778742607</v>
          </cell>
          <cell r="G59">
            <v>62.907100130106329</v>
          </cell>
          <cell r="H59">
            <v>131.24957884044565</v>
          </cell>
          <cell r="I59">
            <v>59.25488780851294</v>
          </cell>
          <cell r="J59">
            <v>314.21247579852565</v>
          </cell>
          <cell r="K59">
            <v>34.127510526329687</v>
          </cell>
          <cell r="L59">
            <v>27.989663757177698</v>
          </cell>
          <cell r="M59">
            <v>13.828790749083874</v>
          </cell>
          <cell r="N59">
            <v>71.039666937054932</v>
          </cell>
          <cell r="O59">
            <v>0</v>
          </cell>
          <cell r="P59">
            <v>11112.042755941937</v>
          </cell>
          <cell r="Q59">
            <v>11112.042755941953</v>
          </cell>
          <cell r="R59">
            <v>-1.6370904631912708E-11</v>
          </cell>
          <cell r="T59">
            <v>5038.4890744153827</v>
          </cell>
          <cell r="U59">
            <v>33.936282164303712</v>
          </cell>
          <cell r="V59">
            <v>4489.7307516996862</v>
          </cell>
          <cell r="W59">
            <v>22.111639764984211</v>
          </cell>
          <cell r="X59">
            <v>33.62873172967074</v>
          </cell>
          <cell r="Y59">
            <v>97.455866929846238</v>
          </cell>
          <cell r="Z59">
            <v>40.098779440296582</v>
          </cell>
          <cell r="AA59">
            <v>247.53342191537538</v>
          </cell>
          <cell r="AB59">
            <v>23.715286279803557</v>
          </cell>
          <cell r="AC59">
            <v>25.235258814384402</v>
          </cell>
          <cell r="AD59">
            <v>10.736493230924538</v>
          </cell>
          <cell r="AE59">
            <v>60.252075038783133</v>
          </cell>
          <cell r="AF59">
            <v>0</v>
          </cell>
          <cell r="AG59">
            <v>10122.92366142344</v>
          </cell>
          <cell r="AH59">
            <v>10122.923661423427</v>
          </cell>
          <cell r="AI59">
            <v>0</v>
          </cell>
        </row>
        <row r="60">
          <cell r="C60">
            <v>65.558436799875977</v>
          </cell>
          <cell r="D60">
            <v>14.448256911427798</v>
          </cell>
          <cell r="E60">
            <v>73.674583323202327</v>
          </cell>
          <cell r="F60">
            <v>160.93522561537591</v>
          </cell>
          <cell r="G60">
            <v>12.884584503471871</v>
          </cell>
          <cell r="H60">
            <v>33.769511175865333</v>
          </cell>
          <cell r="I60">
            <v>32.504963204682525</v>
          </cell>
          <cell r="J60">
            <v>63.961822564492927</v>
          </cell>
          <cell r="K60">
            <v>12.672916343387111</v>
          </cell>
          <cell r="L60">
            <v>3.2953785875209558</v>
          </cell>
          <cell r="M60">
            <v>2.237503829860827</v>
          </cell>
          <cell r="N60">
            <v>20.77687534413927</v>
          </cell>
          <cell r="O60">
            <v>0</v>
          </cell>
          <cell r="P60">
            <v>496.72005820330281</v>
          </cell>
          <cell r="Q60">
            <v>496.72005820330293</v>
          </cell>
          <cell r="R60">
            <v>0</v>
          </cell>
          <cell r="T60">
            <v>61.220430696137626</v>
          </cell>
          <cell r="U60">
            <v>11.176410407180413</v>
          </cell>
          <cell r="V60">
            <v>59.442607351983888</v>
          </cell>
          <cell r="W60">
            <v>152.23350914387137</v>
          </cell>
          <cell r="X60">
            <v>8.9503418648021604</v>
          </cell>
          <cell r="Y60">
            <v>30.673634330261493</v>
          </cell>
          <cell r="Z60">
            <v>29.193190711959733</v>
          </cell>
          <cell r="AA60">
            <v>42.162291288335574</v>
          </cell>
          <cell r="AB60">
            <v>10.843324742026853</v>
          </cell>
          <cell r="AC60">
            <v>3.1512365381829834</v>
          </cell>
          <cell r="AD60">
            <v>1.8827073561575918</v>
          </cell>
          <cell r="AE60">
            <v>17.772335402954987</v>
          </cell>
          <cell r="AF60">
            <v>0</v>
          </cell>
          <cell r="AG60">
            <v>428.70201983385465</v>
          </cell>
          <cell r="AH60">
            <v>428.70201983385476</v>
          </cell>
          <cell r="AI60">
            <v>0</v>
          </cell>
        </row>
        <row r="61">
          <cell r="C61">
            <v>324.54472169756082</v>
          </cell>
          <cell r="D61">
            <v>51.724201717367436</v>
          </cell>
          <cell r="E61">
            <v>645.9465572251396</v>
          </cell>
          <cell r="F61">
            <v>89.346870481988049</v>
          </cell>
          <cell r="G61">
            <v>76.435708627385992</v>
          </cell>
          <cell r="H61">
            <v>148.95075527155089</v>
          </cell>
          <cell r="I61">
            <v>3.1135609263882547</v>
          </cell>
          <cell r="J61">
            <v>132.77666301994498</v>
          </cell>
          <cell r="K61">
            <v>76.916347041025219</v>
          </cell>
          <cell r="L61">
            <v>14.544994545325396</v>
          </cell>
          <cell r="M61">
            <v>1.8083300859651734</v>
          </cell>
          <cell r="N61">
            <v>219.22299131300272</v>
          </cell>
          <cell r="O61">
            <v>0</v>
          </cell>
          <cell r="P61">
            <v>1785.3317019526448</v>
          </cell>
          <cell r="Q61">
            <v>1785.3317019526437</v>
          </cell>
          <cell r="R61">
            <v>0</v>
          </cell>
          <cell r="T61">
            <v>253.91204909108629</v>
          </cell>
          <cell r="U61">
            <v>34.393716824648244</v>
          </cell>
          <cell r="V61">
            <v>481.92854702173435</v>
          </cell>
          <cell r="W61">
            <v>57.404905116108786</v>
          </cell>
          <cell r="X61">
            <v>46.526957808317995</v>
          </cell>
          <cell r="Y61">
            <v>115.31926036670292</v>
          </cell>
          <cell r="Z61">
            <v>2.2408902242374582</v>
          </cell>
          <cell r="AA61">
            <v>79.447705879090421</v>
          </cell>
          <cell r="AB61">
            <v>52.030900519920912</v>
          </cell>
          <cell r="AC61">
            <v>12.822810427346377</v>
          </cell>
          <cell r="AD61">
            <v>1.4878093681732776</v>
          </cell>
          <cell r="AE61">
            <v>185.25507569098718</v>
          </cell>
          <cell r="AF61">
            <v>0</v>
          </cell>
          <cell r="AG61">
            <v>1322.7706283383541</v>
          </cell>
          <cell r="AH61">
            <v>1322.7706283383536</v>
          </cell>
          <cell r="AI61">
            <v>0</v>
          </cell>
        </row>
        <row r="62">
          <cell r="C62">
            <v>938.6573250276889</v>
          </cell>
          <cell r="D62">
            <v>3859.9625324983676</v>
          </cell>
          <cell r="E62">
            <v>69.014077677516752</v>
          </cell>
          <cell r="F62">
            <v>1.1994487835266923</v>
          </cell>
          <cell r="G62">
            <v>19.578951079016289</v>
          </cell>
          <cell r="H62">
            <v>763.66208781999819</v>
          </cell>
          <cell r="I62">
            <v>1073.8273314821504</v>
          </cell>
          <cell r="J62">
            <v>296.89893891890347</v>
          </cell>
          <cell r="K62">
            <v>126.7875440521411</v>
          </cell>
          <cell r="L62">
            <v>16.618019300546866</v>
          </cell>
          <cell r="M62">
            <v>63.690093327842085</v>
          </cell>
          <cell r="N62">
            <v>88.919277426516459</v>
          </cell>
          <cell r="O62">
            <v>0</v>
          </cell>
          <cell r="P62">
            <v>7318.8156273942159</v>
          </cell>
          <cell r="Q62">
            <v>7318.8156273942095</v>
          </cell>
          <cell r="R62">
            <v>0</v>
          </cell>
          <cell r="T62">
            <v>834.52282413449336</v>
          </cell>
          <cell r="U62">
            <v>2444.2745867262984</v>
          </cell>
          <cell r="V62">
            <v>46.706743351492555</v>
          </cell>
          <cell r="W62">
            <v>0.66861148994665753</v>
          </cell>
          <cell r="X62">
            <v>14.713257524601097</v>
          </cell>
          <cell r="Y62">
            <v>599.10504583040176</v>
          </cell>
          <cell r="Z62">
            <v>883.30858608497374</v>
          </cell>
          <cell r="AA62">
            <v>217.7363570568063</v>
          </cell>
          <cell r="AB62">
            <v>103.51280391805271</v>
          </cell>
          <cell r="AC62">
            <v>15.752862081088789</v>
          </cell>
          <cell r="AD62">
            <v>53.521441303177994</v>
          </cell>
          <cell r="AE62">
            <v>70.882988636137924</v>
          </cell>
          <cell r="AF62">
            <v>0</v>
          </cell>
          <cell r="AG62">
            <v>5284.7061081374713</v>
          </cell>
          <cell r="AH62">
            <v>5284.7061081374686</v>
          </cell>
          <cell r="AI62">
            <v>0</v>
          </cell>
        </row>
        <row r="63">
          <cell r="C63">
            <v>31.050227839093171</v>
          </cell>
          <cell r="D63">
            <v>33.035048368462121</v>
          </cell>
          <cell r="E63">
            <v>1.5900926268735665</v>
          </cell>
          <cell r="F63">
            <v>4.8596701076447602</v>
          </cell>
          <cell r="G63">
            <v>15.98374454899829</v>
          </cell>
          <cell r="H63">
            <v>40.338234078945312</v>
          </cell>
          <cell r="I63">
            <v>2312.9125266329102</v>
          </cell>
          <cell r="J63">
            <v>194.15939887443267</v>
          </cell>
          <cell r="K63">
            <v>37.926544039155104</v>
          </cell>
          <cell r="L63">
            <v>9.5625082198864231</v>
          </cell>
          <cell r="M63">
            <v>20.0391984972598</v>
          </cell>
          <cell r="N63">
            <v>100.76432357884339</v>
          </cell>
          <cell r="O63">
            <v>0</v>
          </cell>
          <cell r="P63">
            <v>2802.2215174125045</v>
          </cell>
          <cell r="Q63">
            <v>2802.2215174125045</v>
          </cell>
          <cell r="R63">
            <v>0</v>
          </cell>
          <cell r="T63">
            <v>19.808741602276818</v>
          </cell>
          <cell r="U63">
            <v>19.124870975230337</v>
          </cell>
          <cell r="V63">
            <v>0.97639118002431846</v>
          </cell>
          <cell r="W63">
            <v>1.9484243573719666</v>
          </cell>
          <cell r="X63">
            <v>8.4599918041994471</v>
          </cell>
          <cell r="Y63">
            <v>33.353228210765963</v>
          </cell>
          <cell r="Z63">
            <v>1446.6698694756512</v>
          </cell>
          <cell r="AA63">
            <v>120.96672810812976</v>
          </cell>
          <cell r="AB63">
            <v>29.266422448791847</v>
          </cell>
          <cell r="AC63">
            <v>8.5397516604785491</v>
          </cell>
          <cell r="AD63">
            <v>17.930180185423232</v>
          </cell>
          <cell r="AE63">
            <v>76.764566490088569</v>
          </cell>
          <cell r="AF63">
            <v>0</v>
          </cell>
          <cell r="AG63">
            <v>1783.809166498432</v>
          </cell>
          <cell r="AH63">
            <v>1783.8091664984308</v>
          </cell>
          <cell r="AI63">
            <v>0</v>
          </cell>
        </row>
        <row r="64">
          <cell r="C64">
            <v>76.291102309844078</v>
          </cell>
          <cell r="D64">
            <v>197.46852459359701</v>
          </cell>
          <cell r="E64">
            <v>99.873739996662692</v>
          </cell>
          <cell r="F64">
            <v>4.0916607942357723</v>
          </cell>
          <cell r="G64">
            <v>41.043819328608549</v>
          </cell>
          <cell r="H64">
            <v>151.89837789950636</v>
          </cell>
          <cell r="I64">
            <v>11.424081349582266</v>
          </cell>
          <cell r="J64">
            <v>236.83459565905133</v>
          </cell>
          <cell r="K64">
            <v>49.908657519741681</v>
          </cell>
          <cell r="L64">
            <v>0.88941669521642497</v>
          </cell>
          <cell r="M64">
            <v>7.485719670393876</v>
          </cell>
          <cell r="N64">
            <v>406.81607091781194</v>
          </cell>
          <cell r="O64">
            <v>0</v>
          </cell>
          <cell r="P64">
            <v>1284.0257667342519</v>
          </cell>
          <cell r="Q64">
            <v>1284.0257667342526</v>
          </cell>
          <cell r="R64">
            <v>0</v>
          </cell>
          <cell r="T64">
            <v>71.02699503959667</v>
          </cell>
          <cell r="U64">
            <v>149.28271159489265</v>
          </cell>
          <cell r="V64">
            <v>60.764716914991787</v>
          </cell>
          <cell r="W64">
            <v>3.2489178814239095</v>
          </cell>
          <cell r="X64">
            <v>30.76903502375961</v>
          </cell>
          <cell r="Y64">
            <v>143.87746096465838</v>
          </cell>
          <cell r="Z64">
            <v>9.7786030686287955</v>
          </cell>
          <cell r="AA64">
            <v>174.7728475419301</v>
          </cell>
          <cell r="AB64">
            <v>43.539529964209024</v>
          </cell>
          <cell r="AC64">
            <v>0.80684913599590735</v>
          </cell>
          <cell r="AD64">
            <v>6.3562715792197952</v>
          </cell>
          <cell r="AE64">
            <v>377.52151737286823</v>
          </cell>
          <cell r="AF64">
            <v>0</v>
          </cell>
          <cell r="AG64">
            <v>1071.7454560821748</v>
          </cell>
          <cell r="AH64">
            <v>1071.745456082175</v>
          </cell>
          <cell r="AI64">
            <v>0</v>
          </cell>
        </row>
        <row r="65">
          <cell r="C65">
            <v>63.377514085320186</v>
          </cell>
          <cell r="D65">
            <v>8132.6131353029077</v>
          </cell>
          <cell r="E65">
            <v>170007.70991507368</v>
          </cell>
          <cell r="F65">
            <v>1169.9165197030602</v>
          </cell>
          <cell r="G65">
            <v>1398.0291617865237</v>
          </cell>
          <cell r="H65">
            <v>77313.38279180559</v>
          </cell>
          <cell r="I65">
            <v>85.420624065123391</v>
          </cell>
          <cell r="J65">
            <v>54526.727894310476</v>
          </cell>
          <cell r="K65">
            <v>16532.761102534831</v>
          </cell>
          <cell r="L65">
            <v>31208.088234725285</v>
          </cell>
          <cell r="M65">
            <v>20721.571428279192</v>
          </cell>
          <cell r="N65">
            <v>1578.2600894407278</v>
          </cell>
          <cell r="O65">
            <v>21.247479414058748</v>
          </cell>
          <cell r="P65">
            <v>382759.10589052679</v>
          </cell>
          <cell r="Q65">
            <v>382759.10589052713</v>
          </cell>
          <cell r="R65">
            <v>0</v>
          </cell>
          <cell r="T65">
            <v>41.462230872818829</v>
          </cell>
          <cell r="U65">
            <v>4333.2991667698552</v>
          </cell>
          <cell r="V65">
            <v>55761.21817796251</v>
          </cell>
          <cell r="W65">
            <v>537.67764421451591</v>
          </cell>
          <cell r="X65">
            <v>868.42174388145395</v>
          </cell>
          <cell r="Y65">
            <v>45391.356961903919</v>
          </cell>
          <cell r="Z65">
            <v>59.71697053212565</v>
          </cell>
          <cell r="AA65">
            <v>16413.77310440415</v>
          </cell>
          <cell r="AB65">
            <v>8083.1741754896102</v>
          </cell>
          <cell r="AC65">
            <v>21911.287291582314</v>
          </cell>
          <cell r="AD65">
            <v>13967.803970162697</v>
          </cell>
          <cell r="AE65">
            <v>1263.8932548461371</v>
          </cell>
          <cell r="AF65">
            <v>19.209806550308244</v>
          </cell>
          <cell r="AG65">
            <v>168652.29449917239</v>
          </cell>
          <cell r="AH65">
            <v>168652.29449917239</v>
          </cell>
          <cell r="AI65">
            <v>0</v>
          </cell>
        </row>
        <row r="66">
          <cell r="C66">
            <v>105.49608648639371</v>
          </cell>
          <cell r="D66">
            <v>4955.5066611487027</v>
          </cell>
          <cell r="E66">
            <v>7966.5393786408767</v>
          </cell>
          <cell r="F66">
            <v>586.44015384860472</v>
          </cell>
          <cell r="G66">
            <v>361.28863035905181</v>
          </cell>
          <cell r="H66">
            <v>104645.31898745091</v>
          </cell>
          <cell r="I66">
            <v>51.336492623334181</v>
          </cell>
          <cell r="J66">
            <v>25638.753106812826</v>
          </cell>
          <cell r="K66">
            <v>3354.4440766386197</v>
          </cell>
          <cell r="L66">
            <v>17128.851603629286</v>
          </cell>
          <cell r="M66">
            <v>1907.3372026503575</v>
          </cell>
          <cell r="N66">
            <v>954.04555743977835</v>
          </cell>
          <cell r="O66">
            <v>0</v>
          </cell>
          <cell r="P66">
            <v>167655.3579377287</v>
          </cell>
          <cell r="Q66">
            <v>167655.35793772861</v>
          </cell>
          <cell r="R66">
            <v>0</v>
          </cell>
          <cell r="T66">
            <v>59.149186330704183</v>
          </cell>
          <cell r="U66">
            <v>2429.4811139451949</v>
          </cell>
          <cell r="V66">
            <v>1621.0684867210443</v>
          </cell>
          <cell r="W66">
            <v>431.40831638841246</v>
          </cell>
          <cell r="X66">
            <v>235.85752828551892</v>
          </cell>
          <cell r="Y66">
            <v>78581.399505715002</v>
          </cell>
          <cell r="Z66">
            <v>35.422749908430909</v>
          </cell>
          <cell r="AA66">
            <v>15723.407601185112</v>
          </cell>
          <cell r="AB66">
            <v>2588.6351503877172</v>
          </cell>
          <cell r="AC66">
            <v>15410.339317600377</v>
          </cell>
          <cell r="AD66">
            <v>1654.666046224957</v>
          </cell>
          <cell r="AE66">
            <v>829.28274950804507</v>
          </cell>
          <cell r="AF66">
            <v>0</v>
          </cell>
          <cell r="AG66">
            <v>119600.11775220053</v>
          </cell>
          <cell r="AH66">
            <v>119600.11775220053</v>
          </cell>
          <cell r="AI66">
            <v>0</v>
          </cell>
        </row>
        <row r="67">
          <cell r="C67">
            <v>1070835.7553007365</v>
          </cell>
          <cell r="D67">
            <v>433566.99159045971</v>
          </cell>
          <cell r="E67">
            <v>1149250.1204753353</v>
          </cell>
          <cell r="F67">
            <v>33312.979763533491</v>
          </cell>
          <cell r="G67">
            <v>22310.991945976431</v>
          </cell>
          <cell r="H67">
            <v>66895.376477044148</v>
          </cell>
          <cell r="I67">
            <v>108381.89154379368</v>
          </cell>
          <cell r="J67">
            <v>155301.66519268669</v>
          </cell>
          <cell r="K67">
            <v>17141.125062653962</v>
          </cell>
          <cell r="L67">
            <v>85982.321275412047</v>
          </cell>
          <cell r="M67">
            <v>294866.01248191367</v>
          </cell>
          <cell r="N67">
            <v>71940.654200467834</v>
          </cell>
          <cell r="O67">
            <v>5885.0261126451151</v>
          </cell>
          <cell r="P67">
            <v>3515670.9114226582</v>
          </cell>
          <cell r="Q67">
            <v>3515670.9114226606</v>
          </cell>
          <cell r="R67">
            <v>0</v>
          </cell>
          <cell r="T67">
            <v>785964.83899750607</v>
          </cell>
          <cell r="U67">
            <v>280674.41803596559</v>
          </cell>
          <cell r="V67">
            <v>632145.45303220279</v>
          </cell>
          <cell r="W67">
            <v>21209.439612333485</v>
          </cell>
          <cell r="X67">
            <v>14111.370398922463</v>
          </cell>
          <cell r="Y67">
            <v>48432.696240373742</v>
          </cell>
          <cell r="Z67">
            <v>79288.004005232375</v>
          </cell>
          <cell r="AA67">
            <v>79677.735286438547</v>
          </cell>
          <cell r="AB67">
            <v>9634.8797211694709</v>
          </cell>
          <cell r="AC67">
            <v>63738.490867298089</v>
          </cell>
          <cell r="AD67">
            <v>202002.52300881071</v>
          </cell>
          <cell r="AE67">
            <v>52375.115715563028</v>
          </cell>
          <cell r="AF67">
            <v>5582.4282575738825</v>
          </cell>
          <cell r="AG67">
            <v>2274837.3931793896</v>
          </cell>
          <cell r="AH67">
            <v>2274837.3931793906</v>
          </cell>
          <cell r="AI67">
            <v>0</v>
          </cell>
        </row>
        <row r="141">
          <cell r="C141">
            <v>4.3975955007595369</v>
          </cell>
          <cell r="D141">
            <v>0.66504511956084333</v>
          </cell>
          <cell r="E141">
            <v>0.34264457460737613</v>
          </cell>
          <cell r="F141">
            <v>0.25817960220893077</v>
          </cell>
          <cell r="G141">
            <v>0.73586619828053934</v>
          </cell>
          <cell r="H141">
            <v>0.89817638190930704</v>
          </cell>
          <cell r="I141">
            <v>2.729955226765862</v>
          </cell>
          <cell r="J141">
            <v>1.218412641234244</v>
          </cell>
          <cell r="K141">
            <v>0.55053341640812858</v>
          </cell>
          <cell r="L141">
            <v>0.47047546860910272</v>
          </cell>
          <cell r="M141">
            <v>0.56216114780018211</v>
          </cell>
          <cell r="N141">
            <v>1.8523887879355032</v>
          </cell>
          <cell r="O141">
            <v>0.77925487527935011</v>
          </cell>
          <cell r="P141">
            <v>1</v>
          </cell>
        </row>
        <row r="142">
          <cell r="C142">
            <v>0.13653690533318924</v>
          </cell>
          <cell r="D142">
            <v>1.2503728560715337</v>
          </cell>
          <cell r="E142">
            <v>1.1335384107122928</v>
          </cell>
          <cell r="F142">
            <v>3.2394815809610851</v>
          </cell>
          <cell r="G142">
            <v>1.1166829690251239</v>
          </cell>
          <cell r="H142">
            <v>0.9323864021787106</v>
          </cell>
          <cell r="I142">
            <v>1.3746680242449743</v>
          </cell>
          <cell r="J142">
            <v>1.0872225218444111</v>
          </cell>
          <cell r="K142">
            <v>1.0533432805155909</v>
          </cell>
          <cell r="L142">
            <v>0.68783774021225341</v>
          </cell>
          <cell r="M142">
            <v>0.8804345015887115</v>
          </cell>
          <cell r="N142">
            <v>0.89950623993708023</v>
          </cell>
          <cell r="O142">
            <v>6.8443232413706284E-2</v>
          </cell>
          <cell r="P142">
            <v>1</v>
          </cell>
        </row>
        <row r="143">
          <cell r="C143">
            <v>0.13454947490887528</v>
          </cell>
          <cell r="D143">
            <v>0.97533090899322772</v>
          </cell>
          <cell r="E143">
            <v>0.97982559322931084</v>
          </cell>
          <cell r="F143">
            <v>3.6754002605300773</v>
          </cell>
          <cell r="G143">
            <v>3.4271421702099887</v>
          </cell>
          <cell r="H143">
            <v>1.2771178022093375</v>
          </cell>
          <cell r="I143">
            <v>0.49594715921506294</v>
          </cell>
          <cell r="J143">
            <v>1.2206183636378027</v>
          </cell>
          <cell r="K143">
            <v>1.8259107500888625</v>
          </cell>
          <cell r="L143">
            <v>0.9364519785033627</v>
          </cell>
          <cell r="M143">
            <v>1.5599389693420198</v>
          </cell>
          <cell r="N143">
            <v>1.5348159594538218</v>
          </cell>
          <cell r="O143">
            <v>5.3725049979052086E-2</v>
          </cell>
          <cell r="P143">
            <v>1</v>
          </cell>
        </row>
        <row r="144">
          <cell r="C144">
            <v>0.95113267806274071</v>
          </cell>
          <cell r="D144">
            <v>0.99979731402929628</v>
          </cell>
          <cell r="E144">
            <v>0.84842957450699419</v>
          </cell>
          <cell r="F144">
            <v>5.0662001783451363</v>
          </cell>
          <cell r="G144">
            <v>2.3350141436368341</v>
          </cell>
          <cell r="H144">
            <v>1.4945370601613048</v>
          </cell>
          <cell r="I144">
            <v>0.17968909472362291</v>
          </cell>
          <cell r="J144">
            <v>1.4640400887595149</v>
          </cell>
          <cell r="K144">
            <v>0.86345464020532281</v>
          </cell>
          <cell r="L144">
            <v>0.3163620069625826</v>
          </cell>
          <cell r="M144">
            <v>1.1064914756760518</v>
          </cell>
          <cell r="N144">
            <v>1.4200007961988319</v>
          </cell>
          <cell r="O144">
            <v>0</v>
          </cell>
          <cell r="P144">
            <v>1</v>
          </cell>
        </row>
        <row r="145">
          <cell r="C145">
            <v>2.9134998387781499</v>
          </cell>
          <cell r="D145">
            <v>1.7466887718018218</v>
          </cell>
          <cell r="E145">
            <v>0.618079415169421</v>
          </cell>
          <cell r="F145">
            <v>2.4876919727124514E-2</v>
          </cell>
          <cell r="G145">
            <v>1.1163047586406767</v>
          </cell>
          <cell r="H145">
            <v>0.22896699921115121</v>
          </cell>
          <cell r="I145">
            <v>1.1062694473464492</v>
          </cell>
          <cell r="J145">
            <v>0.34880166629396625</v>
          </cell>
          <cell r="K145">
            <v>0.14951775167429882</v>
          </cell>
          <cell r="L145">
            <v>0.44369460988668208</v>
          </cell>
          <cell r="M145">
            <v>0.80852477516040755</v>
          </cell>
          <cell r="N145">
            <v>0.66504036978311498</v>
          </cell>
          <cell r="O145">
            <v>4.4489399140453703E-2</v>
          </cell>
          <cell r="P145">
            <v>1</v>
          </cell>
        </row>
        <row r="146">
          <cell r="C146">
            <v>2.4087392786686688</v>
          </cell>
          <cell r="D146">
            <v>0.9669611994156907</v>
          </cell>
          <cell r="E146">
            <v>0.76987053110803416</v>
          </cell>
          <cell r="F146">
            <v>0.91436917225621939</v>
          </cell>
          <cell r="G146">
            <v>0.82710839752074894</v>
          </cell>
          <cell r="H146">
            <v>0.74035188579190092</v>
          </cell>
          <cell r="I146">
            <v>2.2429054688809895</v>
          </cell>
          <cell r="J146">
            <v>0.88967792462735396</v>
          </cell>
          <cell r="K146">
            <v>0.86687894184068659</v>
          </cell>
          <cell r="L146">
            <v>0.47000060998568782</v>
          </cell>
          <cell r="M146">
            <v>0.73415508387354766</v>
          </cell>
          <cell r="N146">
            <v>1.4546376162660926</v>
          </cell>
          <cell r="O146">
            <v>0</v>
          </cell>
          <cell r="P146">
            <v>1</v>
          </cell>
        </row>
        <row r="147">
          <cell r="C147">
            <v>9.2324595703019083E-3</v>
          </cell>
          <cell r="D147">
            <v>0.63320937926562459</v>
          </cell>
          <cell r="E147">
            <v>0.91981531226278757</v>
          </cell>
          <cell r="F147">
            <v>5.6588029366542649</v>
          </cell>
          <cell r="G147">
            <v>0.16538895456936498</v>
          </cell>
          <cell r="H147">
            <v>2.0133456448271643</v>
          </cell>
          <cell r="I147">
            <v>1.5893446408037244</v>
          </cell>
          <cell r="J147">
            <v>0.85790908185371983</v>
          </cell>
          <cell r="K147">
            <v>0.60793455099026605</v>
          </cell>
          <cell r="L147">
            <v>4.2656047193839068</v>
          </cell>
          <cell r="M147">
            <v>1.0918905183636034</v>
          </cell>
          <cell r="N147">
            <v>1.0101173382796196</v>
          </cell>
          <cell r="O147">
            <v>5.9244345446995521E-2</v>
          </cell>
          <cell r="P147">
            <v>1</v>
          </cell>
        </row>
        <row r="148">
          <cell r="C148">
            <v>0.1026393176543304</v>
          </cell>
          <cell r="D148">
            <v>1.5066136401542405</v>
          </cell>
          <cell r="E148">
            <v>1.2996847546221415</v>
          </cell>
          <cell r="F148">
            <v>0.28493456508099546</v>
          </cell>
          <cell r="G148">
            <v>1.1269600355514513</v>
          </cell>
          <cell r="H148">
            <v>0.98470195938443228</v>
          </cell>
          <cell r="I148">
            <v>0.34700137732318187</v>
          </cell>
          <cell r="J148">
            <v>0.63092990303986307</v>
          </cell>
          <cell r="K148">
            <v>0.12949882499716328</v>
          </cell>
          <cell r="L148">
            <v>9.6564842804548801E-2</v>
          </cell>
          <cell r="M148">
            <v>0.47304935519462354</v>
          </cell>
          <cell r="N148">
            <v>0.29823669463332309</v>
          </cell>
          <cell r="O148">
            <v>0</v>
          </cell>
          <cell r="P148">
            <v>1</v>
          </cell>
        </row>
        <row r="149">
          <cell r="C149">
            <v>0.18356027836694402</v>
          </cell>
          <cell r="D149">
            <v>0.28219004081001081</v>
          </cell>
          <cell r="E149">
            <v>0.16567510377853925</v>
          </cell>
          <cell r="F149">
            <v>5.4754629121750595E-2</v>
          </cell>
          <cell r="G149">
            <v>0.97933833006973847</v>
          </cell>
          <cell r="H149">
            <v>1.0855860674853184</v>
          </cell>
          <cell r="I149">
            <v>0.19767414817572215</v>
          </cell>
          <cell r="J149">
            <v>7.116555006609917</v>
          </cell>
          <cell r="K149">
            <v>1.0458339071300287</v>
          </cell>
          <cell r="L149">
            <v>7.7227302860775451</v>
          </cell>
          <cell r="M149">
            <v>1.2732151550652533</v>
          </cell>
          <cell r="N149">
            <v>2.0687570269126678</v>
          </cell>
          <cell r="O149">
            <v>1.8233525361860525</v>
          </cell>
          <cell r="P149">
            <v>1</v>
          </cell>
        </row>
        <row r="150">
          <cell r="C150">
            <v>0.22852068604463205</v>
          </cell>
          <cell r="D150">
            <v>1.1271320416063042</v>
          </cell>
          <cell r="E150">
            <v>1.4386330585416121</v>
          </cell>
          <cell r="F150">
            <v>3.5643739670337196</v>
          </cell>
          <cell r="G150">
            <v>1.3733161787401882</v>
          </cell>
          <cell r="H150">
            <v>0.19569000638258935</v>
          </cell>
          <cell r="I150">
            <v>0.15595972363088592</v>
          </cell>
          <cell r="J150">
            <v>0.68964656028891003</v>
          </cell>
          <cell r="K150">
            <v>0.64944378870373798</v>
          </cell>
          <cell r="L150">
            <v>0.18176699937050811</v>
          </cell>
          <cell r="M150">
            <v>0.57881256830280736</v>
          </cell>
          <cell r="N150">
            <v>0.78375303345290936</v>
          </cell>
          <cell r="O150">
            <v>0.10692654300585788</v>
          </cell>
          <cell r="P150">
            <v>1</v>
          </cell>
        </row>
        <row r="151">
          <cell r="C151">
            <v>0.13490152913815132</v>
          </cell>
          <cell r="D151">
            <v>0.9742402636972135</v>
          </cell>
          <cell r="E151">
            <v>1.3942475408838304</v>
          </cell>
          <cell r="F151">
            <v>1.077406979234637</v>
          </cell>
          <cell r="G151">
            <v>0.33283946417148114</v>
          </cell>
          <cell r="H151">
            <v>0.67461503884699781</v>
          </cell>
          <cell r="I151">
            <v>0.56027949392047449</v>
          </cell>
          <cell r="J151">
            <v>0.57952815362712096</v>
          </cell>
          <cell r="K151">
            <v>0.42343917222192412</v>
          </cell>
          <cell r="L151">
            <v>0.62489701965215871</v>
          </cell>
          <cell r="M151">
            <v>0.85926782459964379</v>
          </cell>
          <cell r="N151">
            <v>0.92925105068806013</v>
          </cell>
          <cell r="O151">
            <v>1.1066595095710933E-5</v>
          </cell>
          <cell r="P151">
            <v>1</v>
          </cell>
        </row>
        <row r="152">
          <cell r="C152">
            <v>0.51226645923264769</v>
          </cell>
          <cell r="D152">
            <v>1.093787443982716</v>
          </cell>
          <cell r="E152">
            <v>0.6253976827376071</v>
          </cell>
          <cell r="F152">
            <v>2.5453500633849924</v>
          </cell>
          <cell r="G152">
            <v>2.9548380788883364</v>
          </cell>
          <cell r="H152">
            <v>1.3149879594951197</v>
          </cell>
          <cell r="I152">
            <v>0.14103112327771594</v>
          </cell>
          <cell r="J152">
            <v>4.3920639215715775</v>
          </cell>
          <cell r="K152">
            <v>1.0081665164292726</v>
          </cell>
          <cell r="L152">
            <v>0.33566771562576397</v>
          </cell>
          <cell r="M152">
            <v>1.0926565070539991</v>
          </cell>
          <cell r="N152">
            <v>1.1971979937868928</v>
          </cell>
          <cell r="O152">
            <v>3.1976216767698507E-7</v>
          </cell>
          <cell r="P152">
            <v>1</v>
          </cell>
        </row>
        <row r="153">
          <cell r="C153">
            <v>0.49733082500535425</v>
          </cell>
          <cell r="D153">
            <v>1.2283367732212325</v>
          </cell>
          <cell r="E153">
            <v>1.078400293115279</v>
          </cell>
          <cell r="F153">
            <v>0.60683415334915281</v>
          </cell>
          <cell r="G153">
            <v>1.5075234696982431</v>
          </cell>
          <cell r="H153">
            <v>0.81255404276369148</v>
          </cell>
          <cell r="I153">
            <v>1.709506724746761</v>
          </cell>
          <cell r="J153">
            <v>1.019966806356007</v>
          </cell>
          <cell r="K153">
            <v>0.90096917468013327</v>
          </cell>
          <cell r="L153">
            <v>0.56239657162167167</v>
          </cell>
          <cell r="M153">
            <v>1.0307375097924272</v>
          </cell>
          <cell r="N153">
            <v>1.0945275294941632</v>
          </cell>
          <cell r="O153">
            <v>4.0749173031959074E-5</v>
          </cell>
          <cell r="P153">
            <v>1</v>
          </cell>
        </row>
        <row r="154">
          <cell r="C154">
            <v>0.29048838852333303</v>
          </cell>
          <cell r="D154">
            <v>1.8197852460272266</v>
          </cell>
          <cell r="E154">
            <v>0.74744321373979983</v>
          </cell>
          <cell r="F154">
            <v>4.500122664478841</v>
          </cell>
          <cell r="G154">
            <v>4.6598780535890922</v>
          </cell>
          <cell r="H154">
            <v>0.62158765000320104</v>
          </cell>
          <cell r="I154">
            <v>0.13514205830094567</v>
          </cell>
          <cell r="J154">
            <v>2.4603494480965589</v>
          </cell>
          <cell r="K154">
            <v>1.244920615040304</v>
          </cell>
          <cell r="L154">
            <v>0.25433375837394262</v>
          </cell>
          <cell r="M154">
            <v>1.0457438885385124</v>
          </cell>
          <cell r="N154">
            <v>1.6281061234947596</v>
          </cell>
          <cell r="O154">
            <v>0</v>
          </cell>
          <cell r="P154">
            <v>1</v>
          </cell>
        </row>
        <row r="155">
          <cell r="C155">
            <v>0.17353935949647445</v>
          </cell>
          <cell r="D155">
            <v>1.5992746893899668</v>
          </cell>
          <cell r="E155">
            <v>1.1400602589806168</v>
          </cell>
          <cell r="F155">
            <v>0.95092096593413256</v>
          </cell>
          <cell r="G155">
            <v>7.5375881549049048E-2</v>
          </cell>
          <cell r="H155">
            <v>0.22063938410893452</v>
          </cell>
          <cell r="I155">
            <v>0.2105263802096147</v>
          </cell>
          <cell r="J155">
            <v>0.99115986423668045</v>
          </cell>
          <cell r="K155">
            <v>0.43463379035629629</v>
          </cell>
          <cell r="L155">
            <v>0.42855246643409095</v>
          </cell>
          <cell r="M155">
            <v>1.5037946348610605</v>
          </cell>
          <cell r="N155">
            <v>0.85897846340521189</v>
          </cell>
          <cell r="O155">
            <v>0.13650527835944809</v>
          </cell>
          <cell r="P155">
            <v>1</v>
          </cell>
        </row>
        <row r="156">
          <cell r="C156">
            <v>0.2819703795728048</v>
          </cell>
          <cell r="D156">
            <v>0.94719008589425746</v>
          </cell>
          <cell r="E156">
            <v>1.0193401355336003</v>
          </cell>
          <cell r="F156">
            <v>0.94539995179543745</v>
          </cell>
          <cell r="G156">
            <v>4.3665186473877508E-3</v>
          </cell>
          <cell r="H156">
            <v>1.5609134420459001</v>
          </cell>
          <cell r="I156">
            <v>5.7322365923310852E-3</v>
          </cell>
          <cell r="J156">
            <v>1.3302817063056485</v>
          </cell>
          <cell r="K156">
            <v>1.1457228774135093</v>
          </cell>
          <cell r="L156">
            <v>0.5954608378879066</v>
          </cell>
          <cell r="M156">
            <v>1.5474627035297521</v>
          </cell>
          <cell r="N156">
            <v>1.1853767236144701</v>
          </cell>
          <cell r="O156">
            <v>0</v>
          </cell>
          <cell r="P156">
            <v>1</v>
          </cell>
        </row>
        <row r="157">
          <cell r="C157">
            <v>0.36827608629333103</v>
          </cell>
          <cell r="D157">
            <v>0.55929571787013188</v>
          </cell>
          <cell r="E157">
            <v>0.72918533586435352</v>
          </cell>
          <cell r="F157">
            <v>0.36405763886163828</v>
          </cell>
          <cell r="G157">
            <v>0.56335510496155361</v>
          </cell>
          <cell r="H157">
            <v>1.4642734827570434</v>
          </cell>
          <cell r="I157">
            <v>1.5908523060598423</v>
          </cell>
          <cell r="J157">
            <v>0.66528430543109518</v>
          </cell>
          <cell r="K157">
            <v>2.18281667563194</v>
          </cell>
          <cell r="L157">
            <v>4.9056558104201322</v>
          </cell>
          <cell r="M157">
            <v>2.1195623581774568</v>
          </cell>
          <cell r="N157">
            <v>2.7683818674810405</v>
          </cell>
          <cell r="O157">
            <v>0.12918491844566876</v>
          </cell>
          <cell r="P157">
            <v>1</v>
          </cell>
        </row>
        <row r="158">
          <cell r="C158">
            <v>0.3965242189110581</v>
          </cell>
          <cell r="D158">
            <v>0.29074270258102802</v>
          </cell>
          <cell r="E158">
            <v>0.88562831772277095</v>
          </cell>
          <cell r="F158">
            <v>0.29714487887323249</v>
          </cell>
          <cell r="G158">
            <v>2.2483594723280445</v>
          </cell>
          <cell r="H158">
            <v>1.5650672279049687</v>
          </cell>
          <cell r="I158">
            <v>0.18876622142657221</v>
          </cell>
          <cell r="J158">
            <v>5.5994709940920835</v>
          </cell>
          <cell r="K158">
            <v>0.39425525283985835</v>
          </cell>
          <cell r="L158">
            <v>0.66494312203358041</v>
          </cell>
          <cell r="M158">
            <v>0.29785418836593397</v>
          </cell>
          <cell r="N158">
            <v>0.62997165476633776</v>
          </cell>
          <cell r="O158">
            <v>0.27450366655837144</v>
          </cell>
          <cell r="P158">
            <v>1</v>
          </cell>
        </row>
        <row r="159">
          <cell r="C159">
            <v>1.1612467255399672</v>
          </cell>
          <cell r="D159">
            <v>1.5184689993324636</v>
          </cell>
          <cell r="E159">
            <v>0.60717454384015479</v>
          </cell>
          <cell r="F159">
            <v>6.3203880019503487</v>
          </cell>
          <cell r="G159">
            <v>1.9283270193108724</v>
          </cell>
          <cell r="H159">
            <v>0.65695534109297593</v>
          </cell>
          <cell r="I159">
            <v>7.2183105731653929E-2</v>
          </cell>
          <cell r="J159">
            <v>1.8837289018820036</v>
          </cell>
          <cell r="K159">
            <v>2.5222474766814775</v>
          </cell>
          <cell r="L159">
            <v>0.21182919246113635</v>
          </cell>
          <cell r="M159">
            <v>1.168446569371649</v>
          </cell>
          <cell r="N159">
            <v>3.3790996467867753</v>
          </cell>
          <cell r="O159">
            <v>2.9290985115919135</v>
          </cell>
          <cell r="P159">
            <v>1</v>
          </cell>
        </row>
        <row r="160">
          <cell r="C160">
            <v>0.26345429513290408</v>
          </cell>
          <cell r="D160">
            <v>0.94039767338563263</v>
          </cell>
          <cell r="E160">
            <v>1.3448551249463496</v>
          </cell>
          <cell r="F160">
            <v>2.6418531920791781</v>
          </cell>
          <cell r="G160">
            <v>0.93155963950168863</v>
          </cell>
          <cell r="H160">
            <v>0.7013253892257878</v>
          </cell>
          <cell r="I160">
            <v>0.16570374753218814</v>
          </cell>
          <cell r="J160">
            <v>1.0534280582299929</v>
          </cell>
          <cell r="K160">
            <v>0.59807661996778128</v>
          </cell>
          <cell r="L160">
            <v>6.3338227490410404E-2</v>
          </cell>
          <cell r="M160">
            <v>0.87141785572682673</v>
          </cell>
          <cell r="N160">
            <v>0.6274346810429744</v>
          </cell>
          <cell r="O160">
            <v>1.4462091253586952E-8</v>
          </cell>
          <cell r="P160">
            <v>1</v>
          </cell>
        </row>
        <row r="161">
          <cell r="C161">
            <v>2.1858936627338301</v>
          </cell>
          <cell r="D161">
            <v>2.6460913502496712</v>
          </cell>
          <cell r="E161">
            <v>0.67644292113557358</v>
          </cell>
          <cell r="F161">
            <v>7.5858075454502169E-2</v>
          </cell>
          <cell r="G161">
            <v>0.25259978171217989</v>
          </cell>
          <cell r="H161">
            <v>7.1898348584552149E-3</v>
          </cell>
          <cell r="I161">
            <v>1.5156432008266765</v>
          </cell>
          <cell r="J161">
            <v>0.19798186333869089</v>
          </cell>
          <cell r="K161">
            <v>0.69101608360369071</v>
          </cell>
          <cell r="L161">
            <v>4.3299728366988748E-2</v>
          </cell>
          <cell r="M161">
            <v>0.19982059685326833</v>
          </cell>
          <cell r="N161">
            <v>0.41632896914025763</v>
          </cell>
          <cell r="O161">
            <v>0</v>
          </cell>
          <cell r="P161">
            <v>1</v>
          </cell>
        </row>
        <row r="162">
          <cell r="C162">
            <v>0.56818802721887141</v>
          </cell>
          <cell r="D162">
            <v>1.41618048257768</v>
          </cell>
          <cell r="E162">
            <v>0.9085910362457964</v>
          </cell>
          <cell r="F162">
            <v>7.13322183685315E-2</v>
          </cell>
          <cell r="G162">
            <v>0.37022065253949277</v>
          </cell>
          <cell r="H162">
            <v>0.57225855755998245</v>
          </cell>
          <cell r="I162">
            <v>5.4583098171547141E-2</v>
          </cell>
          <cell r="J162">
            <v>0.74234311873112535</v>
          </cell>
          <cell r="K162">
            <v>0.97021689821102064</v>
          </cell>
          <cell r="L162">
            <v>9.6177587115368487E-2</v>
          </cell>
          <cell r="M162">
            <v>2.6012718977585987</v>
          </cell>
          <cell r="N162">
            <v>1.4128506612237302</v>
          </cell>
          <cell r="O162">
            <v>0</v>
          </cell>
          <cell r="P162">
            <v>1</v>
          </cell>
        </row>
        <row r="163">
          <cell r="C163">
            <v>0.37539476343474421</v>
          </cell>
          <cell r="D163">
            <v>1.5838521177255882</v>
          </cell>
          <cell r="E163">
            <v>0.48929139307218406</v>
          </cell>
          <cell r="F163">
            <v>7.0507656637584779E-2</v>
          </cell>
          <cell r="G163">
            <v>0.12301834323755197</v>
          </cell>
          <cell r="H163">
            <v>0.80320627822338408</v>
          </cell>
          <cell r="I163">
            <v>0.83411002498359921</v>
          </cell>
          <cell r="J163">
            <v>0.616596265404313</v>
          </cell>
          <cell r="K163">
            <v>1.1668618764794401</v>
          </cell>
          <cell r="L163">
            <v>3.8882558871293775</v>
          </cell>
          <cell r="M163">
            <v>3.484024664227261</v>
          </cell>
          <cell r="N163">
            <v>0.95553938115821213</v>
          </cell>
          <cell r="O163">
            <v>5.1128454755890236E-2</v>
          </cell>
          <cell r="P163">
            <v>1</v>
          </cell>
        </row>
        <row r="164">
          <cell r="C164">
            <v>0.14070277808763104</v>
          </cell>
          <cell r="D164">
            <v>1.6927986013109391</v>
          </cell>
          <cell r="E164">
            <v>1.2144274164860782</v>
          </cell>
          <cell r="F164">
            <v>0.5060400782548139</v>
          </cell>
          <cell r="G164">
            <v>0.79274058958686999</v>
          </cell>
          <cell r="H164">
            <v>0.60014859841711099</v>
          </cell>
          <cell r="I164">
            <v>2.112273243939005E-2</v>
          </cell>
          <cell r="J164">
            <v>0.57921339372549718</v>
          </cell>
          <cell r="K164">
            <v>1.8390997040592347</v>
          </cell>
          <cell r="L164">
            <v>0.36161790920128972</v>
          </cell>
          <cell r="M164">
            <v>0.73419140598249832</v>
          </cell>
          <cell r="N164">
            <v>0.63126629083966357</v>
          </cell>
          <cell r="O164">
            <v>1.9581856156050924E-2</v>
          </cell>
          <cell r="P164">
            <v>1</v>
          </cell>
        </row>
        <row r="165">
          <cell r="C165">
            <v>4.1618153782347525E-2</v>
          </cell>
          <cell r="D165">
            <v>0.41107100930889168</v>
          </cell>
          <cell r="E165">
            <v>1.6401318362150432</v>
          </cell>
          <cell r="F165">
            <v>0.1364063578249689</v>
          </cell>
          <cell r="G165">
            <v>1.7252001234942672E-2</v>
          </cell>
          <cell r="H165">
            <v>1.244886103084313</v>
          </cell>
          <cell r="I165">
            <v>0.47877629183598308</v>
          </cell>
          <cell r="J165">
            <v>0.94329924791583653</v>
          </cell>
          <cell r="K165">
            <v>0.16206889782839531</v>
          </cell>
          <cell r="L165">
            <v>0.14782595363226625</v>
          </cell>
          <cell r="M165">
            <v>0.18935081430041234</v>
          </cell>
          <cell r="N165">
            <v>0.16128523400925454</v>
          </cell>
          <cell r="O165">
            <v>2.4927999780351757</v>
          </cell>
          <cell r="P165">
            <v>1</v>
          </cell>
        </row>
        <row r="166">
          <cell r="C166">
            <v>1.2645073427395143E-2</v>
          </cell>
          <cell r="D166">
            <v>0.47645541675891034</v>
          </cell>
          <cell r="E166">
            <v>1.713534930631972</v>
          </cell>
          <cell r="F166">
            <v>0.31380205910994607</v>
          </cell>
          <cell r="G166">
            <v>9.1343133403499824E-2</v>
          </cell>
          <cell r="H166">
            <v>0.56129080563074463</v>
          </cell>
          <cell r="I166">
            <v>0.42542123567084089</v>
          </cell>
          <cell r="J166">
            <v>0.62206561101811475</v>
          </cell>
          <cell r="K166">
            <v>0.1601905110349951</v>
          </cell>
          <cell r="L166">
            <v>0.10773134337159743</v>
          </cell>
          <cell r="M166">
            <v>0.60015028268253667</v>
          </cell>
          <cell r="N166">
            <v>0.35198274416423508</v>
          </cell>
          <cell r="O166">
            <v>0</v>
          </cell>
          <cell r="P166">
            <v>1</v>
          </cell>
        </row>
        <row r="167">
          <cell r="C167">
            <v>0.56916531205972631</v>
          </cell>
          <cell r="D167">
            <v>1.6463060722113563</v>
          </cell>
          <cell r="E167">
            <v>0.73930800280114406</v>
          </cell>
          <cell r="F167">
            <v>1.1179935459232424</v>
          </cell>
          <cell r="G167">
            <v>2.0726199593456491</v>
          </cell>
          <cell r="H167">
            <v>1.4974110298118992</v>
          </cell>
          <cell r="I167">
            <v>0.58241650551236568</v>
          </cell>
          <cell r="J167">
            <v>2.959057087071244</v>
          </cell>
          <cell r="K167">
            <v>0.49056217793632667</v>
          </cell>
          <cell r="L167">
            <v>5.7055167210081616E-2</v>
          </cell>
          <cell r="M167">
            <v>0.34553174520074859</v>
          </cell>
          <cell r="N167">
            <v>0.98539494811693729</v>
          </cell>
          <cell r="O167">
            <v>1.6564392722038712E-7</v>
          </cell>
          <cell r="P167">
            <v>1</v>
          </cell>
        </row>
        <row r="168">
          <cell r="C168">
            <v>2.5648531078472821E-2</v>
          </cell>
          <cell r="D168">
            <v>0.1547258935963666</v>
          </cell>
          <cell r="E168">
            <v>0.10891112471919882</v>
          </cell>
          <cell r="F168">
            <v>0.40291132728300327</v>
          </cell>
          <cell r="G168">
            <v>2.0846758688164559</v>
          </cell>
          <cell r="H168">
            <v>1.6064823005559568</v>
          </cell>
          <cell r="I168">
            <v>6.4061424725165017E-2</v>
          </cell>
          <cell r="J168">
            <v>0.42878789164455144</v>
          </cell>
          <cell r="K168">
            <v>5.4725040912546596</v>
          </cell>
          <cell r="L168">
            <v>18.432609316880164</v>
          </cell>
          <cell r="M168">
            <v>2.0836761102093599</v>
          </cell>
          <cell r="N168">
            <v>0.69397128086903859</v>
          </cell>
          <cell r="O168">
            <v>8.8624540914649264E-3</v>
          </cell>
          <cell r="P168">
            <v>1</v>
          </cell>
        </row>
        <row r="169">
          <cell r="C169">
            <v>0.73971917861861891</v>
          </cell>
          <cell r="D169">
            <v>1.8410060005560851</v>
          </cell>
          <cell r="E169">
            <v>0.41585537761855312</v>
          </cell>
          <cell r="F169">
            <v>2.454404713568163</v>
          </cell>
          <cell r="G169">
            <v>2.8573946392052978</v>
          </cell>
          <cell r="H169">
            <v>1.1601486178757585</v>
          </cell>
          <cell r="I169">
            <v>8.6148774251882013E-2</v>
          </cell>
          <cell r="J169">
            <v>3.6703191092933145</v>
          </cell>
          <cell r="K169">
            <v>1.0716148411974844</v>
          </cell>
          <cell r="L169">
            <v>1.3368352217234682</v>
          </cell>
          <cell r="M169">
            <v>0.87919649282646362</v>
          </cell>
          <cell r="N169">
            <v>1.125190983669011</v>
          </cell>
          <cell r="O169">
            <v>7.8502901188947067E-8</v>
          </cell>
          <cell r="P169">
            <v>1</v>
          </cell>
        </row>
        <row r="170">
          <cell r="C170">
            <v>1.5517874690987445</v>
          </cell>
          <cell r="D170">
            <v>0.90241363941495567</v>
          </cell>
          <cell r="E170">
            <v>1.3879766327354173</v>
          </cell>
          <cell r="F170">
            <v>9.4866484576450721E-2</v>
          </cell>
          <cell r="G170">
            <v>7.8185069428109311E-3</v>
          </cell>
          <cell r="H170">
            <v>0.50026596128151235</v>
          </cell>
          <cell r="I170">
            <v>2.4553271119961769E-3</v>
          </cell>
          <cell r="J170">
            <v>0.25515087036348355</v>
          </cell>
          <cell r="K170">
            <v>5.8199066482729121E-2</v>
          </cell>
          <cell r="L170">
            <v>8.1392100857332159E-2</v>
          </cell>
          <cell r="M170">
            <v>1.7108869944890203E-2</v>
          </cell>
          <cell r="N170">
            <v>1.3882801566226202E-2</v>
          </cell>
          <cell r="O170">
            <v>4.9546162420248966E-5</v>
          </cell>
          <cell r="P170">
            <v>1</v>
          </cell>
        </row>
        <row r="171">
          <cell r="C171">
            <v>5.6774168917807774E-2</v>
          </cell>
          <cell r="D171">
            <v>0.34181518965527896</v>
          </cell>
          <cell r="E171">
            <v>0.1562074147067806</v>
          </cell>
          <cell r="F171">
            <v>0.26540213440080568</v>
          </cell>
          <cell r="G171">
            <v>0.77243488653842196</v>
          </cell>
          <cell r="H171">
            <v>0.2530123532270066</v>
          </cell>
          <cell r="I171">
            <v>0.28686746743112629</v>
          </cell>
          <cell r="J171">
            <v>1.1053202249987586</v>
          </cell>
          <cell r="K171">
            <v>5.2815614745169395</v>
          </cell>
          <cell r="L171">
            <v>14.196017281975854</v>
          </cell>
          <cell r="M171">
            <v>1.6015363525276856</v>
          </cell>
          <cell r="N171">
            <v>10.435654619602216</v>
          </cell>
          <cell r="O171">
            <v>2.9857030568849691E-3</v>
          </cell>
          <cell r="P171">
            <v>1</v>
          </cell>
        </row>
        <row r="172">
          <cell r="C172">
            <v>0.72004287165745962</v>
          </cell>
          <cell r="D172">
            <v>0.78668608097050352</v>
          </cell>
          <cell r="E172">
            <v>0.73346339448541409</v>
          </cell>
          <cell r="F172">
            <v>1.0844336426175303</v>
          </cell>
          <cell r="G172">
            <v>7.0512606981037678</v>
          </cell>
          <cell r="H172">
            <v>1.2851417298491037</v>
          </cell>
          <cell r="I172">
            <v>3.7610944835747881E-2</v>
          </cell>
          <cell r="J172">
            <v>1.4786801114425863</v>
          </cell>
          <cell r="K172">
            <v>1.1741539074276452</v>
          </cell>
          <cell r="L172">
            <v>0.77413302370502901</v>
          </cell>
          <cell r="M172">
            <v>2.3558492189482574</v>
          </cell>
          <cell r="N172">
            <v>2.3127940258709176</v>
          </cell>
          <cell r="O172">
            <v>0</v>
          </cell>
          <cell r="P172">
            <v>1</v>
          </cell>
        </row>
        <row r="173">
          <cell r="C173">
            <v>4.698475042066895</v>
          </cell>
          <cell r="D173">
            <v>0.36551984028365464</v>
          </cell>
          <cell r="E173">
            <v>0.48018547465791661</v>
          </cell>
          <cell r="F173">
            <v>0.88421354550454401</v>
          </cell>
          <cell r="G173">
            <v>0.31700422228249164</v>
          </cell>
          <cell r="H173">
            <v>6.4215249464407098E-2</v>
          </cell>
          <cell r="I173">
            <v>2.3611740146532313E-2</v>
          </cell>
          <cell r="J173">
            <v>2.0137869346652</v>
          </cell>
          <cell r="K173">
            <v>1.0314326378421044</v>
          </cell>
          <cell r="L173">
            <v>0.49165732131831308</v>
          </cell>
          <cell r="M173">
            <v>0.84198569989083627</v>
          </cell>
          <cell r="N173">
            <v>0.53189192013486941</v>
          </cell>
          <cell r="O173">
            <v>3.1551866382239056E-8</v>
          </cell>
          <cell r="P173">
            <v>1</v>
          </cell>
        </row>
        <row r="174">
          <cell r="C174">
            <v>0.33920316289565472</v>
          </cell>
          <cell r="D174">
            <v>1.4633622681823324</v>
          </cell>
          <cell r="E174">
            <v>0.92276602708893718</v>
          </cell>
          <cell r="F174">
            <v>1.0491336518478329</v>
          </cell>
          <cell r="G174">
            <v>5.6371226542238615</v>
          </cell>
          <cell r="H174">
            <v>1.9778672514346471</v>
          </cell>
          <cell r="I174">
            <v>3.2524587640289176E-2</v>
          </cell>
          <cell r="J174">
            <v>0.97860421793850871</v>
          </cell>
          <cell r="K174">
            <v>0.4146471311420597</v>
          </cell>
          <cell r="L174">
            <v>0.15017860342184877</v>
          </cell>
          <cell r="M174">
            <v>0.75778556736276392</v>
          </cell>
          <cell r="N174">
            <v>0.81569489641223469</v>
          </cell>
          <cell r="O174">
            <v>6.8677764420360096E-2</v>
          </cell>
          <cell r="P174">
            <v>1</v>
          </cell>
        </row>
        <row r="175">
          <cell r="C175">
            <v>0.23070680307754068</v>
          </cell>
          <cell r="D175">
            <v>1.700881235312202</v>
          </cell>
          <cell r="E175">
            <v>0.79570733391134052</v>
          </cell>
          <cell r="F175">
            <v>0.83737961760481272</v>
          </cell>
          <cell r="G175">
            <v>3.0042455643627117</v>
          </cell>
          <cell r="H175">
            <v>1.7030643313313361</v>
          </cell>
          <cell r="I175">
            <v>1.0985545152524481</v>
          </cell>
          <cell r="J175">
            <v>1.981621104263531</v>
          </cell>
          <cell r="K175">
            <v>1.277495238567127</v>
          </cell>
          <cell r="L175">
            <v>0.19160746225786532</v>
          </cell>
          <cell r="M175">
            <v>0.64095091642845414</v>
          </cell>
          <cell r="N175">
            <v>1.0591193921608071</v>
          </cell>
          <cell r="O175">
            <v>2.3616193227890679E-2</v>
          </cell>
          <cell r="P175">
            <v>1</v>
          </cell>
        </row>
        <row r="176">
          <cell r="C176">
            <v>0.3439087143630149</v>
          </cell>
          <cell r="D176">
            <v>0.96426964766572876</v>
          </cell>
          <cell r="E176">
            <v>0.77740131016907343</v>
          </cell>
          <cell r="F176">
            <v>1.4436214980445752</v>
          </cell>
          <cell r="G176">
            <v>2.5339963944691162</v>
          </cell>
          <cell r="H176">
            <v>1.4369022796820021</v>
          </cell>
          <cell r="I176">
            <v>1.8620399466745967</v>
          </cell>
          <cell r="J176">
            <v>2.9964158548040531</v>
          </cell>
          <cell r="K176">
            <v>1.2830730339318164</v>
          </cell>
          <cell r="L176">
            <v>0.25266305990198601</v>
          </cell>
          <cell r="M176">
            <v>1.244637936155979</v>
          </cell>
          <cell r="N176">
            <v>1.9471240817089792</v>
          </cell>
          <cell r="O176">
            <v>0</v>
          </cell>
          <cell r="P176">
            <v>1</v>
          </cell>
        </row>
        <row r="177">
          <cell r="C177">
            <v>3.6166577970035125</v>
          </cell>
          <cell r="D177">
            <v>0.2852457766274959</v>
          </cell>
          <cell r="E177">
            <v>0.55899893341634843</v>
          </cell>
          <cell r="F177">
            <v>0.65774086770667539</v>
          </cell>
          <cell r="G177">
            <v>0.10039410661217112</v>
          </cell>
          <cell r="H177">
            <v>1.9797851695076045</v>
          </cell>
          <cell r="I177">
            <v>2.7708223687055181E-2</v>
          </cell>
          <cell r="J177">
            <v>2.5696587658983048</v>
          </cell>
          <cell r="K177">
            <v>0.26405461609319014</v>
          </cell>
          <cell r="L177">
            <v>9.7831568049014522E-3</v>
          </cell>
          <cell r="M177">
            <v>3.1430876197041865E-2</v>
          </cell>
          <cell r="N177">
            <v>5.5172614580575652E-2</v>
          </cell>
          <cell r="O177">
            <v>0</v>
          </cell>
          <cell r="P177">
            <v>1</v>
          </cell>
        </row>
        <row r="178">
          <cell r="C178">
            <v>0.24294505210662401</v>
          </cell>
          <cell r="D178">
            <v>0.7380486062550341</v>
          </cell>
          <cell r="E178">
            <v>1.3541338635420685</v>
          </cell>
          <cell r="F178">
            <v>1.3873319148642027</v>
          </cell>
          <cell r="G178">
            <v>1.3993980278061839</v>
          </cell>
          <cell r="H178">
            <v>0.81260985529060703</v>
          </cell>
          <cell r="I178">
            <v>0.15455567663969338</v>
          </cell>
          <cell r="J178">
            <v>0.50589086688759155</v>
          </cell>
          <cell r="K178">
            <v>2.047104105746504</v>
          </cell>
          <cell r="L178">
            <v>0.24383389596891838</v>
          </cell>
          <cell r="M178">
            <v>1.3498000476537566</v>
          </cell>
          <cell r="N178">
            <v>0.84151882347171281</v>
          </cell>
          <cell r="O178">
            <v>0</v>
          </cell>
          <cell r="P178">
            <v>1</v>
          </cell>
        </row>
        <row r="179">
          <cell r="C179">
            <v>0.21118143583457791</v>
          </cell>
          <cell r="D179">
            <v>1.0949759729309638</v>
          </cell>
          <cell r="E179">
            <v>1.2035080836249339</v>
          </cell>
          <cell r="F179">
            <v>5.4080132762206592</v>
          </cell>
          <cell r="G179">
            <v>2.9065340490155536</v>
          </cell>
          <cell r="H179">
            <v>0.60088591368464528</v>
          </cell>
          <cell r="I179">
            <v>6.7920875020996668E-2</v>
          </cell>
          <cell r="J179">
            <v>1.6623823361572163</v>
          </cell>
          <cell r="K179">
            <v>1.7752337118119441</v>
          </cell>
          <cell r="L179">
            <v>0.33583276202905504</v>
          </cell>
          <cell r="M179">
            <v>0.54708040177082584</v>
          </cell>
          <cell r="N179">
            <v>0.94636795969399845</v>
          </cell>
          <cell r="O179">
            <v>9.2806332671132637E-8</v>
          </cell>
          <cell r="P179">
            <v>1</v>
          </cell>
        </row>
        <row r="180">
          <cell r="C180">
            <v>0.1654215072836499</v>
          </cell>
          <cell r="D180">
            <v>0.98314908145050783</v>
          </cell>
          <cell r="E180">
            <v>1.0163959701034744</v>
          </cell>
          <cell r="F180">
            <v>0.9982287318296641</v>
          </cell>
          <cell r="G180">
            <v>0.62395945128937103</v>
          </cell>
          <cell r="H180">
            <v>1.1537111992785121</v>
          </cell>
          <cell r="I180">
            <v>4.3875310325185227E-2</v>
          </cell>
          <cell r="J180">
            <v>1.6961974243368829</v>
          </cell>
          <cell r="K180">
            <v>1.1496728454366205</v>
          </cell>
          <cell r="L180">
            <v>0.47212995344004988</v>
          </cell>
          <cell r="M180">
            <v>1.9287794902712871</v>
          </cell>
          <cell r="N180">
            <v>0.82725400371439883</v>
          </cell>
          <cell r="O180">
            <v>7.0999978681820577E-2</v>
          </cell>
          <cell r="P180">
            <v>1</v>
          </cell>
        </row>
        <row r="181">
          <cell r="C181">
            <v>0.54768900959129785</v>
          </cell>
          <cell r="D181">
            <v>2.4634522126997034</v>
          </cell>
          <cell r="E181">
            <v>0.97576409048292589</v>
          </cell>
          <cell r="F181">
            <v>1.1098826926437952</v>
          </cell>
          <cell r="G181">
            <v>1.2640968407540123</v>
          </cell>
          <cell r="H181">
            <v>0.45837806478991361</v>
          </cell>
          <cell r="I181">
            <v>2.6260706230659282E-2</v>
          </cell>
          <cell r="J181">
            <v>0.96359693831002025</v>
          </cell>
          <cell r="K181">
            <v>0.10286410863857542</v>
          </cell>
          <cell r="L181">
            <v>0.3354349855350483</v>
          </cell>
          <cell r="M181">
            <v>0.13643979889647553</v>
          </cell>
          <cell r="N181">
            <v>0.13493084882769713</v>
          </cell>
          <cell r="O181">
            <v>6.9530753036997739E-2</v>
          </cell>
          <cell r="P181">
            <v>1</v>
          </cell>
        </row>
        <row r="182">
          <cell r="C182">
            <v>4.2921075707837972E-2</v>
          </cell>
          <cell r="D182">
            <v>0.44885872059136966</v>
          </cell>
          <cell r="E182">
            <v>1.6094413214476162</v>
          </cell>
          <cell r="F182">
            <v>1.3673653602244222E-2</v>
          </cell>
          <cell r="G182">
            <v>1.129808190260923E-2</v>
          </cell>
          <cell r="H182">
            <v>1.26951912535052</v>
          </cell>
          <cell r="I182">
            <v>1.1876661510326405</v>
          </cell>
          <cell r="J182">
            <v>0.87503394219619945</v>
          </cell>
          <cell r="K182">
            <v>0.24264883407893414</v>
          </cell>
          <cell r="L182">
            <v>0.16038395324038981</v>
          </cell>
          <cell r="M182">
            <v>0.21572597535352447</v>
          </cell>
          <cell r="N182">
            <v>0.22119128439398233</v>
          </cell>
          <cell r="O182">
            <v>9.918078649062062E-2</v>
          </cell>
          <cell r="P182">
            <v>1</v>
          </cell>
        </row>
        <row r="183">
          <cell r="C183">
            <v>0.47370928560988812</v>
          </cell>
          <cell r="D183">
            <v>0.81454025219319948</v>
          </cell>
          <cell r="E183">
            <v>0.96442958417123115</v>
          </cell>
          <cell r="F183">
            <v>0.17430574016165493</v>
          </cell>
          <cell r="G183">
            <v>1.6274247784040675E-2</v>
          </cell>
          <cell r="H183">
            <v>1.334600140291385</v>
          </cell>
          <cell r="I183">
            <v>7.6215483392477079E-2</v>
          </cell>
          <cell r="J183">
            <v>1.1756162649670374</v>
          </cell>
          <cell r="K183">
            <v>2.1188431109519597</v>
          </cell>
          <cell r="L183">
            <v>2.031825200430613</v>
          </cell>
          <cell r="M183">
            <v>1.3933545819888751</v>
          </cell>
          <cell r="N183">
            <v>1.9060617143972876</v>
          </cell>
          <cell r="O183">
            <v>3.0118956064446697E-2</v>
          </cell>
          <cell r="P183">
            <v>1</v>
          </cell>
        </row>
        <row r="184">
          <cell r="C184">
            <v>0.16290629230797554</v>
          </cell>
          <cell r="D184">
            <v>5.5051521910040391</v>
          </cell>
          <cell r="E184">
            <v>4.1685569505607693E-2</v>
          </cell>
          <cell r="F184">
            <v>6.5633356956352001E-2</v>
          </cell>
          <cell r="G184">
            <v>7.3479928246040341E-2</v>
          </cell>
          <cell r="H184">
            <v>0.7596408289588229</v>
          </cell>
          <cell r="I184">
            <v>0.17233176846916984</v>
          </cell>
          <cell r="J184">
            <v>8.4012887640844233E-2</v>
          </cell>
          <cell r="K184">
            <v>0.38426481911357402</v>
          </cell>
          <cell r="L184">
            <v>2.9285490231464699E-2</v>
          </cell>
          <cell r="M184">
            <v>8.7775134114103492E-3</v>
          </cell>
          <cell r="N184">
            <v>3.8426931089783691</v>
          </cell>
          <cell r="O184">
            <v>0</v>
          </cell>
          <cell r="P184">
            <v>1</v>
          </cell>
        </row>
        <row r="185">
          <cell r="C185">
            <v>0.80222414759073235</v>
          </cell>
          <cell r="D185">
            <v>1.6425180977039529</v>
          </cell>
          <cell r="E185">
            <v>0.98149080844774261</v>
          </cell>
          <cell r="F185">
            <v>0.46077361216573975</v>
          </cell>
          <cell r="G185">
            <v>4.6837881001185337</v>
          </cell>
          <cell r="H185">
            <v>1.4035033432530322</v>
          </cell>
          <cell r="I185">
            <v>8.8076039026276948E-2</v>
          </cell>
          <cell r="J185">
            <v>0.7407235802793134</v>
          </cell>
          <cell r="K185">
            <v>2.3098218010242157</v>
          </cell>
          <cell r="L185">
            <v>0.18023207959605167</v>
          </cell>
          <cell r="M185">
            <v>8.7095442692447428E-2</v>
          </cell>
          <cell r="N185">
            <v>0.44731765798844242</v>
          </cell>
          <cell r="O185">
            <v>5.5583592565437447</v>
          </cell>
          <cell r="P185">
            <v>1</v>
          </cell>
        </row>
        <row r="186">
          <cell r="C186">
            <v>0.23777290343130711</v>
          </cell>
          <cell r="D186">
            <v>1.3738619154292082</v>
          </cell>
          <cell r="E186">
            <v>0.78555921790800309</v>
          </cell>
          <cell r="F186">
            <v>3.4346750783700662E-2</v>
          </cell>
          <cell r="G186">
            <v>0.68603817807261158</v>
          </cell>
          <cell r="H186">
            <v>0.48135917754596003</v>
          </cell>
          <cell r="I186">
            <v>6.943829295941252</v>
          </cell>
          <cell r="J186">
            <v>0.5212609021246315</v>
          </cell>
          <cell r="K186">
            <v>1.5025641664222333</v>
          </cell>
          <cell r="L186">
            <v>0.27166293699394461</v>
          </cell>
          <cell r="M186">
            <v>3.179368065060499</v>
          </cell>
          <cell r="N186">
            <v>1.0000322983293808</v>
          </cell>
          <cell r="O186">
            <v>0.11439018522745754</v>
          </cell>
          <cell r="P186">
            <v>1</v>
          </cell>
        </row>
        <row r="187">
          <cell r="C187">
            <v>0.46916924771523266</v>
          </cell>
          <cell r="D187">
            <v>1.3065356703063169</v>
          </cell>
          <cell r="E187">
            <v>0.94535582054748757</v>
          </cell>
          <cell r="F187">
            <v>0.19798548824883871</v>
          </cell>
          <cell r="G187">
            <v>5.1432935381363586E-2</v>
          </cell>
          <cell r="H187">
            <v>1.682851687653079</v>
          </cell>
          <cell r="I187">
            <v>4.1927297412850111</v>
          </cell>
          <cell r="J187">
            <v>1.0978947378413966</v>
          </cell>
          <cell r="K187">
            <v>2.2125709015521084</v>
          </cell>
          <cell r="L187">
            <v>0.13185208230947504</v>
          </cell>
          <cell r="M187">
            <v>0.42048941609954787</v>
          </cell>
          <cell r="N187">
            <v>1.5975707529206706</v>
          </cell>
          <cell r="O187">
            <v>0</v>
          </cell>
          <cell r="P187">
            <v>1</v>
          </cell>
        </row>
        <row r="188">
          <cell r="C188">
            <v>1.5552953365821709</v>
          </cell>
          <cell r="D188">
            <v>3.1124755641260267</v>
          </cell>
          <cell r="E188">
            <v>0.41688682884787853</v>
          </cell>
          <cell r="F188">
            <v>5.9955503789574413E-2</v>
          </cell>
          <cell r="G188">
            <v>3.8834612617513239E-2</v>
          </cell>
          <cell r="H188">
            <v>0.81324919047307132</v>
          </cell>
          <cell r="I188">
            <v>4.2402192334643987</v>
          </cell>
          <cell r="J188">
            <v>0.76184103380142887</v>
          </cell>
          <cell r="K188">
            <v>0.43754775445054767</v>
          </cell>
          <cell r="L188">
            <v>0.20469759931258599</v>
          </cell>
          <cell r="M188">
            <v>7.5228774744759544E-2</v>
          </cell>
          <cell r="N188">
            <v>0.47124146749634371</v>
          </cell>
          <cell r="O188">
            <v>7.8231403751361368E-5</v>
          </cell>
          <cell r="P188">
            <v>1</v>
          </cell>
        </row>
        <row r="189">
          <cell r="C189">
            <v>5.1083383390585277</v>
          </cell>
          <cell r="D189">
            <v>0.10791704622505252</v>
          </cell>
          <cell r="E189">
            <v>0.32408427339487167</v>
          </cell>
          <cell r="F189">
            <v>0.87597562693289999</v>
          </cell>
          <cell r="G189">
            <v>0.6920577414323944</v>
          </cell>
          <cell r="H189">
            <v>2.6525322349016962</v>
          </cell>
          <cell r="I189">
            <v>1.2774571567857325E-3</v>
          </cell>
          <cell r="J189">
            <v>0.86212067999511033</v>
          </cell>
          <cell r="K189">
            <v>0.45358278510309902</v>
          </cell>
          <cell r="L189">
            <v>4.1658296628569715E-2</v>
          </cell>
          <cell r="M189">
            <v>9.4476820203601403E-2</v>
          </cell>
          <cell r="N189">
            <v>0.29286223481775386</v>
          </cell>
          <cell r="O189">
            <v>1.3359417919801508E-4</v>
          </cell>
          <cell r="P189">
            <v>1</v>
          </cell>
        </row>
        <row r="190">
          <cell r="C190">
            <v>7.5290158886351914</v>
          </cell>
          <cell r="D190">
            <v>9.4512392873278298E-2</v>
          </cell>
          <cell r="E190">
            <v>6.101317414262393E-2</v>
          </cell>
          <cell r="F190">
            <v>0.77057728579476625</v>
          </cell>
          <cell r="G190">
            <v>1.4329666401228469</v>
          </cell>
          <cell r="H190">
            <v>0.88040059770654666</v>
          </cell>
          <cell r="I190">
            <v>0.48427236318120276</v>
          </cell>
          <cell r="J190">
            <v>0.50983931136678373</v>
          </cell>
          <cell r="K190">
            <v>0.18681713535423825</v>
          </cell>
          <cell r="L190">
            <v>7.3221932400668474E-2</v>
          </cell>
          <cell r="M190">
            <v>0.26752110061829931</v>
          </cell>
          <cell r="N190">
            <v>0.26905160628044017</v>
          </cell>
          <cell r="O190">
            <v>0</v>
          </cell>
          <cell r="P190">
            <v>1</v>
          </cell>
        </row>
        <row r="191">
          <cell r="C191">
            <v>0.4810595903103802</v>
          </cell>
          <cell r="D191">
            <v>3.0647657777317141</v>
          </cell>
          <cell r="E191">
            <v>6.1209393565885492E-2</v>
          </cell>
          <cell r="F191">
            <v>2.2190192127326872E-2</v>
          </cell>
          <cell r="G191">
            <v>0.81892583080102244</v>
          </cell>
          <cell r="H191">
            <v>1.8339386595806821</v>
          </cell>
          <cell r="I191">
            <v>3.7333494398559446</v>
          </cell>
          <cell r="J191">
            <v>3.562078800378341</v>
          </cell>
          <cell r="K191">
            <v>1.1414030720786588</v>
          </cell>
          <cell r="L191">
            <v>0.52336855919023395</v>
          </cell>
          <cell r="M191">
            <v>0.24422606862166238</v>
          </cell>
          <cell r="N191">
            <v>1.8560630643276679</v>
          </cell>
          <cell r="O191">
            <v>0</v>
          </cell>
          <cell r="P191">
            <v>1</v>
          </cell>
        </row>
        <row r="192">
          <cell r="C192">
            <v>0.80363722547140926</v>
          </cell>
          <cell r="D192">
            <v>4.0440478819773658</v>
          </cell>
          <cell r="E192">
            <v>0.14904806344873381</v>
          </cell>
          <cell r="F192">
            <v>0.11780483766673346</v>
          </cell>
          <cell r="G192">
            <v>0.19626400405122474</v>
          </cell>
          <cell r="H192">
            <v>1.6437324148632957</v>
          </cell>
          <cell r="I192">
            <v>5.8546760822097331E-2</v>
          </cell>
          <cell r="J192">
            <v>0.83891761307482382</v>
          </cell>
          <cell r="K192">
            <v>0.48199626284482344</v>
          </cell>
          <cell r="L192">
            <v>5.6949369450443953E-2</v>
          </cell>
          <cell r="M192">
            <v>0.2134932879508544</v>
          </cell>
          <cell r="N192">
            <v>2.3347510829807132</v>
          </cell>
          <cell r="O192">
            <v>0</v>
          </cell>
          <cell r="P192">
            <v>1</v>
          </cell>
        </row>
        <row r="193">
          <cell r="C193">
            <v>0.79230408522250162</v>
          </cell>
          <cell r="D193">
            <v>1.2342485428738719</v>
          </cell>
          <cell r="E193">
            <v>5.3005176966354407E-2</v>
          </cell>
          <cell r="F193">
            <v>0.33467715804188441</v>
          </cell>
          <cell r="G193">
            <v>1.3235416311735766</v>
          </cell>
          <cell r="H193">
            <v>0.97033358280512561</v>
          </cell>
          <cell r="I193">
            <v>23.562643385658962</v>
          </cell>
          <cell r="J193">
            <v>4.5732116264039835</v>
          </cell>
          <cell r="K193">
            <v>3.0963802623020107</v>
          </cell>
          <cell r="L193">
            <v>0.37122906430597052</v>
          </cell>
          <cell r="M193">
            <v>0.82392499418971687</v>
          </cell>
          <cell r="N193">
            <v>1.0595060381579866</v>
          </cell>
          <cell r="O193">
            <v>0</v>
          </cell>
          <cell r="P193">
            <v>1</v>
          </cell>
        </row>
        <row r="194">
          <cell r="C194">
            <v>4.6115372997855619</v>
          </cell>
          <cell r="D194">
            <v>0.97835610130230299</v>
          </cell>
          <cell r="E194">
            <v>1.0805361878655927E-2</v>
          </cell>
          <cell r="F194">
            <v>33.387579198632849</v>
          </cell>
          <cell r="G194">
            <v>7.4069888450401411</v>
          </cell>
          <cell r="H194">
            <v>1.0090245275612102</v>
          </cell>
          <cell r="I194">
            <v>0.54918083681229068</v>
          </cell>
          <cell r="J194">
            <v>0.3931842799950912</v>
          </cell>
          <cell r="K194">
            <v>2.203861387053498</v>
          </cell>
          <cell r="L194">
            <v>0.11846125536546991</v>
          </cell>
          <cell r="M194">
            <v>1.0076454286621453E-2</v>
          </cell>
          <cell r="N194">
            <v>1.3455238969689511</v>
          </cell>
          <cell r="O194">
            <v>6.7441679829465881</v>
          </cell>
          <cell r="P194">
            <v>1</v>
          </cell>
        </row>
        <row r="195">
          <cell r="C195">
            <v>4.5602873381255229</v>
          </cell>
          <cell r="D195">
            <v>2.8735465684913582E-2</v>
          </cell>
          <cell r="E195">
            <v>0.94343370467993937</v>
          </cell>
          <cell r="F195">
            <v>0.52423681293246149</v>
          </cell>
          <cell r="G195">
            <v>1.1012083931129455</v>
          </cell>
          <cell r="H195">
            <v>0.15036365947966646</v>
          </cell>
          <cell r="I195">
            <v>0.49162488134292093</v>
          </cell>
          <cell r="J195">
            <v>0.50764794924733203</v>
          </cell>
          <cell r="K195">
            <v>0.44241703198904969</v>
          </cell>
          <cell r="L195">
            <v>8.2562522773022867E-2</v>
          </cell>
          <cell r="M195">
            <v>1.7624338892330602E-2</v>
          </cell>
          <cell r="N195">
            <v>0.33619066817417359</v>
          </cell>
          <cell r="O195">
            <v>0</v>
          </cell>
          <cell r="P195">
            <v>1</v>
          </cell>
        </row>
        <row r="196">
          <cell r="C196">
            <v>1.2169989552783671</v>
          </cell>
          <cell r="D196">
            <v>0.19552414564691309</v>
          </cell>
          <cell r="E196">
            <v>0.32213106210840631</v>
          </cell>
          <cell r="F196">
            <v>69.022069412806871</v>
          </cell>
          <cell r="G196">
            <v>5.0457121531637821</v>
          </cell>
          <cell r="H196">
            <v>0.86546986068651555</v>
          </cell>
          <cell r="I196">
            <v>6.0331143823678337</v>
          </cell>
          <cell r="J196">
            <v>2.3117573533645661</v>
          </cell>
          <cell r="K196">
            <v>3.6752425226708891</v>
          </cell>
          <cell r="L196">
            <v>0.21745670091815475</v>
          </cell>
          <cell r="M196">
            <v>6.379323460415727E-2</v>
          </cell>
          <cell r="N196">
            <v>2.1996175589521809</v>
          </cell>
          <cell r="O196">
            <v>0</v>
          </cell>
          <cell r="P196">
            <v>1</v>
          </cell>
        </row>
        <row r="197">
          <cell r="C197">
            <v>1.676212006421343</v>
          </cell>
          <cell r="D197">
            <v>0.19474733311979703</v>
          </cell>
          <cell r="E197">
            <v>0.78578599658097192</v>
          </cell>
          <cell r="F197">
            <v>10.661271153806663</v>
          </cell>
          <cell r="G197">
            <v>8.3280079358752133</v>
          </cell>
          <cell r="H197">
            <v>1.0620932898050435</v>
          </cell>
          <cell r="I197">
            <v>0.16078370418852739</v>
          </cell>
          <cell r="J197">
            <v>1.3351681014067711</v>
          </cell>
          <cell r="K197">
            <v>6.2061299624448889</v>
          </cell>
          <cell r="L197">
            <v>0.26703846516793472</v>
          </cell>
          <cell r="M197">
            <v>1.4344364912238118E-2</v>
          </cell>
          <cell r="N197">
            <v>6.4572235816050867</v>
          </cell>
          <cell r="O197">
            <v>0</v>
          </cell>
          <cell r="P197">
            <v>1</v>
          </cell>
        </row>
        <row r="198">
          <cell r="C198">
            <v>1.1826046450395813</v>
          </cell>
          <cell r="D198">
            <v>3.5451851508681109</v>
          </cell>
          <cell r="E198">
            <v>2.0479695520851764E-2</v>
          </cell>
          <cell r="F198">
            <v>3.4913184402571164E-2</v>
          </cell>
          <cell r="G198">
            <v>0.52037013710604085</v>
          </cell>
          <cell r="H198">
            <v>1.3283095524657316</v>
          </cell>
          <cell r="I198">
            <v>13.526867159724421</v>
          </cell>
          <cell r="J198">
            <v>0.72828431036888497</v>
          </cell>
          <cell r="K198">
            <v>2.4954962125040763</v>
          </cell>
          <cell r="L198">
            <v>7.4424791997869097E-2</v>
          </cell>
          <cell r="M198">
            <v>0.12324054559807635</v>
          </cell>
          <cell r="N198">
            <v>0.63890128208570129</v>
          </cell>
          <cell r="O198">
            <v>0</v>
          </cell>
          <cell r="P198">
            <v>1</v>
          </cell>
        </row>
        <row r="199">
          <cell r="C199">
            <v>0.10217288142817815</v>
          </cell>
          <cell r="D199">
            <v>7.9244498741377803E-2</v>
          </cell>
          <cell r="E199">
            <v>1.2323854838551082E-3</v>
          </cell>
          <cell r="F199">
            <v>0.36944763079791537</v>
          </cell>
          <cell r="G199">
            <v>1.1095319621212061</v>
          </cell>
          <cell r="H199">
            <v>0.1832539271348271</v>
          </cell>
          <cell r="I199">
            <v>76.095736170674201</v>
          </cell>
          <cell r="J199">
            <v>1.2439103183315103</v>
          </cell>
          <cell r="K199">
            <v>1.9496737269799367</v>
          </cell>
          <cell r="L199">
            <v>0.11185323138410307</v>
          </cell>
          <cell r="M199">
            <v>0.10127457221069978</v>
          </cell>
          <cell r="N199">
            <v>1.8909627412426329</v>
          </cell>
          <cell r="O199">
            <v>0</v>
          </cell>
          <cell r="P199">
            <v>1</v>
          </cell>
        </row>
        <row r="200">
          <cell r="C200">
            <v>0.54786488391003862</v>
          </cell>
          <cell r="D200">
            <v>1.0337625181874346</v>
          </cell>
          <cell r="E200">
            <v>0.16892899112171653</v>
          </cell>
          <cell r="F200">
            <v>0.67885097260496596</v>
          </cell>
          <cell r="G200">
            <v>6.2178147565442812</v>
          </cell>
          <cell r="H200">
            <v>1.5059767579131209</v>
          </cell>
          <cell r="I200">
            <v>0.82025923060939832</v>
          </cell>
          <cell r="J200">
            <v>3.3113456676893063</v>
          </cell>
          <cell r="K200">
            <v>5.5991652037670638</v>
          </cell>
          <cell r="L200">
            <v>2.2704435875536132E-2</v>
          </cell>
          <cell r="M200">
            <v>8.2562408616193891E-2</v>
          </cell>
          <cell r="N200">
            <v>16.661074395712436</v>
          </cell>
          <cell r="O200">
            <v>0</v>
          </cell>
          <cell r="P200">
            <v>1</v>
          </cell>
        </row>
        <row r="201">
          <cell r="C201">
            <v>1.5268029227260701E-3</v>
          </cell>
          <cell r="D201">
            <v>0.14282400966454334</v>
          </cell>
          <cell r="E201">
            <v>0.96464984700983858</v>
          </cell>
          <cell r="F201">
            <v>0.65114528880895395</v>
          </cell>
          <cell r="G201">
            <v>0.71048424195410931</v>
          </cell>
          <cell r="H201">
            <v>2.5713903907243485</v>
          </cell>
          <cell r="I201">
            <v>2.0575044668518904E-2</v>
          </cell>
          <cell r="J201">
            <v>2.5575081158830972</v>
          </cell>
          <cell r="K201">
            <v>6.2221573730017825</v>
          </cell>
          <cell r="L201">
            <v>2.672519058810602</v>
          </cell>
          <cell r="M201">
            <v>0.76668980722554192</v>
          </cell>
          <cell r="N201">
            <v>0.21683614838930498</v>
          </cell>
          <cell r="O201">
            <v>0.16805937615567185</v>
          </cell>
          <cell r="P201">
            <v>1</v>
          </cell>
        </row>
        <row r="202">
          <cell r="C202">
            <v>5.8021937329327056E-3</v>
          </cell>
          <cell r="D202">
            <v>0.19868599987080346</v>
          </cell>
          <cell r="E202">
            <v>0.10319980672643314</v>
          </cell>
          <cell r="F202">
            <v>0.74516907395381904</v>
          </cell>
          <cell r="G202">
            <v>0.41918005313362988</v>
          </cell>
          <cell r="H202">
            <v>7.9458660785804485</v>
          </cell>
          <cell r="I202">
            <v>2.8230094684221635E-2</v>
          </cell>
          <cell r="J202">
            <v>2.7454439278863956</v>
          </cell>
          <cell r="K202">
            <v>2.8822009114012683</v>
          </cell>
          <cell r="L202">
            <v>3.3488059830736248</v>
          </cell>
          <cell r="M202">
            <v>0.16111373893537978</v>
          </cell>
          <cell r="N202">
            <v>0.29924735321580231</v>
          </cell>
          <cell r="O202">
            <v>0</v>
          </cell>
          <cell r="P202">
            <v>1</v>
          </cell>
        </row>
        <row r="203">
          <cell r="C203">
            <v>2.808587520755415</v>
          </cell>
          <cell r="D203">
            <v>0.82898111025390431</v>
          </cell>
          <cell r="E203">
            <v>0.70995848867354316</v>
          </cell>
          <cell r="F203">
            <v>2.0186165334276036</v>
          </cell>
          <cell r="G203">
            <v>1.2344525884782591</v>
          </cell>
          <cell r="H203">
            <v>0.24222934714678246</v>
          </cell>
          <cell r="I203">
            <v>2.8421833362327136</v>
          </cell>
          <cell r="J203">
            <v>0.79305080795370431</v>
          </cell>
          <cell r="K203">
            <v>0.70234782250640881</v>
          </cell>
          <cell r="L203">
            <v>0.80164138046708111</v>
          </cell>
          <cell r="M203">
            <v>1.1877882777198481</v>
          </cell>
          <cell r="N203">
            <v>1.0760806168282289</v>
          </cell>
          <cell r="O203">
            <v>5.0678183524243776</v>
          </cell>
          <cell r="P203">
            <v>1</v>
          </cell>
        </row>
        <row r="209">
          <cell r="C209">
            <v>2.448188389792012</v>
          </cell>
          <cell r="D209">
            <v>0.5979223692539416</v>
          </cell>
          <cell r="E209">
            <v>0.30061054860380249</v>
          </cell>
          <cell r="F209">
            <v>0.84527215220374308</v>
          </cell>
          <cell r="G209">
            <v>2.5102863949998757</v>
          </cell>
          <cell r="H209">
            <v>0.63615458881231468</v>
          </cell>
          <cell r="I209">
            <v>1.8827853132548011</v>
          </cell>
          <cell r="J209">
            <v>1.1288998227201343</v>
          </cell>
          <cell r="K209">
            <v>0.85864200714878536</v>
          </cell>
          <cell r="L209">
            <v>1.062031927173269</v>
          </cell>
          <cell r="M209">
            <v>0.97611159505888589</v>
          </cell>
          <cell r="N209">
            <v>1.4832569378782574</v>
          </cell>
          <cell r="O209">
            <v>1.7729555571205613</v>
          </cell>
          <cell r="P209">
            <v>1</v>
          </cell>
        </row>
        <row r="210">
          <cell r="C210">
            <v>0.20892626569486833</v>
          </cell>
          <cell r="D210">
            <v>1.2502118536042228</v>
          </cell>
          <cell r="E210">
            <v>1.2451584863135785</v>
          </cell>
          <cell r="F210">
            <v>0.95365859978323242</v>
          </cell>
          <cell r="G210">
            <v>2.2561910860048298</v>
          </cell>
          <cell r="H210">
            <v>0.89751163659242039</v>
          </cell>
          <cell r="I210">
            <v>1.8041782773202186</v>
          </cell>
          <cell r="J210">
            <v>1.2422375072173342</v>
          </cell>
          <cell r="K210">
            <v>0.85962220899195962</v>
          </cell>
          <cell r="L210">
            <v>0.84849793188971701</v>
          </cell>
          <cell r="M210">
            <v>1.133621155019106</v>
          </cell>
          <cell r="N210">
            <v>1.0591542526639282</v>
          </cell>
          <cell r="O210">
            <v>7.029320251408698E-2</v>
          </cell>
          <cell r="P210">
            <v>1</v>
          </cell>
        </row>
        <row r="211">
          <cell r="C211">
            <v>0.1065770750609201</v>
          </cell>
          <cell r="D211">
            <v>0.95521049413336445</v>
          </cell>
          <cell r="E211">
            <v>0.85845374245794825</v>
          </cell>
          <cell r="F211">
            <v>0.85665270091088586</v>
          </cell>
          <cell r="G211">
            <v>2.5621235871763353</v>
          </cell>
          <cell r="H211">
            <v>1.1234371649419443</v>
          </cell>
          <cell r="I211">
            <v>0.85450816938674112</v>
          </cell>
          <cell r="J211">
            <v>1.2256347477542133</v>
          </cell>
          <cell r="K211">
            <v>1.5761931521123456</v>
          </cell>
          <cell r="L211">
            <v>1.1706637054117395</v>
          </cell>
          <cell r="M211">
            <v>1.7503362967334</v>
          </cell>
          <cell r="N211">
            <v>1.5098952676442556</v>
          </cell>
          <cell r="O211">
            <v>7.4917935355053727E-2</v>
          </cell>
          <cell r="P211">
            <v>1</v>
          </cell>
        </row>
        <row r="212">
          <cell r="C212">
            <v>0.81038734296725201</v>
          </cell>
          <cell r="D212">
            <v>1.117627997520392</v>
          </cell>
          <cell r="E212">
            <v>0.64021991738373074</v>
          </cell>
          <cell r="F212">
            <v>2.0017553520577769</v>
          </cell>
          <cell r="G212">
            <v>2.1246048318857818</v>
          </cell>
          <cell r="H212">
            <v>1.3939997189724853</v>
          </cell>
          <cell r="I212">
            <v>0.18255287204687567</v>
          </cell>
          <cell r="J212">
            <v>1.249525737590472</v>
          </cell>
          <cell r="K212">
            <v>1.0978285391054614</v>
          </cell>
          <cell r="L212">
            <v>1.1967992342724942</v>
          </cell>
          <cell r="M212">
            <v>1.0295150447250414</v>
          </cell>
          <cell r="N212">
            <v>1.1798096720805689</v>
          </cell>
          <cell r="O212">
            <v>0</v>
          </cell>
          <cell r="P212">
            <v>1</v>
          </cell>
        </row>
        <row r="213">
          <cell r="C213">
            <v>2.1209309133925314</v>
          </cell>
          <cell r="D213">
            <v>1.3050765034304705</v>
          </cell>
          <cell r="E213">
            <v>0.64096651321075104</v>
          </cell>
          <cell r="F213">
            <v>0.54939487920772301</v>
          </cell>
          <cell r="G213">
            <v>0.85433172779967959</v>
          </cell>
          <cell r="H213">
            <v>0.75939682107269546</v>
          </cell>
          <cell r="I213">
            <v>0.8054500274443499</v>
          </cell>
          <cell r="J213">
            <v>0.85179396396158646</v>
          </cell>
          <cell r="K213">
            <v>0.33396936125692522</v>
          </cell>
          <cell r="L213">
            <v>0.67365838111166554</v>
          </cell>
          <cell r="M213">
            <v>0.9180925623144145</v>
          </cell>
          <cell r="N213">
            <v>0.65532162429653185</v>
          </cell>
          <cell r="O213">
            <v>3.3799669947497217E-2</v>
          </cell>
          <cell r="P213">
            <v>1</v>
          </cell>
        </row>
        <row r="214">
          <cell r="C214">
            <v>1.7805552469572425</v>
          </cell>
          <cell r="D214">
            <v>0.87556186597876895</v>
          </cell>
          <cell r="E214">
            <v>0.75858882021487084</v>
          </cell>
          <cell r="F214">
            <v>0.81879640365073869</v>
          </cell>
          <cell r="G214">
            <v>1.196461458957766</v>
          </cell>
          <cell r="H214">
            <v>0.77209618123051993</v>
          </cell>
          <cell r="I214">
            <v>1.9446521940571948</v>
          </cell>
          <cell r="J214">
            <v>0.92684699698953044</v>
          </cell>
          <cell r="K214">
            <v>1.1395970184903828</v>
          </cell>
          <cell r="L214">
            <v>0.77033532366374158</v>
          </cell>
          <cell r="M214">
            <v>0.87024454171858523</v>
          </cell>
          <cell r="N214">
            <v>1.2516673235832192</v>
          </cell>
          <cell r="O214">
            <v>0</v>
          </cell>
          <cell r="P214">
            <v>1</v>
          </cell>
        </row>
        <row r="215">
          <cell r="C215">
            <v>6.1807482830089445E-2</v>
          </cell>
          <cell r="D215">
            <v>0.72408959957531172</v>
          </cell>
          <cell r="E215">
            <v>1.1319111242986455</v>
          </cell>
          <cell r="F215">
            <v>0.83478781077875774</v>
          </cell>
          <cell r="G215">
            <v>1.0137372557301383</v>
          </cell>
          <cell r="H215">
            <v>1.4285694009451695</v>
          </cell>
          <cell r="I215">
            <v>1.0265866450537771</v>
          </cell>
          <cell r="J215">
            <v>0.81352842796877201</v>
          </cell>
          <cell r="K215">
            <v>0.908556670907671</v>
          </cell>
          <cell r="L215">
            <v>2.5938969570398887</v>
          </cell>
          <cell r="M215">
            <v>0.9885258842351784</v>
          </cell>
          <cell r="N215">
            <v>1.2993555616216872</v>
          </cell>
          <cell r="O215">
            <v>5.2512407731577691E-2</v>
          </cell>
          <cell r="P215">
            <v>1</v>
          </cell>
        </row>
        <row r="216">
          <cell r="C216">
            <v>0.90819175952683906</v>
          </cell>
          <cell r="D216">
            <v>1.5423464996637042</v>
          </cell>
          <cell r="E216">
            <v>1.1983177859681409</v>
          </cell>
          <cell r="F216">
            <v>0.98615579251896324</v>
          </cell>
          <cell r="G216">
            <v>0.44871743288561727</v>
          </cell>
          <cell r="H216">
            <v>1.1041689676609863</v>
          </cell>
          <cell r="I216">
            <v>0.92062812929049587</v>
          </cell>
          <cell r="J216">
            <v>0.87130667475059054</v>
          </cell>
          <cell r="K216">
            <v>0.64663526034928398</v>
          </cell>
          <cell r="L216">
            <v>0.98618649054409768</v>
          </cell>
          <cell r="M216">
            <v>0.52290859953450519</v>
          </cell>
          <cell r="N216">
            <v>0.55679735743953795</v>
          </cell>
          <cell r="O216">
            <v>0</v>
          </cell>
          <cell r="P216">
            <v>1</v>
          </cell>
        </row>
        <row r="217">
          <cell r="C217">
            <v>0.12544608722589198</v>
          </cell>
          <cell r="D217">
            <v>0.31213983304177662</v>
          </cell>
          <cell r="E217">
            <v>0.20188550711707245</v>
          </cell>
          <cell r="F217">
            <v>0.73676498580565875</v>
          </cell>
          <cell r="G217">
            <v>0.99232939569018674</v>
          </cell>
          <cell r="H217">
            <v>1.2100286353908636</v>
          </cell>
          <cell r="I217">
            <v>1.0496435221727118</v>
          </cell>
          <cell r="J217">
            <v>2.9191030128900706</v>
          </cell>
          <cell r="K217">
            <v>1.1538209912067194</v>
          </cell>
          <cell r="L217">
            <v>3.5177802243213314</v>
          </cell>
          <cell r="M217">
            <v>1.7072042563008942</v>
          </cell>
          <cell r="N217">
            <v>1.6211662796412847</v>
          </cell>
          <cell r="O217">
            <v>1.9360499175926407</v>
          </cell>
          <cell r="P217">
            <v>1</v>
          </cell>
        </row>
        <row r="218">
          <cell r="C218">
            <v>0.28685281465377005</v>
          </cell>
          <cell r="D218">
            <v>1.3879584367883626</v>
          </cell>
          <cell r="E218">
            <v>1.5812135720241902</v>
          </cell>
          <cell r="F218">
            <v>1.4483206350235842</v>
          </cell>
          <cell r="G218">
            <v>1.8880748782856511</v>
          </cell>
          <cell r="H218">
            <v>0.78493144299083639</v>
          </cell>
          <cell r="I218">
            <v>0.36449338229328332</v>
          </cell>
          <cell r="J218">
            <v>0.98949152061796208</v>
          </cell>
          <cell r="K218">
            <v>0.82817630741332571</v>
          </cell>
          <cell r="L218">
            <v>0.52898858857525954</v>
          </cell>
          <cell r="M218">
            <v>0.77439161055933314</v>
          </cell>
          <cell r="N218">
            <v>0.87748514750165829</v>
          </cell>
          <cell r="O218">
            <v>0.13000281575226916</v>
          </cell>
          <cell r="P218">
            <v>1</v>
          </cell>
        </row>
        <row r="219">
          <cell r="C219">
            <v>9.395549949663741E-2</v>
          </cell>
          <cell r="D219">
            <v>0.95258078736508245</v>
          </cell>
          <cell r="E219">
            <v>1.5747329106264076</v>
          </cell>
          <cell r="F219">
            <v>0.68148652952917077</v>
          </cell>
          <cell r="G219">
            <v>1.1328401026244543</v>
          </cell>
          <cell r="H219">
            <v>0.75719747753455635</v>
          </cell>
          <cell r="I219">
            <v>0.41098863241652323</v>
          </cell>
          <cell r="J219">
            <v>0.93860823316411923</v>
          </cell>
          <cell r="K219">
            <v>0.79612914132446877</v>
          </cell>
          <cell r="L219">
            <v>0.5897127327732018</v>
          </cell>
          <cell r="M219">
            <v>1.4121990245994627</v>
          </cell>
          <cell r="N219">
            <v>1.2714560066851401</v>
          </cell>
          <cell r="O219">
            <v>1.0123704590416508E-5</v>
          </cell>
          <cell r="P219">
            <v>1</v>
          </cell>
        </row>
        <row r="220">
          <cell r="C220">
            <v>0.62838680053932572</v>
          </cell>
          <cell r="D220">
            <v>1.0210939227812388</v>
          </cell>
          <cell r="E220">
            <v>0.84309442163821613</v>
          </cell>
          <cell r="F220">
            <v>0.71560748898058857</v>
          </cell>
          <cell r="G220">
            <v>2.1365390353768516</v>
          </cell>
          <cell r="H220">
            <v>1.0784346249220955</v>
          </cell>
          <cell r="I220">
            <v>0.52721726764109444</v>
          </cell>
          <cell r="J220">
            <v>2.0156793376156106</v>
          </cell>
          <cell r="K220">
            <v>1.0569549293797302</v>
          </cell>
          <cell r="L220">
            <v>0.81272701767628408</v>
          </cell>
          <cell r="M220">
            <v>1.1278155139529873</v>
          </cell>
          <cell r="N220">
            <v>1.4285863324174393</v>
          </cell>
          <cell r="O220">
            <v>1.0312761552554681</v>
          </cell>
          <cell r="P220">
            <v>1</v>
          </cell>
        </row>
        <row r="221">
          <cell r="C221">
            <v>0.41000448878396212</v>
          </cell>
          <cell r="D221">
            <v>1.2690872251097276</v>
          </cell>
          <cell r="E221">
            <v>0.9689460794971001</v>
          </cell>
          <cell r="F221">
            <v>1.3417100674291504</v>
          </cell>
          <cell r="G221">
            <v>1.3667346747742175</v>
          </cell>
          <cell r="H221">
            <v>0.86529952184119374</v>
          </cell>
          <cell r="I221">
            <v>1.9529482552024673</v>
          </cell>
          <cell r="J221">
            <v>1.3930383493849199</v>
          </cell>
          <cell r="K221">
            <v>1.1894384274297425</v>
          </cell>
          <cell r="L221">
            <v>0.77577693208195941</v>
          </cell>
          <cell r="M221">
            <v>1.1995924020213458</v>
          </cell>
          <cell r="N221">
            <v>1.6481277269986143</v>
          </cell>
          <cell r="O221">
            <v>3.8658727392677004E-5</v>
          </cell>
          <cell r="P221">
            <v>1</v>
          </cell>
        </row>
        <row r="222">
          <cell r="C222">
            <v>0.43109945944727956</v>
          </cell>
          <cell r="D222">
            <v>1.6827258937292</v>
          </cell>
          <cell r="E222">
            <v>0.67115026763556895</v>
          </cell>
          <cell r="F222">
            <v>1.6021470922208056</v>
          </cell>
          <cell r="G222">
            <v>2.5575308296344743</v>
          </cell>
          <cell r="H222">
            <v>0.82337395002532499</v>
          </cell>
          <cell r="I222">
            <v>0.31729982241728949</v>
          </cell>
          <cell r="J222">
            <v>2.348485949684477</v>
          </cell>
          <cell r="K222">
            <v>1.1951525261178282</v>
          </cell>
          <cell r="L222">
            <v>0.48527473445405828</v>
          </cell>
          <cell r="M222">
            <v>1.3489509217033333</v>
          </cell>
          <cell r="N222">
            <v>1.0259765128930847</v>
          </cell>
          <cell r="O222">
            <v>0</v>
          </cell>
          <cell r="P222">
            <v>1</v>
          </cell>
        </row>
        <row r="223">
          <cell r="C223">
            <v>0.34381349011283707</v>
          </cell>
          <cell r="D223">
            <v>1.3637364459612813</v>
          </cell>
          <cell r="E223">
            <v>1.2164693778509947</v>
          </cell>
          <cell r="F223">
            <v>1.2394599125388781</v>
          </cell>
          <cell r="G223">
            <v>1.1907789353628226</v>
          </cell>
          <cell r="H223">
            <v>0.53225628284840942</v>
          </cell>
          <cell r="I223">
            <v>0.38301013619629004</v>
          </cell>
          <cell r="J223">
            <v>1.3319004156607512</v>
          </cell>
          <cell r="K223">
            <v>0.95473549527077439</v>
          </cell>
          <cell r="L223">
            <v>0.47504486307213262</v>
          </cell>
          <cell r="M223">
            <v>1.4198867020156483</v>
          </cell>
          <cell r="N223">
            <v>1.4889472793294818</v>
          </cell>
          <cell r="O223">
            <v>0.13730974494533357</v>
          </cell>
          <cell r="P223">
            <v>1</v>
          </cell>
        </row>
        <row r="224">
          <cell r="C224">
            <v>0.22168550534759132</v>
          </cell>
          <cell r="D224">
            <v>0.9610954621303095</v>
          </cell>
          <cell r="E224">
            <v>0.97185567851809984</v>
          </cell>
          <cell r="F224">
            <v>0.75506047335194759</v>
          </cell>
          <cell r="G224">
            <v>0.51441517245065238</v>
          </cell>
          <cell r="H224">
            <v>1.0288506454994275</v>
          </cell>
          <cell r="I224">
            <v>0.81844856275800393</v>
          </cell>
          <cell r="J224">
            <v>1.3238953376399496</v>
          </cell>
          <cell r="K224">
            <v>1.1794691130917998</v>
          </cell>
          <cell r="L224">
            <v>0.85073889931724578</v>
          </cell>
          <cell r="M224">
            <v>1.7651959864742723</v>
          </cell>
          <cell r="N224">
            <v>1.5433719366952339</v>
          </cell>
          <cell r="O224">
            <v>0</v>
          </cell>
          <cell r="P224">
            <v>1</v>
          </cell>
        </row>
        <row r="225">
          <cell r="C225">
            <v>0.29676686169995103</v>
          </cell>
          <cell r="D225">
            <v>0.79025216340332161</v>
          </cell>
          <cell r="E225">
            <v>0.72647507401353728</v>
          </cell>
          <cell r="F225">
            <v>0.56442861867652261</v>
          </cell>
          <cell r="G225">
            <v>1.8201308657629542</v>
          </cell>
          <cell r="H225">
            <v>0.84734924669186618</v>
          </cell>
          <cell r="I225">
            <v>1.247632997636887</v>
          </cell>
          <cell r="J225">
            <v>0.85537273338820285</v>
          </cell>
          <cell r="K225">
            <v>1.9847837862979636</v>
          </cell>
          <cell r="L225">
            <v>2.3621939451488823</v>
          </cell>
          <cell r="M225">
            <v>1.7613811700102218</v>
          </cell>
          <cell r="N225">
            <v>1.8640437755584423</v>
          </cell>
          <cell r="O225">
            <v>0.12618241020670878</v>
          </cell>
          <cell r="P225">
            <v>1</v>
          </cell>
        </row>
        <row r="226">
          <cell r="C226">
            <v>0.33895499255252431</v>
          </cell>
          <cell r="D226">
            <v>0.32619497772284944</v>
          </cell>
          <cell r="E226">
            <v>0.63493182725408326</v>
          </cell>
          <cell r="F226">
            <v>0.52714930256575443</v>
          </cell>
          <cell r="G226">
            <v>1.4374123810585391</v>
          </cell>
          <cell r="H226">
            <v>1.5744057644364222</v>
          </cell>
          <cell r="I226">
            <v>0.44734452294754751</v>
          </cell>
          <cell r="J226">
            <v>3.797635836302713</v>
          </cell>
          <cell r="K226">
            <v>1.1172172217922329</v>
          </cell>
          <cell r="L226">
            <v>1.012159940881239</v>
          </cell>
          <cell r="M226">
            <v>1.2579403766583526</v>
          </cell>
          <cell r="N226">
            <v>0.67033729792142449</v>
          </cell>
          <cell r="O226">
            <v>0.26016803992213705</v>
          </cell>
          <cell r="P226">
            <v>1</v>
          </cell>
        </row>
        <row r="227">
          <cell r="C227">
            <v>0.686992792843788</v>
          </cell>
          <cell r="D227">
            <v>1.2625587078153901</v>
          </cell>
          <cell r="E227">
            <v>0.61688853120944842</v>
          </cell>
          <cell r="F227">
            <v>1.8265138761412851</v>
          </cell>
          <cell r="G227">
            <v>1.4126078407287086</v>
          </cell>
          <cell r="H227">
            <v>1.3049787551605319</v>
          </cell>
          <cell r="I227">
            <v>0.32863701299682102</v>
          </cell>
          <cell r="J227">
            <v>1.2458374963746455</v>
          </cell>
          <cell r="K227">
            <v>1.9443309621535598</v>
          </cell>
          <cell r="L227">
            <v>0.45872935556527122</v>
          </cell>
          <cell r="M227">
            <v>1.2423926937072398</v>
          </cell>
          <cell r="N227">
            <v>2.0263888995139272</v>
          </cell>
          <cell r="O227">
            <v>2.2603779323343387</v>
          </cell>
          <cell r="P227">
            <v>1</v>
          </cell>
        </row>
        <row r="228">
          <cell r="C228">
            <v>0.39823520128700518</v>
          </cell>
          <cell r="D228">
            <v>1.1041408254238461</v>
          </cell>
          <cell r="E228">
            <v>1.4690815837717426</v>
          </cell>
          <cell r="F228">
            <v>0.9734913297246458</v>
          </cell>
          <cell r="G228">
            <v>0.87596643649268735</v>
          </cell>
          <cell r="H228">
            <v>0.73108665072686208</v>
          </cell>
          <cell r="I228">
            <v>0.27559824167983688</v>
          </cell>
          <cell r="J228">
            <v>1.2639938935840316</v>
          </cell>
          <cell r="K228">
            <v>0.75819637274837182</v>
          </cell>
          <cell r="L228">
            <v>0.35423815417758392</v>
          </cell>
          <cell r="M228">
            <v>1.1884551639671446</v>
          </cell>
          <cell r="N228">
            <v>1.0102956067806861</v>
          </cell>
          <cell r="O228">
            <v>1.9779961989202411E-8</v>
          </cell>
          <cell r="P228">
            <v>1</v>
          </cell>
        </row>
        <row r="229">
          <cell r="C229">
            <v>2.5613605141876215</v>
          </cell>
          <cell r="D229">
            <v>2.1019265063101584</v>
          </cell>
          <cell r="E229">
            <v>0.71182335397152485</v>
          </cell>
          <cell r="F229">
            <v>0.27081885018738883</v>
          </cell>
          <cell r="G229">
            <v>0.8339801878995976</v>
          </cell>
          <cell r="H229">
            <v>0.68625977661717208</v>
          </cell>
          <cell r="I229">
            <v>1.0052440417126347</v>
          </cell>
          <cell r="J229">
            <v>0.36883097800181697</v>
          </cell>
          <cell r="K229">
            <v>0.79226300601522037</v>
          </cell>
          <cell r="L229">
            <v>0.41770389959084181</v>
          </cell>
          <cell r="M229">
            <v>0.18481993513303285</v>
          </cell>
          <cell r="N229">
            <v>0.40807804079879145</v>
          </cell>
          <cell r="O229">
            <v>0</v>
          </cell>
          <cell r="P229">
            <v>1</v>
          </cell>
        </row>
        <row r="230">
          <cell r="C230">
            <v>0.91682252749429838</v>
          </cell>
          <cell r="D230">
            <v>0.94631871115041877</v>
          </cell>
          <cell r="E230">
            <v>0.76840928074584569</v>
          </cell>
          <cell r="F230">
            <v>0.69183441422835246</v>
          </cell>
          <cell r="G230">
            <v>1.1071043413224344</v>
          </cell>
          <cell r="H230">
            <v>1.2099634428469186</v>
          </cell>
          <cell r="I230">
            <v>0.46522689043163906</v>
          </cell>
          <cell r="J230">
            <v>1.0121609898736992</v>
          </cell>
          <cell r="K230">
            <v>1.0429702800035092</v>
          </cell>
          <cell r="L230">
            <v>0.8412031585969918</v>
          </cell>
          <cell r="M230">
            <v>1.4934601523879174</v>
          </cell>
          <cell r="N230">
            <v>1.1752891851113774</v>
          </cell>
          <cell r="O230">
            <v>0</v>
          </cell>
          <cell r="P230">
            <v>1</v>
          </cell>
        </row>
        <row r="231">
          <cell r="C231">
            <v>0.18418365032137293</v>
          </cell>
          <cell r="D231">
            <v>2.1456543931283165</v>
          </cell>
          <cell r="E231">
            <v>0.71960558846518352</v>
          </cell>
          <cell r="F231">
            <v>0.47515765194126697</v>
          </cell>
          <cell r="G231">
            <v>0.41310806590560395</v>
          </cell>
          <cell r="H231">
            <v>0.61185678555851986</v>
          </cell>
          <cell r="I231">
            <v>1.0518403301013057</v>
          </cell>
          <cell r="J231">
            <v>0.65985791220098722</v>
          </cell>
          <cell r="K231">
            <v>1.1242864601352218</v>
          </cell>
          <cell r="L231">
            <v>2.3328190366731776</v>
          </cell>
          <cell r="M231">
            <v>1.6424516332953183</v>
          </cell>
          <cell r="N231">
            <v>1.2786080904990815</v>
          </cell>
          <cell r="O231">
            <v>6.5564895422710906E-2</v>
          </cell>
          <cell r="P231">
            <v>1</v>
          </cell>
        </row>
        <row r="232">
          <cell r="C232">
            <v>0.22002301469027913</v>
          </cell>
          <cell r="D232">
            <v>1.5668005783706986</v>
          </cell>
          <cell r="E232">
            <v>1.1616381482739051</v>
          </cell>
          <cell r="F232">
            <v>0.78728143282525309</v>
          </cell>
          <cell r="G232">
            <v>1.3390256230487163</v>
          </cell>
          <cell r="H232">
            <v>0.76132436333401121</v>
          </cell>
          <cell r="I232">
            <v>0.6476930230121366</v>
          </cell>
          <cell r="J232">
            <v>1.129942818236765</v>
          </cell>
          <cell r="K232">
            <v>1.1883810771816947</v>
          </cell>
          <cell r="L232">
            <v>1.0562578386516781</v>
          </cell>
          <cell r="M232">
            <v>1.3197231140938819</v>
          </cell>
          <cell r="N232">
            <v>1.0104218403347691</v>
          </cell>
          <cell r="O232">
            <v>1.7465222491038539E-2</v>
          </cell>
          <cell r="P232">
            <v>1</v>
          </cell>
        </row>
        <row r="233">
          <cell r="C233">
            <v>6.9883915369194471E-2</v>
          </cell>
          <cell r="D233">
            <v>0.7551519710047091</v>
          </cell>
          <cell r="E233">
            <v>1.8196546897267691</v>
          </cell>
          <cell r="F233">
            <v>0.65208193970009876</v>
          </cell>
          <cell r="G233">
            <v>0.78544204682852159</v>
          </cell>
          <cell r="H233">
            <v>1.3000944162017223</v>
          </cell>
          <cell r="I233">
            <v>1.2744136070522067</v>
          </cell>
          <cell r="J233">
            <v>1.0280289464313686</v>
          </cell>
          <cell r="K233">
            <v>0.99301522317962188</v>
          </cell>
          <cell r="L233">
            <v>0.67006393531825093</v>
          </cell>
          <cell r="M233">
            <v>0.65083345480137189</v>
          </cell>
          <cell r="N233">
            <v>0.59644198724111896</v>
          </cell>
          <cell r="O233">
            <v>2.3653691919884166</v>
          </cell>
          <cell r="P233">
            <v>1</v>
          </cell>
        </row>
        <row r="234">
          <cell r="C234">
            <v>9.4103359430501035E-2</v>
          </cell>
          <cell r="D234">
            <v>0.72579420580451193</v>
          </cell>
          <cell r="E234">
            <v>2.0485896767190623</v>
          </cell>
          <cell r="F234">
            <v>0.99937114633562818</v>
          </cell>
          <cell r="G234">
            <v>0.19881024340650594</v>
          </cell>
          <cell r="H234">
            <v>0.80160465741256981</v>
          </cell>
          <cell r="I234">
            <v>1.1159863575423334</v>
          </cell>
          <cell r="J234">
            <v>0.82190474680405012</v>
          </cell>
          <cell r="K234">
            <v>0.32698258170873984</v>
          </cell>
          <cell r="L234">
            <v>0.60528973472447423</v>
          </cell>
          <cell r="M234">
            <v>0.76081948769719043</v>
          </cell>
          <cell r="N234">
            <v>0.91535426548564813</v>
          </cell>
          <cell r="O234">
            <v>0</v>
          </cell>
          <cell r="P234">
            <v>1</v>
          </cell>
        </row>
        <row r="235">
          <cell r="C235">
            <v>0.38836096161117944</v>
          </cell>
          <cell r="D235">
            <v>1.9969923380018411</v>
          </cell>
          <cell r="E235">
            <v>0.6271467718563204</v>
          </cell>
          <cell r="F235">
            <v>0.68628462281627589</v>
          </cell>
          <cell r="G235">
            <v>2.2360467319392319</v>
          </cell>
          <cell r="H235">
            <v>1.5511818072216472</v>
          </cell>
          <cell r="I235">
            <v>0.67395309136853565</v>
          </cell>
          <cell r="J235">
            <v>3.2740804084321158</v>
          </cell>
          <cell r="K235">
            <v>0.69563441710116913</v>
          </cell>
          <cell r="L235">
            <v>0.21184597063907282</v>
          </cell>
          <cell r="M235">
            <v>0.59857911409006603</v>
          </cell>
          <cell r="N235">
            <v>0.65267591696240046</v>
          </cell>
          <cell r="O235">
            <v>1.6990746344812109E-7</v>
          </cell>
          <cell r="P235">
            <v>1</v>
          </cell>
        </row>
        <row r="236">
          <cell r="C236">
            <v>3.2011122571385921E-2</v>
          </cell>
          <cell r="D236">
            <v>0.29112807028883786</v>
          </cell>
          <cell r="E236">
            <v>0.1706767355094958</v>
          </cell>
          <cell r="F236">
            <v>0.1930061822795576</v>
          </cell>
          <cell r="G236">
            <v>2.7139890749457756</v>
          </cell>
          <cell r="H236">
            <v>1.2215852116521673</v>
          </cell>
          <cell r="I236">
            <v>0.56686917645590518</v>
          </cell>
          <cell r="J236">
            <v>0.64586139538019449</v>
          </cell>
          <cell r="K236">
            <v>4.4025897627199537</v>
          </cell>
          <cell r="L236">
            <v>6.4160497972681041</v>
          </cell>
          <cell r="M236">
            <v>1.5595164955422296</v>
          </cell>
          <cell r="N236">
            <v>1.1049474076070642</v>
          </cell>
          <cell r="O236">
            <v>3.0856439107272024E-2</v>
          </cell>
          <cell r="P236">
            <v>1</v>
          </cell>
        </row>
        <row r="237">
          <cell r="C237">
            <v>0.49932162653617457</v>
          </cell>
          <cell r="D237">
            <v>1.5639307587293365</v>
          </cell>
          <cell r="E237">
            <v>0.45590978274513749</v>
          </cell>
          <cell r="F237">
            <v>1.0921588505418509</v>
          </cell>
          <cell r="G237">
            <v>2.0878058153039003</v>
          </cell>
          <cell r="H237">
            <v>1.1142819982891357</v>
          </cell>
          <cell r="I237">
            <v>0.31970281413737744</v>
          </cell>
          <cell r="J237">
            <v>3.0848119994136654</v>
          </cell>
          <cell r="K237">
            <v>1.0341092931073168</v>
          </cell>
          <cell r="L237">
            <v>1.1105403352533458</v>
          </cell>
          <cell r="M237">
            <v>1.0924219272268598</v>
          </cell>
          <cell r="N237">
            <v>0.8409947291494414</v>
          </cell>
          <cell r="O237">
            <v>7.5030979996514379E-8</v>
          </cell>
          <cell r="P237">
            <v>1</v>
          </cell>
        </row>
        <row r="238">
          <cell r="C238">
            <v>1.6978848163621336</v>
          </cell>
          <cell r="D238">
            <v>1.0978703156012461</v>
          </cell>
          <cell r="E238">
            <v>1.285734927617411</v>
          </cell>
          <cell r="F238">
            <v>0.58952660960644299</v>
          </cell>
          <cell r="G238">
            <v>0.15067396396497845</v>
          </cell>
          <cell r="H238">
            <v>1.1037258751033696</v>
          </cell>
          <cell r="I238">
            <v>0.26008986033532938</v>
          </cell>
          <cell r="J238">
            <v>0.44443241818108736</v>
          </cell>
          <cell r="K238">
            <v>0.28169775883812087</v>
          </cell>
          <cell r="L238">
            <v>0.21489509969803458</v>
          </cell>
          <cell r="M238">
            <v>0.63387245136269699</v>
          </cell>
          <cell r="N238">
            <v>3.2861136782854655E-2</v>
          </cell>
          <cell r="O238">
            <v>4.9140978644303705E-5</v>
          </cell>
          <cell r="P238">
            <v>1</v>
          </cell>
        </row>
        <row r="239">
          <cell r="C239">
            <v>6.6760593398126358E-2</v>
          </cell>
          <cell r="D239">
            <v>0.77288688542399342</v>
          </cell>
          <cell r="E239">
            <v>0.2419554804268173</v>
          </cell>
          <cell r="F239">
            <v>0.25818906970247391</v>
          </cell>
          <cell r="G239">
            <v>1.7631172177143386</v>
          </cell>
          <cell r="H239">
            <v>0.56729420508192629</v>
          </cell>
          <cell r="I239">
            <v>0.6661855590366329</v>
          </cell>
          <cell r="J239">
            <v>1.4798784175506672</v>
          </cell>
          <cell r="K239">
            <v>4.6879527377381045</v>
          </cell>
          <cell r="L239">
            <v>2.2038186411642235</v>
          </cell>
          <cell r="M239">
            <v>1.8096649310898776</v>
          </cell>
          <cell r="N239">
            <v>5.6185244571886113</v>
          </cell>
          <cell r="O239">
            <v>2.3246273365763941E-2</v>
          </cell>
          <cell r="P239">
            <v>1</v>
          </cell>
        </row>
        <row r="240">
          <cell r="C240">
            <v>0.60756952509606832</v>
          </cell>
          <cell r="D240">
            <v>0.86394848563752513</v>
          </cell>
          <cell r="E240">
            <v>0.59894487542727137</v>
          </cell>
          <cell r="F240">
            <v>0.56540362881793471</v>
          </cell>
          <cell r="G240">
            <v>3.4848397073717687</v>
          </cell>
          <cell r="H240">
            <v>1.1438911035435679</v>
          </cell>
          <cell r="I240">
            <v>0.39043880217407534</v>
          </cell>
          <cell r="J240">
            <v>1.2514381808386787</v>
          </cell>
          <cell r="K240">
            <v>1.023637746878157</v>
          </cell>
          <cell r="L240">
            <v>1.1361330883993521</v>
          </cell>
          <cell r="M240">
            <v>1.765810160182026</v>
          </cell>
          <cell r="N240">
            <v>1.7386237979877657</v>
          </cell>
          <cell r="O240">
            <v>0</v>
          </cell>
          <cell r="P240">
            <v>1</v>
          </cell>
        </row>
        <row r="241">
          <cell r="C241">
            <v>3.5134676158207738</v>
          </cell>
          <cell r="D241">
            <v>0.39265237619810667</v>
          </cell>
          <cell r="E241">
            <v>0.40761947689035133</v>
          </cell>
          <cell r="F241">
            <v>0.60921217764355662</v>
          </cell>
          <cell r="G241">
            <v>0.60507339953590555</v>
          </cell>
          <cell r="H241">
            <v>0.39397853607272004</v>
          </cell>
          <cell r="I241">
            <v>0.22097484553392591</v>
          </cell>
          <cell r="J241">
            <v>1.2483894206361468</v>
          </cell>
          <cell r="K241">
            <v>0.68126655875545972</v>
          </cell>
          <cell r="L241">
            <v>0.61396799118423107</v>
          </cell>
          <cell r="M241">
            <v>0.64931480303505695</v>
          </cell>
          <cell r="N241">
            <v>0.60676336355524829</v>
          </cell>
          <cell r="O241">
            <v>2.5042081715549283E-8</v>
          </cell>
          <cell r="P241">
            <v>1</v>
          </cell>
        </row>
        <row r="242">
          <cell r="C242">
            <v>0.42780245303018372</v>
          </cell>
          <cell r="D242">
            <v>1.4220203749133049</v>
          </cell>
          <cell r="E242">
            <v>0.90117972286303649</v>
          </cell>
          <cell r="F242">
            <v>1.1175535842187532</v>
          </cell>
          <cell r="G242">
            <v>3.6119092879006987</v>
          </cell>
          <cell r="H242">
            <v>1.8720123363865706</v>
          </cell>
          <cell r="I242">
            <v>0.29826538958932841</v>
          </cell>
          <cell r="J242">
            <v>1.2298070504696057</v>
          </cell>
          <cell r="K242">
            <v>0.71350150107628363</v>
          </cell>
          <cell r="L242">
            <v>0.39546022656245744</v>
          </cell>
          <cell r="M242">
            <v>0.81821044246897401</v>
          </cell>
          <cell r="N242">
            <v>0.91602922884500848</v>
          </cell>
          <cell r="O242">
            <v>6.554912287726547E-2</v>
          </cell>
          <cell r="P242">
            <v>1</v>
          </cell>
        </row>
        <row r="243">
          <cell r="C243">
            <v>0.26832046641062768</v>
          </cell>
          <cell r="D243">
            <v>1.7092791919901389</v>
          </cell>
          <cell r="E243">
            <v>0.71498261836250265</v>
          </cell>
          <cell r="F243">
            <v>0.93841896411554038</v>
          </cell>
          <cell r="G243">
            <v>2.2139463423300341</v>
          </cell>
          <cell r="H243">
            <v>1.7186988459751882</v>
          </cell>
          <cell r="I243">
            <v>1.2249037233831896</v>
          </cell>
          <cell r="J243">
            <v>1.6519823545829782</v>
          </cell>
          <cell r="K243">
            <v>1.0463321438333615</v>
          </cell>
          <cell r="L243">
            <v>0.63621731071849508</v>
          </cell>
          <cell r="M243">
            <v>0.94507275558721593</v>
          </cell>
          <cell r="N243">
            <v>1.1220657747022511</v>
          </cell>
          <cell r="O243">
            <v>2.2498496488039067E-2</v>
          </cell>
          <cell r="P243">
            <v>1</v>
          </cell>
        </row>
        <row r="244">
          <cell r="C244">
            <v>0.34880171680314692</v>
          </cell>
          <cell r="D244">
            <v>1.2019474878923253</v>
          </cell>
          <cell r="E244">
            <v>0.85627367672298205</v>
          </cell>
          <cell r="F244">
            <v>1.7162126938075051</v>
          </cell>
          <cell r="G244">
            <v>3.7568304207266245</v>
          </cell>
          <cell r="H244">
            <v>0.9198246811922558</v>
          </cell>
          <cell r="I244">
            <v>1.8778167737666716</v>
          </cell>
          <cell r="J244">
            <v>1.7781425350536109</v>
          </cell>
          <cell r="K244">
            <v>1.1450126031060248</v>
          </cell>
          <cell r="L244">
            <v>0.66935986805208714</v>
          </cell>
          <cell r="M244">
            <v>1.202874490881465</v>
          </cell>
          <cell r="N244">
            <v>1.3669755497979779</v>
          </cell>
          <cell r="O244">
            <v>0</v>
          </cell>
          <cell r="P244">
            <v>1</v>
          </cell>
        </row>
        <row r="245">
          <cell r="C245">
            <v>2.1450153884142198</v>
          </cell>
          <cell r="D245">
            <v>0.27555480707702001</v>
          </cell>
          <cell r="E245">
            <v>0.67437060475391442</v>
          </cell>
          <cell r="F245">
            <v>1.355876793199436</v>
          </cell>
          <cell r="G245">
            <v>0.5527415907119877</v>
          </cell>
          <cell r="H245">
            <v>1.5837328425358286</v>
          </cell>
          <cell r="I245">
            <v>0.14037245371842189</v>
          </cell>
          <cell r="J245">
            <v>1.7452956336682575</v>
          </cell>
          <cell r="K245">
            <v>0.75866511854809837</v>
          </cell>
          <cell r="L245">
            <v>0.27737986461113334</v>
          </cell>
          <cell r="M245">
            <v>0.42123930332086273</v>
          </cell>
          <cell r="N245">
            <v>0.75014369149529281</v>
          </cell>
          <cell r="O245">
            <v>0</v>
          </cell>
          <cell r="P245">
            <v>1</v>
          </cell>
        </row>
        <row r="246">
          <cell r="C246">
            <v>0.32305884783815075</v>
          </cell>
          <cell r="D246">
            <v>1.1085444332482706</v>
          </cell>
          <cell r="E246">
            <v>1.2927216475611818</v>
          </cell>
          <cell r="F246">
            <v>0.92282251371849822</v>
          </cell>
          <cell r="G246">
            <v>3.3006621499467466</v>
          </cell>
          <cell r="H246">
            <v>0.9288998428999502</v>
          </cell>
          <cell r="I246">
            <v>0.41047870745167608</v>
          </cell>
          <cell r="J246">
            <v>0.99186822422928655</v>
          </cell>
          <cell r="K246">
            <v>1.4873023427279799</v>
          </cell>
          <cell r="L246">
            <v>0.39621689844052138</v>
          </cell>
          <cell r="M246">
            <v>1.2866415236581343</v>
          </cell>
          <cell r="N246">
            <v>1.0468463425476062</v>
          </cell>
          <cell r="O246">
            <v>0</v>
          </cell>
          <cell r="P246">
            <v>1</v>
          </cell>
        </row>
        <row r="247">
          <cell r="C247">
            <v>0.19909553340590841</v>
          </cell>
          <cell r="D247">
            <v>1.2356977462226102</v>
          </cell>
          <cell r="E247">
            <v>1.4263282124555998</v>
          </cell>
          <cell r="F247">
            <v>1.4669428486389637</v>
          </cell>
          <cell r="G247">
            <v>2.923437644385678</v>
          </cell>
          <cell r="H247">
            <v>0.73565971506051275</v>
          </cell>
          <cell r="I247">
            <v>0.50058031315211993</v>
          </cell>
          <cell r="J247">
            <v>1.4499383962173091</v>
          </cell>
          <cell r="K247">
            <v>1.3005387587447081</v>
          </cell>
          <cell r="L247">
            <v>0.52083162862830823</v>
          </cell>
          <cell r="M247">
            <v>0.93447129246315941</v>
          </cell>
          <cell r="N247">
            <v>1.0169852803714721</v>
          </cell>
          <cell r="O247">
            <v>9.7704715254038587E-8</v>
          </cell>
          <cell r="P247">
            <v>1</v>
          </cell>
        </row>
        <row r="248">
          <cell r="C248">
            <v>0.22196475790821496</v>
          </cell>
          <cell r="D248">
            <v>0.94679149642937099</v>
          </cell>
          <cell r="E248">
            <v>1.1285385813439728</v>
          </cell>
          <cell r="F248">
            <v>0.8059225354781353</v>
          </cell>
          <cell r="G248">
            <v>1.4812828401700875</v>
          </cell>
          <cell r="H248">
            <v>0.98613519700613861</v>
          </cell>
          <cell r="I248">
            <v>0.70408623686170968</v>
          </cell>
          <cell r="J248">
            <v>1.4039455808404628</v>
          </cell>
          <cell r="K248">
            <v>0.70220185994433904</v>
          </cell>
          <cell r="L248">
            <v>0.62354047627263198</v>
          </cell>
          <cell r="M248">
            <v>1.6313357884904214</v>
          </cell>
          <cell r="N248">
            <v>1.2608807590169251</v>
          </cell>
          <cell r="O248">
            <v>6.5405663816332615E-2</v>
          </cell>
          <cell r="P248">
            <v>1</v>
          </cell>
        </row>
        <row r="249">
          <cell r="C249">
            <v>0.74749110332057656</v>
          </cell>
          <cell r="D249">
            <v>2.1641547916716011</v>
          </cell>
          <cell r="E249">
            <v>0.86425703245384522</v>
          </cell>
          <cell r="F249">
            <v>1.0605280126135861</v>
          </cell>
          <cell r="G249">
            <v>0.59295352496730924</v>
          </cell>
          <cell r="H249">
            <v>1.1269880703863726</v>
          </cell>
          <cell r="I249">
            <v>0.4465078012105862</v>
          </cell>
          <cell r="J249">
            <v>2.1549887548289077</v>
          </cell>
          <cell r="K249">
            <v>0.66070838679803812</v>
          </cell>
          <cell r="L249">
            <v>0.60656854569249363</v>
          </cell>
          <cell r="M249">
            <v>0.5520399800937329</v>
          </cell>
          <cell r="N249">
            <v>0.20831052822875573</v>
          </cell>
          <cell r="O249">
            <v>6.4220184769987393E-2</v>
          </cell>
          <cell r="P249">
            <v>1</v>
          </cell>
        </row>
        <row r="250">
          <cell r="C250">
            <v>7.2792401499383597E-2</v>
          </cell>
          <cell r="D250">
            <v>0.55055101920038663</v>
          </cell>
          <cell r="E250">
            <v>2.1759837530310842</v>
          </cell>
          <cell r="F250">
            <v>0.78457699991946317</v>
          </cell>
          <cell r="G250">
            <v>0.25736956657377219</v>
          </cell>
          <cell r="H250">
            <v>1.4492647282130813</v>
          </cell>
          <cell r="I250">
            <v>1.2023220735854681</v>
          </cell>
          <cell r="J250">
            <v>0.59525421332915707</v>
          </cell>
          <cell r="K250">
            <v>0.485556762179985</v>
          </cell>
          <cell r="L250">
            <v>0.55871297561943289</v>
          </cell>
          <cell r="M250">
            <v>0.32386506217066957</v>
          </cell>
          <cell r="N250">
            <v>0.5260125666606843</v>
          </cell>
          <cell r="O250">
            <v>0.11333023055524231</v>
          </cell>
          <cell r="P250">
            <v>1</v>
          </cell>
        </row>
        <row r="251">
          <cell r="C251">
            <v>0.54016650276013756</v>
          </cell>
          <cell r="D251">
            <v>0.83190843117794611</v>
          </cell>
          <cell r="E251">
            <v>1.0608707777852751</v>
          </cell>
          <cell r="F251">
            <v>0.34431266250605275</v>
          </cell>
          <cell r="G251">
            <v>0.38725372126962826</v>
          </cell>
          <cell r="H251">
            <v>1.0372074290101172</v>
          </cell>
          <cell r="I251">
            <v>0.54427602566142119</v>
          </cell>
          <cell r="J251">
            <v>0.84344019708323403</v>
          </cell>
          <cell r="K251">
            <v>1.4243994558116615</v>
          </cell>
          <cell r="L251">
            <v>1.3396724876683581</v>
          </cell>
          <cell r="M251">
            <v>1.4462220792814846</v>
          </cell>
          <cell r="N251">
            <v>1.4606403650811708</v>
          </cell>
          <cell r="O251">
            <v>0.36791159289270264</v>
          </cell>
          <cell r="P251">
            <v>1</v>
          </cell>
        </row>
        <row r="252">
          <cell r="C252">
            <v>0.72228951422169274</v>
          </cell>
          <cell r="D252">
            <v>4.1053012559488717</v>
          </cell>
          <cell r="E252">
            <v>0.11591431180570388</v>
          </cell>
          <cell r="F252">
            <v>0.59184170703125782</v>
          </cell>
          <cell r="G252">
            <v>1.2912462704765943</v>
          </cell>
          <cell r="H252">
            <v>1.2530925953976684</v>
          </cell>
          <cell r="I252">
            <v>0.52975090887062204</v>
          </cell>
          <cell r="J252">
            <v>0.57001228620919608</v>
          </cell>
          <cell r="K252">
            <v>0.910741302316038</v>
          </cell>
          <cell r="L252">
            <v>1.0566774199811977</v>
          </cell>
          <cell r="M252">
            <v>0.15532248416538358</v>
          </cell>
          <cell r="N252">
            <v>3.7909159533563481</v>
          </cell>
          <cell r="O252">
            <v>0</v>
          </cell>
          <cell r="P252">
            <v>1</v>
          </cell>
        </row>
        <row r="253">
          <cell r="C253">
            <v>1.8274878729739792</v>
          </cell>
          <cell r="D253">
            <v>0.9472720156249077</v>
          </cell>
          <cell r="E253">
            <v>0.9636085062960813</v>
          </cell>
          <cell r="F253">
            <v>0.76164000764239881</v>
          </cell>
          <cell r="G253">
            <v>1.7965372911295581</v>
          </cell>
          <cell r="H253">
            <v>1.3017507563779034</v>
          </cell>
          <cell r="I253">
            <v>0.35325073199653728</v>
          </cell>
          <cell r="J253">
            <v>0.61948005157457775</v>
          </cell>
          <cell r="K253">
            <v>1.8795617769743049</v>
          </cell>
          <cell r="L253">
            <v>0.91275279925878594</v>
          </cell>
          <cell r="M253">
            <v>0.23489072975685668</v>
          </cell>
          <cell r="N253">
            <v>0.33241443325580405</v>
          </cell>
          <cell r="O253">
            <v>7.9942692376760949</v>
          </cell>
          <cell r="P253">
            <v>1</v>
          </cell>
        </row>
        <row r="254">
          <cell r="C254">
            <v>0.78007449576785948</v>
          </cell>
          <cell r="D254">
            <v>1.4167014002873008</v>
          </cell>
          <cell r="E254">
            <v>0.67656243607924926</v>
          </cell>
          <cell r="F254">
            <v>1.5638742595326967</v>
          </cell>
          <cell r="G254">
            <v>0.26937400142385298</v>
          </cell>
          <cell r="H254">
            <v>1.1593250369559966</v>
          </cell>
          <cell r="I254">
            <v>3.1323295777765074</v>
          </cell>
          <cell r="J254">
            <v>0.47128933379993893</v>
          </cell>
          <cell r="K254">
            <v>1.5072061189969672</v>
          </cell>
          <cell r="L254">
            <v>0.64710223234484421</v>
          </cell>
          <cell r="M254">
            <v>1.6144990192585138</v>
          </cell>
          <cell r="N254">
            <v>0.69320852788393483</v>
          </cell>
          <cell r="O254">
            <v>8.5608595141714275E-2</v>
          </cell>
          <cell r="P254">
            <v>1</v>
          </cell>
        </row>
        <row r="255">
          <cell r="C255">
            <v>0.79045801952934891</v>
          </cell>
          <cell r="D255">
            <v>1.3838020798896629</v>
          </cell>
          <cell r="E255">
            <v>0.8346187730854715</v>
          </cell>
          <cell r="F255">
            <v>1.3394509822093206</v>
          </cell>
          <cell r="G255">
            <v>4.5288951854266624E-2</v>
          </cell>
          <cell r="H255">
            <v>1.6876065015508295</v>
          </cell>
          <cell r="I255">
            <v>2.6116158323272485</v>
          </cell>
          <cell r="J255">
            <v>0.90685287366013234</v>
          </cell>
          <cell r="K255">
            <v>1.3314945536416456</v>
          </cell>
          <cell r="L255">
            <v>0.85893852173295349</v>
          </cell>
          <cell r="M255">
            <v>0.59736853783232724</v>
          </cell>
          <cell r="N255">
            <v>1.0106337929237796</v>
          </cell>
          <cell r="O255">
            <v>0</v>
          </cell>
          <cell r="P255">
            <v>1</v>
          </cell>
        </row>
        <row r="256">
          <cell r="C256">
            <v>1.6892345340431774</v>
          </cell>
          <cell r="D256">
            <v>2.7808541382325074</v>
          </cell>
          <cell r="E256">
            <v>0.53117653253516139</v>
          </cell>
          <cell r="F256">
            <v>1.1392512456007535</v>
          </cell>
          <cell r="G256">
            <v>0.22045006860606356</v>
          </cell>
          <cell r="H256">
            <v>1.1159626895496357</v>
          </cell>
          <cell r="I256">
            <v>2.6854352387673068</v>
          </cell>
          <cell r="J256">
            <v>0.73750392052598701</v>
          </cell>
          <cell r="K256">
            <v>0.30107033687131429</v>
          </cell>
          <cell r="L256">
            <v>0.54636489091691898</v>
          </cell>
          <cell r="M256">
            <v>0.2269922969436039</v>
          </cell>
          <cell r="N256">
            <v>0.33083980340945435</v>
          </cell>
          <cell r="O256">
            <v>0.25448005285176528</v>
          </cell>
          <cell r="P256">
            <v>1</v>
          </cell>
        </row>
        <row r="257">
          <cell r="C257">
            <v>3.157661171355989</v>
          </cell>
          <cell r="D257">
            <v>0.12405543437586951</v>
          </cell>
          <cell r="E257">
            <v>0.4445702392884413</v>
          </cell>
          <cell r="F257">
            <v>0.48837109198198125</v>
          </cell>
          <cell r="G257">
            <v>0.89803278135393305</v>
          </cell>
          <cell r="H257">
            <v>1.7792134481472162</v>
          </cell>
          <cell r="I257">
            <v>8.0728359573496528E-2</v>
          </cell>
          <cell r="J257">
            <v>1.1759123750888654</v>
          </cell>
          <cell r="K257">
            <v>0.49046013207038003</v>
          </cell>
          <cell r="L257">
            <v>0.31791341948886881</v>
          </cell>
          <cell r="M257">
            <v>0.24115683544276739</v>
          </cell>
          <cell r="N257">
            <v>0.14169100197998877</v>
          </cell>
          <cell r="O257">
            <v>9.7021311911221831E-5</v>
          </cell>
          <cell r="P257">
            <v>1</v>
          </cell>
        </row>
        <row r="258">
          <cell r="C258">
            <v>3.4620420999343242</v>
          </cell>
          <cell r="D258">
            <v>0.17331459107602648</v>
          </cell>
          <cell r="E258">
            <v>0.1754626984731959</v>
          </cell>
          <cell r="F258">
            <v>0.96532113466530867</v>
          </cell>
          <cell r="G258">
            <v>2.5697259444729257</v>
          </cell>
          <cell r="H258">
            <v>0.9773002001632044</v>
          </cell>
          <cell r="I258">
            <v>0.70832379332104889</v>
          </cell>
          <cell r="J258">
            <v>0.93709351916322559</v>
          </cell>
          <cell r="K258">
            <v>0.64266072124474793</v>
          </cell>
          <cell r="L258">
            <v>1.0151572647202891</v>
          </cell>
          <cell r="M258">
            <v>0.545743433620553</v>
          </cell>
          <cell r="N258">
            <v>0.53712554735596885</v>
          </cell>
          <cell r="O258">
            <v>0</v>
          </cell>
          <cell r="P258">
            <v>1</v>
          </cell>
        </row>
        <row r="259">
          <cell r="C259">
            <v>0.57743841768732607</v>
          </cell>
          <cell r="D259">
            <v>3.5459465361697267</v>
          </cell>
          <cell r="E259">
            <v>0.11865581633376884</v>
          </cell>
          <cell r="F259">
            <v>0.49643644667004971</v>
          </cell>
          <cell r="G259">
            <v>0.5548221027863065</v>
          </cell>
          <cell r="H259">
            <v>1.4188775574218355</v>
          </cell>
          <cell r="I259">
            <v>2.0682498920786041</v>
          </cell>
          <cell r="J259">
            <v>2.9068484042570808</v>
          </cell>
          <cell r="K259">
            <v>0.48500820147641388</v>
          </cell>
          <cell r="L259">
            <v>0.84033133186639475</v>
          </cell>
          <cell r="M259">
            <v>0.21108056663133343</v>
          </cell>
          <cell r="N259">
            <v>1.1972564561956183</v>
          </cell>
          <cell r="O259">
            <v>0</v>
          </cell>
          <cell r="P259">
            <v>1</v>
          </cell>
        </row>
        <row r="260">
          <cell r="C260">
            <v>2.388728613469326</v>
          </cell>
          <cell r="D260">
            <v>2.1326474334021466</v>
          </cell>
          <cell r="E260">
            <v>0.18768568784927989</v>
          </cell>
          <cell r="F260">
            <v>0.4360490326984367</v>
          </cell>
          <cell r="G260">
            <v>9.2105546730471E-2</v>
          </cell>
          <cell r="H260">
            <v>1.718880441880932</v>
          </cell>
          <cell r="I260">
            <v>7.440790941475324E-2</v>
          </cell>
          <cell r="J260">
            <v>0.64465309283689687</v>
          </cell>
          <cell r="K260">
            <v>0.36143845888229764</v>
          </cell>
          <cell r="L260">
            <v>0.22345779118415504</v>
          </cell>
          <cell r="M260">
            <v>0.3300728199598662</v>
          </cell>
          <cell r="N260">
            <v>1.1874812631082647</v>
          </cell>
          <cell r="O260">
            <v>0</v>
          </cell>
          <cell r="P260">
            <v>1</v>
          </cell>
        </row>
        <row r="261">
          <cell r="C261">
            <v>0.77035149084060395</v>
          </cell>
          <cell r="D261">
            <v>1.3893398885110295</v>
          </cell>
          <cell r="E261">
            <v>0.1000146970703592</v>
          </cell>
          <cell r="F261">
            <v>0.60988978958825191</v>
          </cell>
          <cell r="G261">
            <v>0.42729876013692025</v>
          </cell>
          <cell r="H261">
            <v>0.8897810433497777</v>
          </cell>
          <cell r="I261">
            <v>14.563830496096683</v>
          </cell>
          <cell r="J261">
            <v>2.9362807691720008</v>
          </cell>
          <cell r="K261">
            <v>3.5967655932615488</v>
          </cell>
          <cell r="L261">
            <v>1.0148378932750426</v>
          </cell>
          <cell r="M261">
            <v>0.58312553843177983</v>
          </cell>
          <cell r="N261">
            <v>0.7928790842884994</v>
          </cell>
          <cell r="O261">
            <v>0</v>
          </cell>
          <cell r="P261">
            <v>1</v>
          </cell>
        </row>
        <row r="262">
          <cell r="C262">
            <v>3.5540901661842375</v>
          </cell>
          <cell r="D262">
            <v>0.8438358266155539</v>
          </cell>
          <cell r="E262">
            <v>4.1383950415279355E-2</v>
          </cell>
          <cell r="F262">
            <v>6.1232338199714977</v>
          </cell>
          <cell r="G262">
            <v>2.011717366979286</v>
          </cell>
          <cell r="H262">
            <v>0.82837389560263908</v>
          </cell>
          <cell r="I262">
            <v>0.31155850128199697</v>
          </cell>
          <cell r="J262">
            <v>0.28631284028338416</v>
          </cell>
          <cell r="K262">
            <v>1.0363078634889626</v>
          </cell>
          <cell r="L262">
            <v>0.17611451989859925</v>
          </cell>
          <cell r="M262">
            <v>9.5583624888548033E-2</v>
          </cell>
          <cell r="N262">
            <v>0.5755868490121977</v>
          </cell>
          <cell r="O262">
            <v>5.189162449682077</v>
          </cell>
          <cell r="P262">
            <v>1</v>
          </cell>
        </row>
        <row r="263">
          <cell r="C263">
            <v>4.3811952620946295</v>
          </cell>
          <cell r="D263">
            <v>3.7682511904826473E-2</v>
          </cell>
          <cell r="E263">
            <v>0.85731375052892389</v>
          </cell>
          <cell r="F263">
            <v>0.1521794228861055</v>
          </cell>
          <cell r="G263">
            <v>0.22789317169388204</v>
          </cell>
          <cell r="H263">
            <v>0.13914464126945048</v>
          </cell>
          <cell r="I263">
            <v>0.52535396142154689</v>
          </cell>
          <cell r="J263">
            <v>0.22468742215951562</v>
          </cell>
          <cell r="K263">
            <v>0.50337769808758714</v>
          </cell>
          <cell r="L263">
            <v>0.30678908102271324</v>
          </cell>
          <cell r="M263">
            <v>9.2973914619463444E-2</v>
          </cell>
          <cell r="N263">
            <v>0.2737123599122307</v>
          </cell>
          <cell r="O263">
            <v>0</v>
          </cell>
          <cell r="P263">
            <v>1</v>
          </cell>
        </row>
        <row r="264">
          <cell r="C264">
            <v>1.0389635797795693</v>
          </cell>
          <cell r="D264">
            <v>0.1701521137487092</v>
          </cell>
          <cell r="E264">
            <v>0.26876343061651931</v>
          </cell>
          <cell r="F264">
            <v>16.068926190977209</v>
          </cell>
          <cell r="G264">
            <v>2.093949876640222</v>
          </cell>
          <cell r="H264">
            <v>0.55982021815258698</v>
          </cell>
          <cell r="I264">
            <v>4.2474556496605329</v>
          </cell>
          <cell r="J264">
            <v>1.3500792474139363</v>
          </cell>
          <cell r="K264">
            <v>1.6645942122635378</v>
          </cell>
          <cell r="L264">
            <v>0.60386386414348192</v>
          </cell>
          <cell r="M264">
            <v>0.18608180587950021</v>
          </cell>
          <cell r="N264">
            <v>1.0499881733993397</v>
          </cell>
          <cell r="O264">
            <v>0</v>
          </cell>
          <cell r="P264">
            <v>1</v>
          </cell>
        </row>
        <row r="265">
          <cell r="C265">
            <v>0.99260666415772081</v>
          </cell>
          <cell r="D265">
            <v>0.22093456182560745</v>
          </cell>
          <cell r="E265">
            <v>1.3710030393317882</v>
          </cell>
          <cell r="F265">
            <v>1.5688086726167092</v>
          </cell>
          <cell r="G265">
            <v>2.7507350214105926</v>
          </cell>
          <cell r="H265">
            <v>1.1721487117818223</v>
          </cell>
          <cell r="I265">
            <v>0.41466231067673448</v>
          </cell>
          <cell r="J265">
            <v>0.86101925591344664</v>
          </cell>
          <cell r="K265">
            <v>3.2460945399811685</v>
          </cell>
          <cell r="L265">
            <v>0.20413975827062306</v>
          </cell>
          <cell r="M265">
            <v>9.4139857747464653E-2</v>
          </cell>
          <cell r="N265">
            <v>3.2229665672240335</v>
          </cell>
          <cell r="O265">
            <v>0</v>
          </cell>
          <cell r="P265">
            <v>1</v>
          </cell>
        </row>
        <row r="266">
          <cell r="C266">
            <v>1.4665753673513477</v>
          </cell>
          <cell r="D266">
            <v>3.6659353970738127</v>
          </cell>
          <cell r="E266">
            <v>4.5269020252864507E-2</v>
          </cell>
          <cell r="F266">
            <v>9.4135935246813185E-2</v>
          </cell>
          <cell r="G266">
            <v>0.54878600709286696</v>
          </cell>
          <cell r="H266">
            <v>1.097723751748352</v>
          </cell>
          <cell r="I266">
            <v>8.2638898845602196</v>
          </cell>
          <cell r="J266">
            <v>1.1412383972031326</v>
          </cell>
          <cell r="K266">
            <v>1.6988058780272133</v>
          </cell>
          <cell r="L266">
            <v>0.15576537326215914</v>
          </cell>
          <cell r="M266">
            <v>0.25188398267790929</v>
          </cell>
          <cell r="N266">
            <v>0.51495293482143889</v>
          </cell>
          <cell r="O266">
            <v>0</v>
          </cell>
          <cell r="P266">
            <v>1</v>
          </cell>
        </row>
        <row r="267">
          <cell r="C267">
            <v>0.51641201991080155</v>
          </cell>
          <cell r="D267">
            <v>0.21282852982141104</v>
          </cell>
          <cell r="E267">
            <v>6.4401846909210303E-3</v>
          </cell>
          <cell r="F267">
            <v>0.34065053812341994</v>
          </cell>
          <cell r="G267">
            <v>1.8763229063338964</v>
          </cell>
          <cell r="H267">
            <v>0.63598891440283722</v>
          </cell>
          <cell r="I267">
            <v>38.420992660943099</v>
          </cell>
          <cell r="J267">
            <v>1.4561808697865495</v>
          </cell>
          <cell r="K267">
            <v>2.3468735549121957</v>
          </cell>
          <cell r="L267">
            <v>0.88885440597072096</v>
          </cell>
          <cell r="M267">
            <v>0.69715437972528127</v>
          </cell>
          <cell r="N267">
            <v>1.2300280037929883</v>
          </cell>
          <cell r="O267">
            <v>0</v>
          </cell>
          <cell r="P267">
            <v>1</v>
          </cell>
        </row>
        <row r="268">
          <cell r="C268">
            <v>0.718548498556558</v>
          </cell>
          <cell r="D268">
            <v>0.88433660515756529</v>
          </cell>
          <cell r="E268">
            <v>0.19795292314546487</v>
          </cell>
          <cell r="F268">
            <v>0.56380152797950622</v>
          </cell>
          <cell r="G268">
            <v>2.7210572254992704</v>
          </cell>
          <cell r="H268">
            <v>1.3310773333281078</v>
          </cell>
          <cell r="I268">
            <v>0.73970231027473332</v>
          </cell>
          <cell r="J268">
            <v>2.5032156052514667</v>
          </cell>
          <cell r="K268">
            <v>2.439525873991776</v>
          </cell>
          <cell r="L268">
            <v>0.13266281931565002</v>
          </cell>
          <cell r="M268">
            <v>0.29519319362597712</v>
          </cell>
          <cell r="N268">
            <v>7.9176467872675866</v>
          </cell>
          <cell r="O268">
            <v>0</v>
          </cell>
          <cell r="P268">
            <v>1</v>
          </cell>
        </row>
        <row r="269">
          <cell r="C269">
            <v>2.165054800510735E-3</v>
          </cell>
          <cell r="D269">
            <v>0.24358271874310902</v>
          </cell>
          <cell r="E269">
            <v>0.94980264825001737</v>
          </cell>
          <cell r="F269">
            <v>0.52296071118531362</v>
          </cell>
          <cell r="G269">
            <v>0.72071377803028058</v>
          </cell>
          <cell r="H269">
            <v>1.9767867774695893</v>
          </cell>
          <cell r="I269">
            <v>0.58264028242518717</v>
          </cell>
          <cell r="J269">
            <v>1.5235894336562883</v>
          </cell>
          <cell r="K269">
            <v>3.6693615979693406</v>
          </cell>
          <cell r="L269">
            <v>2.4776790785994809</v>
          </cell>
          <cell r="M269">
            <v>1.048875753293347</v>
          </cell>
          <cell r="N269">
            <v>0.29668876253192689</v>
          </cell>
          <cell r="O269">
            <v>0.93965560632731471</v>
          </cell>
          <cell r="P269">
            <v>1</v>
          </cell>
        </row>
        <row r="270">
          <cell r="C270">
            <v>2.8444795028239453E-3</v>
          </cell>
          <cell r="D270">
            <v>0.15050426705991626</v>
          </cell>
          <cell r="E270">
            <v>1.4837266377720617E-2</v>
          </cell>
          <cell r="F270">
            <v>0.43343911799809526</v>
          </cell>
          <cell r="G270">
            <v>0.30750381858527681</v>
          </cell>
          <cell r="H270">
            <v>3.5470805995186474</v>
          </cell>
          <cell r="I270">
            <v>0.35180370581873627</v>
          </cell>
          <cell r="J270">
            <v>1.4781349515685605</v>
          </cell>
          <cell r="K270">
            <v>3.4748696127330176</v>
          </cell>
          <cell r="L270">
            <v>3.3456782463028127</v>
          </cell>
          <cell r="M270">
            <v>1.0661093955214234</v>
          </cell>
          <cell r="N270">
            <v>0.98812867647775171</v>
          </cell>
          <cell r="O270">
            <v>0</v>
          </cell>
          <cell r="P270">
            <v>1</v>
          </cell>
        </row>
        <row r="271">
          <cell r="C271">
            <v>2.5181674763126445</v>
          </cell>
          <cell r="D271">
            <v>0.70317989501781308</v>
          </cell>
          <cell r="E271">
            <v>0.5183409192213928</v>
          </cell>
          <cell r="F271">
            <v>2.23156160180439</v>
          </cell>
          <cell r="G271">
            <v>0.99481439980217101</v>
          </cell>
          <cell r="H271">
            <v>0.61594138187388281</v>
          </cell>
          <cell r="I271">
            <v>1.7566738298882811</v>
          </cell>
          <cell r="J271">
            <v>0.80564871818706107</v>
          </cell>
          <cell r="K271">
            <v>0.74756016233593303</v>
          </cell>
          <cell r="L271">
            <v>0.93109561163523835</v>
          </cell>
          <cell r="M271">
            <v>0.70591321340405044</v>
          </cell>
          <cell r="N271">
            <v>0.69759404677731163</v>
          </cell>
          <cell r="O271">
            <v>4.7697879275064761</v>
          </cell>
          <cell r="P271">
            <v>1</v>
          </cell>
        </row>
      </sheetData>
      <sheetData sheetId="16">
        <row r="5">
          <cell r="C5">
            <v>103168.38342490963</v>
          </cell>
          <cell r="D5">
            <v>25671.432771827109</v>
          </cell>
          <cell r="E5">
            <v>39161.083493103477</v>
          </cell>
          <cell r="F5">
            <v>300.93447769286439</v>
          </cell>
          <cell r="G5">
            <v>952.31720738110607</v>
          </cell>
          <cell r="H5">
            <v>18615.184099074115</v>
          </cell>
          <cell r="I5">
            <v>7476.2988692233612</v>
          </cell>
          <cell r="J5">
            <v>17183.526067474573</v>
          </cell>
          <cell r="K5">
            <v>973.56995529448852</v>
          </cell>
          <cell r="L5">
            <v>3870.1985194614599</v>
          </cell>
          <cell r="M5">
            <v>10498.230826676059</v>
          </cell>
          <cell r="N5">
            <v>9231.2157908752342</v>
          </cell>
          <cell r="O5">
            <v>64.511976939069712</v>
          </cell>
          <cell r="P5">
            <v>237166.88747993254</v>
          </cell>
          <cell r="Q5">
            <v>237166.88747993248</v>
          </cell>
          <cell r="R5">
            <v>0</v>
          </cell>
          <cell r="T5">
            <v>91081.32678905013</v>
          </cell>
          <cell r="U5">
            <v>21888.990488021565</v>
          </cell>
          <cell r="V5">
            <v>27347.69080653787</v>
          </cell>
          <cell r="W5">
            <v>271.26540155316275</v>
          </cell>
          <cell r="X5">
            <v>780.93868822265529</v>
          </cell>
          <cell r="Y5">
            <v>16749.376947318804</v>
          </cell>
          <cell r="Z5">
            <v>6897.863272313687</v>
          </cell>
          <cell r="AA5">
            <v>14671.018763506627</v>
          </cell>
          <cell r="AB5">
            <v>851.77035317351204</v>
          </cell>
          <cell r="AC5">
            <v>3686.1407702161068</v>
          </cell>
          <cell r="AD5">
            <v>9629.2192560594613</v>
          </cell>
          <cell r="AE5">
            <v>8553.5145438462569</v>
          </cell>
          <cell r="AF5">
            <v>62.669834286243017</v>
          </cell>
          <cell r="AG5">
            <v>202471.78591410612</v>
          </cell>
          <cell r="AH5">
            <v>202471.78591410635</v>
          </cell>
          <cell r="AI5">
            <v>-2.3283064365386963E-10</v>
          </cell>
        </row>
        <row r="6">
          <cell r="C6">
            <v>2105.2195345079685</v>
          </cell>
          <cell r="D6">
            <v>29086.769652870193</v>
          </cell>
          <cell r="E6">
            <v>126768.19188472618</v>
          </cell>
          <cell r="F6">
            <v>2799.9486759764354</v>
          </cell>
          <cell r="G6">
            <v>930.24587496935237</v>
          </cell>
          <cell r="H6">
            <v>11846.445816563768</v>
          </cell>
          <cell r="I6">
            <v>2426.2692671232981</v>
          </cell>
          <cell r="J6">
            <v>9288.3118556244935</v>
          </cell>
          <cell r="K6">
            <v>1107.5549438501594</v>
          </cell>
          <cell r="L6">
            <v>3386.3138218051417</v>
          </cell>
          <cell r="M6">
            <v>9866.6703575788979</v>
          </cell>
          <cell r="N6">
            <v>2617.6769884007717</v>
          </cell>
          <cell r="O6">
            <v>3.5734279032805243</v>
          </cell>
          <cell r="P6">
            <v>202233.19210189994</v>
          </cell>
          <cell r="Q6">
            <v>202233.19210189933</v>
          </cell>
          <cell r="R6">
            <v>6.1118043959140778E-10</v>
          </cell>
          <cell r="T6">
            <v>1543.2960962245465</v>
          </cell>
          <cell r="U6">
            <v>20199.187206871997</v>
          </cell>
          <cell r="V6">
            <v>57446.204022298647</v>
          </cell>
          <cell r="W6">
            <v>1784.3294646105119</v>
          </cell>
          <cell r="X6">
            <v>706.19443870666771</v>
          </cell>
          <cell r="Y6">
            <v>10070.708350729894</v>
          </cell>
          <cell r="Z6">
            <v>2141.6492508769347</v>
          </cell>
          <cell r="AA6">
            <v>7229.8091253674302</v>
          </cell>
          <cell r="AB6">
            <v>948.40429124589366</v>
          </cell>
          <cell r="AC6">
            <v>3046.1252766759626</v>
          </cell>
          <cell r="AD6">
            <v>8585.2599368978372</v>
          </cell>
          <cell r="AE6">
            <v>2445.2034262533571</v>
          </cell>
          <cell r="AF6">
            <v>3.5708737365209502</v>
          </cell>
          <cell r="AG6">
            <v>116149.94176049619</v>
          </cell>
          <cell r="AH6">
            <v>116149.94176049627</v>
          </cell>
          <cell r="AI6">
            <v>0</v>
          </cell>
        </row>
        <row r="7">
          <cell r="C7">
            <v>4851.9842273758877</v>
          </cell>
          <cell r="D7">
            <v>49735.980302243901</v>
          </cell>
          <cell r="E7">
            <v>159342.49127100976</v>
          </cell>
          <cell r="F7">
            <v>6151.1330631919282</v>
          </cell>
          <cell r="G7">
            <v>6062.4428884870076</v>
          </cell>
          <cell r="H7">
            <v>34912.116215747068</v>
          </cell>
          <cell r="I7">
            <v>1870.7990834508769</v>
          </cell>
          <cell r="J7">
            <v>24311.642722676625</v>
          </cell>
          <cell r="K7">
            <v>4414.0790265258593</v>
          </cell>
          <cell r="L7">
            <v>10154.217628290495</v>
          </cell>
          <cell r="M7">
            <v>38432.785345461903</v>
          </cell>
          <cell r="N7">
            <v>9840.8932596879076</v>
          </cell>
          <cell r="O7">
            <v>6.1811019488465009</v>
          </cell>
          <cell r="P7">
            <v>350086.74613609805</v>
          </cell>
          <cell r="Q7">
            <v>350086.74613609794</v>
          </cell>
          <cell r="R7">
            <v>0</v>
          </cell>
          <cell r="T7">
            <v>2798.4705216060438</v>
          </cell>
          <cell r="U7">
            <v>24344.944904705993</v>
          </cell>
          <cell r="V7">
            <v>54700.609835014417</v>
          </cell>
          <cell r="W7">
            <v>3724.2037573573098</v>
          </cell>
          <cell r="X7">
            <v>3581.7617209059181</v>
          </cell>
          <cell r="Y7">
            <v>25357.335191653932</v>
          </cell>
          <cell r="Z7">
            <v>1327.0715891562693</v>
          </cell>
          <cell r="AA7">
            <v>14814.951959249654</v>
          </cell>
          <cell r="AB7">
            <v>3293.6868997160732</v>
          </cell>
          <cell r="AC7">
            <v>8135.1986963285508</v>
          </cell>
          <cell r="AD7">
            <v>29138.8277029235</v>
          </cell>
          <cell r="AE7">
            <v>7749.2966431601017</v>
          </cell>
          <cell r="AF7">
            <v>6.1537635318333912</v>
          </cell>
          <cell r="AG7">
            <v>178972.51318530962</v>
          </cell>
          <cell r="AH7">
            <v>178972.51318530989</v>
          </cell>
          <cell r="AI7">
            <v>-2.6193447411060333E-10</v>
          </cell>
        </row>
        <row r="8">
          <cell r="C8">
            <v>2876.9138961820036</v>
          </cell>
          <cell r="D8">
            <v>4140.9444378875505</v>
          </cell>
          <cell r="E8">
            <v>10890.476825863905</v>
          </cell>
          <cell r="F8">
            <v>662.88337250499035</v>
          </cell>
          <cell r="G8">
            <v>324.53382805910712</v>
          </cell>
          <cell r="H8">
            <v>3270.1129305000704</v>
          </cell>
          <cell r="I8">
            <v>54.286167923666838</v>
          </cell>
          <cell r="J8">
            <v>2273.9191604204298</v>
          </cell>
          <cell r="K8">
            <v>155.81249156410138</v>
          </cell>
          <cell r="L8">
            <v>259.70557473732742</v>
          </cell>
          <cell r="M8">
            <v>2247.743275340943</v>
          </cell>
          <cell r="N8">
            <v>714.08787292982822</v>
          </cell>
          <cell r="O8">
            <v>0</v>
          </cell>
          <cell r="P8">
            <v>27871.419833913926</v>
          </cell>
          <cell r="Q8">
            <v>27871.419833913926</v>
          </cell>
          <cell r="R8">
            <v>0</v>
          </cell>
          <cell r="T8">
            <v>2200.0876789144531</v>
          </cell>
          <cell r="U8">
            <v>2675.1318784021191</v>
          </cell>
          <cell r="V8">
            <v>4870.7524965865377</v>
          </cell>
          <cell r="W8">
            <v>403.18980207705511</v>
          </cell>
          <cell r="X8">
            <v>194.24284172135546</v>
          </cell>
          <cell r="Y8">
            <v>2618.409035107682</v>
          </cell>
          <cell r="Z8">
            <v>44.603864421319336</v>
          </cell>
          <cell r="AA8">
            <v>1493.6179365263372</v>
          </cell>
          <cell r="AB8">
            <v>132.69434074681021</v>
          </cell>
          <cell r="AC8">
            <v>241.90880073200648</v>
          </cell>
          <cell r="AD8">
            <v>1858.6873376217845</v>
          </cell>
          <cell r="AE8">
            <v>555.65003912236352</v>
          </cell>
          <cell r="AF8">
            <v>0</v>
          </cell>
          <cell r="AG8">
            <v>17288.976051979822</v>
          </cell>
          <cell r="AH8">
            <v>17288.976051979887</v>
          </cell>
          <cell r="AI8">
            <v>-6.5483618527650833E-11</v>
          </cell>
        </row>
        <row r="9">
          <cell r="C9">
            <v>59710.183777402279</v>
          </cell>
          <cell r="D9">
            <v>61763.968817068962</v>
          </cell>
          <cell r="E9">
            <v>59954.798526937921</v>
          </cell>
          <cell r="F9">
            <v>26.3960860873282</v>
          </cell>
          <cell r="G9">
            <v>921.31640356992284</v>
          </cell>
          <cell r="H9">
            <v>3818.6000169529279</v>
          </cell>
          <cell r="I9">
            <v>2685.5368602776225</v>
          </cell>
          <cell r="J9">
            <v>3893.8309528833488</v>
          </cell>
          <cell r="K9">
            <v>279.03690331550547</v>
          </cell>
          <cell r="L9">
            <v>2576.365942155132</v>
          </cell>
          <cell r="M9">
            <v>11550.094259181777</v>
          </cell>
          <cell r="N9">
            <v>2381.2506952511312</v>
          </cell>
          <cell r="O9">
            <v>3.4058213638391179</v>
          </cell>
          <cell r="P9">
            <v>209564.78506244771</v>
          </cell>
          <cell r="Q9">
            <v>209564.78506244809</v>
          </cell>
          <cell r="R9">
            <v>-3.7834979593753815E-10</v>
          </cell>
          <cell r="T9">
            <v>51857.011640455254</v>
          </cell>
          <cell r="U9">
            <v>52781.465387782344</v>
          </cell>
          <cell r="V9">
            <v>46264.493416755111</v>
          </cell>
          <cell r="W9">
            <v>24.020215452193359</v>
          </cell>
          <cell r="X9">
            <v>830.91298382762898</v>
          </cell>
          <cell r="Y9">
            <v>3628.949124523378</v>
          </cell>
          <cell r="Z9">
            <v>2512.5285001445304</v>
          </cell>
          <cell r="AA9">
            <v>3413.2539823923953</v>
          </cell>
          <cell r="AB9">
            <v>256.90047325449245</v>
          </cell>
          <cell r="AC9">
            <v>2494.8493268311613</v>
          </cell>
          <cell r="AD9">
            <v>10972.588862830633</v>
          </cell>
          <cell r="AE9">
            <v>2266.9374915138787</v>
          </cell>
          <cell r="AF9">
            <v>3.3971366191623953</v>
          </cell>
          <cell r="AG9">
            <v>177307.3085423822</v>
          </cell>
          <cell r="AH9">
            <v>177307.3085423822</v>
          </cell>
          <cell r="AI9">
            <v>0</v>
          </cell>
        </row>
        <row r="10">
          <cell r="C10">
            <v>126971.98787186461</v>
          </cell>
          <cell r="D10">
            <v>71806.960558496998</v>
          </cell>
          <cell r="E10">
            <v>171079.5638066617</v>
          </cell>
          <cell r="F10">
            <v>2317.2499398297982</v>
          </cell>
          <cell r="G10">
            <v>2218.4730922468893</v>
          </cell>
          <cell r="H10">
            <v>27117.674691409509</v>
          </cell>
          <cell r="I10">
            <v>13347.531381361863</v>
          </cell>
          <cell r="J10">
            <v>25201.857657663139</v>
          </cell>
          <cell r="K10">
            <v>2751.5467947634997</v>
          </cell>
          <cell r="L10">
            <v>7205.4758161564314</v>
          </cell>
          <cell r="M10">
            <v>25813.781017735702</v>
          </cell>
          <cell r="N10">
            <v>13572.9912084769</v>
          </cell>
          <cell r="O10">
            <v>0</v>
          </cell>
          <cell r="P10">
            <v>489405.09383666707</v>
          </cell>
          <cell r="Q10">
            <v>489405.09383666725</v>
          </cell>
          <cell r="R10">
            <v>0</v>
          </cell>
          <cell r="T10">
            <v>106891.56291638894</v>
          </cell>
          <cell r="U10">
            <v>49923.612950867442</v>
          </cell>
          <cell r="V10">
            <v>102670.42564887574</v>
          </cell>
          <cell r="W10">
            <v>2065.1122830430386</v>
          </cell>
          <cell r="X10">
            <v>1663.6349246763025</v>
          </cell>
          <cell r="Y10">
            <v>22576.593701426093</v>
          </cell>
          <cell r="Z10">
            <v>11655.667431384016</v>
          </cell>
          <cell r="AA10">
            <v>19924.198339393115</v>
          </cell>
          <cell r="AB10">
            <v>2336.9493026465348</v>
          </cell>
          <cell r="AC10">
            <v>6476.8616080733327</v>
          </cell>
          <cell r="AD10">
            <v>21692.656474030933</v>
          </cell>
          <cell r="AE10">
            <v>11944.178731388711</v>
          </cell>
          <cell r="AF10">
            <v>0</v>
          </cell>
          <cell r="AG10">
            <v>359821.45431219426</v>
          </cell>
          <cell r="AH10">
            <v>359821.45431219396</v>
          </cell>
          <cell r="AI10">
            <v>0</v>
          </cell>
        </row>
        <row r="11">
          <cell r="C11">
            <v>319.42190568491759</v>
          </cell>
          <cell r="D11">
            <v>29420.125490179529</v>
          </cell>
          <cell r="E11">
            <v>134163.48663069317</v>
          </cell>
          <cell r="F11">
            <v>8368.5627053942444</v>
          </cell>
          <cell r="G11">
            <v>285.19804628394854</v>
          </cell>
          <cell r="H11">
            <v>52541.468957779536</v>
          </cell>
          <cell r="I11">
            <v>5629.4401218847979</v>
          </cell>
          <cell r="J11">
            <v>15807.567438913617</v>
          </cell>
          <cell r="K11">
            <v>1450.0283930071118</v>
          </cell>
          <cell r="L11">
            <v>45149.732478475926</v>
          </cell>
          <cell r="M11">
            <v>27460.339879085448</v>
          </cell>
          <cell r="N11">
            <v>6498.328366009926</v>
          </cell>
          <cell r="O11">
            <v>6.9436444152575367</v>
          </cell>
          <cell r="P11">
            <v>327100.64405780745</v>
          </cell>
          <cell r="Q11">
            <v>327100.64405780798</v>
          </cell>
          <cell r="R11">
            <v>-5.2386894822120667E-10</v>
          </cell>
          <cell r="T11">
            <v>252.46423691456434</v>
          </cell>
          <cell r="U11">
            <v>21436.903404241762</v>
          </cell>
          <cell r="V11">
            <v>87840.253290698005</v>
          </cell>
          <cell r="W11">
            <v>5819.7489329943764</v>
          </cell>
          <cell r="X11">
            <v>227.85506053332983</v>
          </cell>
          <cell r="Y11">
            <v>44564.039798028549</v>
          </cell>
          <cell r="Z11">
            <v>4815.2933379811057</v>
          </cell>
          <cell r="AA11">
            <v>12135.173903477484</v>
          </cell>
          <cell r="AB11">
            <v>1242.671031623247</v>
          </cell>
          <cell r="AC11">
            <v>39464.056733414858</v>
          </cell>
          <cell r="AD11">
            <v>22865.73542767849</v>
          </cell>
          <cell r="AE11">
            <v>5798.2855305416088</v>
          </cell>
          <cell r="AF11">
            <v>6.9430066478362686</v>
          </cell>
          <cell r="AG11">
            <v>246469.42369477524</v>
          </cell>
          <cell r="AH11">
            <v>246469.42369477532</v>
          </cell>
          <cell r="AI11">
            <v>0</v>
          </cell>
        </row>
        <row r="12">
          <cell r="C12">
            <v>26024.662034146299</v>
          </cell>
          <cell r="D12">
            <v>514877.90355371404</v>
          </cell>
          <cell r="E12">
            <v>1374712.947102675</v>
          </cell>
          <cell r="F12">
            <v>3072.3462525192563</v>
          </cell>
          <cell r="G12">
            <v>13309.007081003847</v>
          </cell>
          <cell r="H12">
            <v>186292.05544829607</v>
          </cell>
          <cell r="I12">
            <v>9144.7380961816671</v>
          </cell>
          <cell r="J12">
            <v>85392.917951219715</v>
          </cell>
          <cell r="K12">
            <v>2184.0146012527207</v>
          </cell>
          <cell r="L12">
            <v>8298.5852620029182</v>
          </cell>
          <cell r="M12">
            <v>86314.877476354697</v>
          </cell>
          <cell r="N12">
            <v>14652.638048021785</v>
          </cell>
          <cell r="O12">
            <v>0</v>
          </cell>
          <cell r="P12">
            <v>2324276.6929073874</v>
          </cell>
          <cell r="Q12">
            <v>2324276.6929073846</v>
          </cell>
          <cell r="R12">
            <v>0</v>
          </cell>
          <cell r="T12">
            <v>23339.951094839606</v>
          </cell>
          <cell r="U12">
            <v>462297.6478442091</v>
          </cell>
          <cell r="V12">
            <v>1089469.3488602606</v>
          </cell>
          <cell r="W12">
            <v>2550.0865200491016</v>
          </cell>
          <cell r="X12">
            <v>11394.008133922487</v>
          </cell>
          <cell r="Y12">
            <v>171947.9255432635</v>
          </cell>
          <cell r="Z12">
            <v>8446.9393702432535</v>
          </cell>
          <cell r="AA12">
            <v>74887.961207853456</v>
          </cell>
          <cell r="AB12">
            <v>2011.037186633471</v>
          </cell>
          <cell r="AC12">
            <v>7749.1303719186726</v>
          </cell>
          <cell r="AD12">
            <v>75319.05544892262</v>
          </cell>
          <cell r="AE12">
            <v>13431.66391261301</v>
          </cell>
          <cell r="AF12">
            <v>0</v>
          </cell>
          <cell r="AG12">
            <v>1942844.7554947287</v>
          </cell>
          <cell r="AH12">
            <v>1942844.7554947289</v>
          </cell>
          <cell r="AI12">
            <v>0</v>
          </cell>
        </row>
        <row r="13">
          <cell r="C13">
            <v>207.32405891709516</v>
          </cell>
          <cell r="D13">
            <v>331.3173782706553</v>
          </cell>
          <cell r="E13">
            <v>627.47500405979724</v>
          </cell>
          <cell r="F13">
            <v>1.6151915101666492</v>
          </cell>
          <cell r="G13">
            <v>40.95180405882649</v>
          </cell>
          <cell r="H13">
            <v>664.52528472803851</v>
          </cell>
          <cell r="I13">
            <v>17.151339087546305</v>
          </cell>
          <cell r="J13">
            <v>3052.5779656610825</v>
          </cell>
          <cell r="K13">
            <v>57.24373136281018</v>
          </cell>
          <cell r="L13">
            <v>2147.738426504613</v>
          </cell>
          <cell r="M13">
            <v>765.95681835228913</v>
          </cell>
          <cell r="N13">
            <v>293.0188540779825</v>
          </cell>
          <cell r="O13">
            <v>4.3186956602660711</v>
          </cell>
          <cell r="P13">
            <v>8211.2145522511673</v>
          </cell>
          <cell r="Q13">
            <v>8211.2145522511601</v>
          </cell>
          <cell r="R13">
            <v>0</v>
          </cell>
          <cell r="T13">
            <v>139.80091514586127</v>
          </cell>
          <cell r="U13">
            <v>185.21439327721265</v>
          </cell>
          <cell r="V13">
            <v>350.85487700044837</v>
          </cell>
          <cell r="W13">
            <v>1.1150513374710556</v>
          </cell>
          <cell r="X13">
            <v>25.850051577180921</v>
          </cell>
          <cell r="Y13">
            <v>579.80783959016333</v>
          </cell>
          <cell r="Z13">
            <v>13.475757368039476</v>
          </cell>
          <cell r="AA13">
            <v>1692.600161760186</v>
          </cell>
          <cell r="AB13">
            <v>48.063297847178006</v>
          </cell>
          <cell r="AC13">
            <v>1660.1603855431731</v>
          </cell>
          <cell r="AD13">
            <v>632.24422921975952</v>
          </cell>
          <cell r="AE13">
            <v>255.93480899564443</v>
          </cell>
          <cell r="AF13">
            <v>4.3184428734306364</v>
          </cell>
          <cell r="AG13">
            <v>5589.4402115357479</v>
          </cell>
          <cell r="AH13">
            <v>5589.4402115357361</v>
          </cell>
          <cell r="AI13">
            <v>1.1823431123048067E-11</v>
          </cell>
        </row>
        <row r="14">
          <cell r="C14">
            <v>3666.1062028407937</v>
          </cell>
          <cell r="D14">
            <v>25082.430242536157</v>
          </cell>
          <cell r="E14">
            <v>101207.85898723878</v>
          </cell>
          <cell r="F14">
            <v>2316.2257123108202</v>
          </cell>
          <cell r="G14">
            <v>1102.7700791074062</v>
          </cell>
          <cell r="H14">
            <v>2406.6968617185375</v>
          </cell>
          <cell r="I14">
            <v>243.9636776876271</v>
          </cell>
          <cell r="J14">
            <v>5789.8764084955956</v>
          </cell>
          <cell r="K14">
            <v>648.56298627914805</v>
          </cell>
          <cell r="L14">
            <v>817.56722829250202</v>
          </cell>
          <cell r="M14">
            <v>6208.7264674561575</v>
          </cell>
          <cell r="N14">
            <v>2198.2699242176191</v>
          </cell>
          <cell r="O14">
            <v>5.9828000112975364</v>
          </cell>
          <cell r="P14">
            <v>151695.03757819242</v>
          </cell>
          <cell r="Q14">
            <v>151695.03757819231</v>
          </cell>
          <cell r="R14">
            <v>0</v>
          </cell>
          <cell r="T14">
            <v>2498.9520873648353</v>
          </cell>
          <cell r="U14">
            <v>14214.694067343084</v>
          </cell>
          <cell r="V14">
            <v>43730.668008868633</v>
          </cell>
          <cell r="W14">
            <v>1354.0877510617483</v>
          </cell>
          <cell r="X14">
            <v>776.04743847046223</v>
          </cell>
          <cell r="Y14">
            <v>1848.4235286210173</v>
          </cell>
          <cell r="Z14">
            <v>193.82756942400528</v>
          </cell>
          <cell r="AA14">
            <v>4190.6249573827226</v>
          </cell>
          <cell r="AB14">
            <v>515.64492023534501</v>
          </cell>
          <cell r="AC14">
            <v>692.47692226425761</v>
          </cell>
          <cell r="AD14">
            <v>4800.3368918263632</v>
          </cell>
          <cell r="AE14">
            <v>1700.6773020691835</v>
          </cell>
          <cell r="AF14">
            <v>5.9762616329419114</v>
          </cell>
          <cell r="AG14">
            <v>76522.437706564597</v>
          </cell>
          <cell r="AH14">
            <v>76522.43770656483</v>
          </cell>
          <cell r="AI14">
            <v>-2.3283064365386963E-10</v>
          </cell>
        </row>
        <row r="15">
          <cell r="C15">
            <v>22255.143551468718</v>
          </cell>
          <cell r="D15">
            <v>211323.62887964433</v>
          </cell>
          <cell r="E15">
            <v>967944.9214022269</v>
          </cell>
          <cell r="F15">
            <v>7385.3619800515471</v>
          </cell>
          <cell r="G15">
            <v>2466.6261233671016</v>
          </cell>
          <cell r="H15">
            <v>80810.017476425244</v>
          </cell>
          <cell r="I15">
            <v>9070.290350878171</v>
          </cell>
          <cell r="J15">
            <v>45670.451265627053</v>
          </cell>
          <cell r="K15">
            <v>4306.0335801032461</v>
          </cell>
          <cell r="L15">
            <v>27851.437038635031</v>
          </cell>
          <cell r="M15">
            <v>88704.869388391089</v>
          </cell>
          <cell r="N15">
            <v>26082.142488372971</v>
          </cell>
          <cell r="O15">
            <v>5.1809841224894626E-3</v>
          </cell>
          <cell r="P15">
            <v>1493870.9287061754</v>
          </cell>
          <cell r="Q15">
            <v>1493870.9287061766</v>
          </cell>
          <cell r="R15">
            <v>0</v>
          </cell>
          <cell r="T15">
            <v>15465.150498204523</v>
          </cell>
          <cell r="U15">
            <v>146241.15621198274</v>
          </cell>
          <cell r="V15">
            <v>624543.45429791685</v>
          </cell>
          <cell r="W15">
            <v>5434.1852720959705</v>
          </cell>
          <cell r="X15">
            <v>1916.8887976487545</v>
          </cell>
          <cell r="Y15">
            <v>70248.641369509729</v>
          </cell>
          <cell r="Z15">
            <v>7819.6679403819599</v>
          </cell>
          <cell r="AA15">
            <v>33703.884881223064</v>
          </cell>
          <cell r="AB15">
            <v>3616.3769683078713</v>
          </cell>
          <cell r="AC15">
            <v>25048.349402296306</v>
          </cell>
          <cell r="AD15">
            <v>79032.407890994247</v>
          </cell>
          <cell r="AE15">
            <v>23156.674738394224</v>
          </cell>
          <cell r="AF15">
            <v>5.1089956381660034E-3</v>
          </cell>
          <cell r="AG15">
            <v>1036226.8433779518</v>
          </cell>
          <cell r="AH15">
            <v>1036226.8433779532</v>
          </cell>
          <cell r="AI15">
            <v>-1.3969838619232178E-9</v>
          </cell>
        </row>
        <row r="16">
          <cell r="C16">
            <v>6868.09454539943</v>
          </cell>
          <cell r="D16">
            <v>23680.981161530512</v>
          </cell>
          <cell r="E16">
            <v>44453.41154570417</v>
          </cell>
          <cell r="F16">
            <v>1673.0050559742467</v>
          </cell>
          <cell r="G16">
            <v>2326.7373906437342</v>
          </cell>
          <cell r="H16">
            <v>15533.767250099138</v>
          </cell>
          <cell r="I16">
            <v>232.57792333409139</v>
          </cell>
          <cell r="J16">
            <v>35479.202112638282</v>
          </cell>
          <cell r="K16">
            <v>1079.2376426415967</v>
          </cell>
          <cell r="L16">
            <v>1585.468758981795</v>
          </cell>
          <cell r="M16">
            <v>11897.449895366004</v>
          </cell>
          <cell r="N16">
            <v>3457.4215543521805</v>
          </cell>
          <cell r="O16">
            <v>1.6769006896631549E-5</v>
          </cell>
          <cell r="P16">
            <v>148267.35485343417</v>
          </cell>
          <cell r="Q16">
            <v>148267.35485343408</v>
          </cell>
          <cell r="R16">
            <v>0</v>
          </cell>
          <cell r="T16">
            <v>4786.635077902959</v>
          </cell>
          <cell r="U16">
            <v>13436.216240215032</v>
          </cell>
          <cell r="V16">
            <v>29375.122542392488</v>
          </cell>
          <cell r="W16">
            <v>1324.8536714335064</v>
          </cell>
          <cell r="X16">
            <v>1569.0408351779529</v>
          </cell>
          <cell r="Y16">
            <v>12299.905280540057</v>
          </cell>
          <cell r="Z16">
            <v>174.32593099869905</v>
          </cell>
          <cell r="AA16">
            <v>14061.229856632559</v>
          </cell>
          <cell r="AB16">
            <v>854.92044126666269</v>
          </cell>
          <cell r="AC16">
            <v>1475.9207864679372</v>
          </cell>
          <cell r="AD16">
            <v>9668.8235531927712</v>
          </cell>
          <cell r="AE16">
            <v>3067.3454792860593</v>
          </cell>
          <cell r="AF16">
            <v>1.6751801888819258E-5</v>
          </cell>
          <cell r="AG16">
            <v>92094.339712258487</v>
          </cell>
          <cell r="AH16">
            <v>92094.339712258545</v>
          </cell>
          <cell r="AI16">
            <v>0</v>
          </cell>
        </row>
        <row r="17">
          <cell r="C17">
            <v>16965.55947248271</v>
          </cell>
          <cell r="D17">
            <v>64421.660695688624</v>
          </cell>
          <cell r="E17">
            <v>175664.80164773393</v>
          </cell>
          <cell r="F17">
            <v>1024.012733944438</v>
          </cell>
          <cell r="G17">
            <v>2629.6395059381939</v>
          </cell>
          <cell r="H17">
            <v>21030.089043009761</v>
          </cell>
          <cell r="I17">
            <v>5820.9187061830962</v>
          </cell>
          <cell r="J17">
            <v>18989.894442735913</v>
          </cell>
          <cell r="K17">
            <v>2035.5833912185456</v>
          </cell>
          <cell r="L17">
            <v>5562.9365945205445</v>
          </cell>
          <cell r="M17">
            <v>26507.245885211909</v>
          </cell>
          <cell r="N17">
            <v>6783.6672557903657</v>
          </cell>
          <cell r="O17">
            <v>4.3725792275603626E-3</v>
          </cell>
          <cell r="P17">
            <v>347436.01374703727</v>
          </cell>
          <cell r="Q17">
            <v>347436.01374703762</v>
          </cell>
          <cell r="R17">
            <v>0</v>
          </cell>
          <cell r="T17">
            <v>14269.845709878047</v>
          </cell>
          <cell r="U17">
            <v>47173.019027619914</v>
          </cell>
          <cell r="V17">
            <v>94236.188340399924</v>
          </cell>
          <cell r="W17">
            <v>689.07619568556788</v>
          </cell>
          <cell r="X17">
            <v>2238.6625914005308</v>
          </cell>
          <cell r="Y17">
            <v>19073.977373541791</v>
          </cell>
          <cell r="Z17">
            <v>5279.8901146105263</v>
          </cell>
          <cell r="AA17">
            <v>15535.035159911375</v>
          </cell>
          <cell r="AB17">
            <v>1785.9446943522132</v>
          </cell>
          <cell r="AC17">
            <v>5234.72112972172</v>
          </cell>
          <cell r="AD17">
            <v>23850.449933215474</v>
          </cell>
          <cell r="AE17">
            <v>6078.0210580881303</v>
          </cell>
          <cell r="AF17">
            <v>4.3601154908082269E-3</v>
          </cell>
          <cell r="AG17">
            <v>235444.83568854074</v>
          </cell>
          <cell r="AH17">
            <v>235444.83568854094</v>
          </cell>
          <cell r="AI17">
            <v>0</v>
          </cell>
        </row>
        <row r="18">
          <cell r="C18">
            <v>534.31276497692454</v>
          </cell>
          <cell r="D18">
            <v>4047.6196482290043</v>
          </cell>
          <cell r="E18">
            <v>5214.1726278440001</v>
          </cell>
          <cell r="F18">
            <v>309.56457243315202</v>
          </cell>
          <cell r="G18">
            <v>345.05011545791956</v>
          </cell>
          <cell r="H18">
            <v>765.40296025633029</v>
          </cell>
          <cell r="I18">
            <v>21.927739686226442</v>
          </cell>
          <cell r="J18">
            <v>2011.192147205144</v>
          </cell>
          <cell r="K18">
            <v>159.356278986229</v>
          </cell>
          <cell r="L18">
            <v>118.90152834408808</v>
          </cell>
          <cell r="M18">
            <v>1109.4270454749496</v>
          </cell>
          <cell r="N18">
            <v>488.69229422682486</v>
          </cell>
          <cell r="O18">
            <v>0</v>
          </cell>
          <cell r="P18">
            <v>15125.619723120793</v>
          </cell>
          <cell r="Q18">
            <v>15125.619723120797</v>
          </cell>
          <cell r="R18">
            <v>0</v>
          </cell>
          <cell r="T18">
            <v>386.81502688657162</v>
          </cell>
          <cell r="U18">
            <v>2377.2722196186814</v>
          </cell>
          <cell r="V18">
            <v>1807.0363821496146</v>
          </cell>
          <cell r="W18">
            <v>227.1644499242237</v>
          </cell>
          <cell r="X18">
            <v>226.63085899432807</v>
          </cell>
          <cell r="Y18">
            <v>623.95137987123758</v>
          </cell>
          <cell r="Z18">
            <v>17.177521266941703</v>
          </cell>
          <cell r="AA18">
            <v>1322.3447041531488</v>
          </cell>
          <cell r="AB18">
            <v>123.07804481044323</v>
          </cell>
          <cell r="AC18">
            <v>106.17588446541632</v>
          </cell>
          <cell r="AD18">
            <v>907.92373357281622</v>
          </cell>
          <cell r="AE18">
            <v>368.02653535046198</v>
          </cell>
          <cell r="AF18">
            <v>0</v>
          </cell>
          <cell r="AG18">
            <v>8493.5967410638859</v>
          </cell>
          <cell r="AH18">
            <v>8493.5967410638805</v>
          </cell>
          <cell r="AI18">
            <v>0</v>
          </cell>
        </row>
        <row r="19">
          <cell r="C19">
            <v>1655.2691702636007</v>
          </cell>
          <cell r="D19">
            <v>22530.476572605596</v>
          </cell>
          <cell r="E19">
            <v>40972.74128856184</v>
          </cell>
          <cell r="F19">
            <v>382.42680451068446</v>
          </cell>
          <cell r="G19">
            <v>34.421833724882205</v>
          </cell>
          <cell r="H19">
            <v>1530.8431587955138</v>
          </cell>
          <cell r="I19">
            <v>198.99996883058549</v>
          </cell>
          <cell r="J19">
            <v>4873.7092251568301</v>
          </cell>
          <cell r="K19">
            <v>275.08388000892694</v>
          </cell>
          <cell r="L19">
            <v>1151.3003083824701</v>
          </cell>
          <cell r="M19">
            <v>9089.3790698378471</v>
          </cell>
          <cell r="N19">
            <v>1414.8578412832694</v>
          </cell>
          <cell r="O19">
            <v>3.8542056158796707</v>
          </cell>
          <cell r="P19">
            <v>84113.363327577928</v>
          </cell>
          <cell r="Q19">
            <v>84113.363327577885</v>
          </cell>
          <cell r="R19">
            <v>0</v>
          </cell>
          <cell r="T19">
            <v>1242.2919476596207</v>
          </cell>
          <cell r="U19">
            <v>15677.543781485341</v>
          </cell>
          <cell r="V19">
            <v>23940.249510327463</v>
          </cell>
          <cell r="W19">
            <v>275.32687229651509</v>
          </cell>
          <cell r="X19">
            <v>25.473395218327489</v>
          </cell>
          <cell r="Y19">
            <v>1268.1035382154532</v>
          </cell>
          <cell r="Z19">
            <v>163.19803763058911</v>
          </cell>
          <cell r="AA19">
            <v>3518.9543085391001</v>
          </cell>
          <cell r="AB19">
            <v>233.81461265664564</v>
          </cell>
          <cell r="AC19">
            <v>981.23526113215075</v>
          </cell>
          <cell r="AD19">
            <v>7579.0099087975823</v>
          </cell>
          <cell r="AE19">
            <v>1245.0255140327515</v>
          </cell>
          <cell r="AF19">
            <v>3.8519998619131206</v>
          </cell>
          <cell r="AG19">
            <v>56154.078687853442</v>
          </cell>
          <cell r="AH19">
            <v>56154.0786878535</v>
          </cell>
          <cell r="AI19">
            <v>-5.8207660913467407E-11</v>
          </cell>
        </row>
        <row r="20">
          <cell r="C20">
            <v>19334.210573808108</v>
          </cell>
          <cell r="D20">
            <v>92317.180037318351</v>
          </cell>
          <cell r="E20">
            <v>312969.10173471662</v>
          </cell>
          <cell r="F20">
            <v>2659.0645513555191</v>
          </cell>
          <cell r="G20">
            <v>13.859310469928964</v>
          </cell>
          <cell r="H20">
            <v>83943.714676191172</v>
          </cell>
          <cell r="I20">
            <v>42.443703018190348</v>
          </cell>
          <cell r="J20">
            <v>49252.31356199069</v>
          </cell>
          <cell r="K20">
            <v>4998.9177856961551</v>
          </cell>
          <cell r="L20">
            <v>12277.184505712956</v>
          </cell>
          <cell r="M20">
            <v>73938.885103246153</v>
          </cell>
          <cell r="N20">
            <v>14625.376619680275</v>
          </cell>
          <cell r="O20">
            <v>0</v>
          </cell>
          <cell r="P20">
            <v>666372.25216320413</v>
          </cell>
          <cell r="Q20">
            <v>666372.2521632046</v>
          </cell>
          <cell r="R20">
            <v>0</v>
          </cell>
          <cell r="T20">
            <v>14611.669182076537</v>
          </cell>
          <cell r="U20">
            <v>65733.238898831114</v>
          </cell>
          <cell r="V20">
            <v>188946.13266586681</v>
          </cell>
          <cell r="W20">
            <v>1887.4159011253198</v>
          </cell>
          <cell r="X20">
            <v>10.875550803944947</v>
          </cell>
          <cell r="Y20">
            <v>71150.6346987172</v>
          </cell>
          <cell r="Z20">
            <v>37.613501234926893</v>
          </cell>
          <cell r="AA20">
            <v>37963.18695145112</v>
          </cell>
          <cell r="AB20">
            <v>4255.3364206989718</v>
          </cell>
          <cell r="AC20">
            <v>11153.413181654572</v>
          </cell>
          <cell r="AD20">
            <v>64313.136635230258</v>
          </cell>
          <cell r="AE20">
            <v>12609.020567846419</v>
          </cell>
          <cell r="AF20">
            <v>0</v>
          </cell>
          <cell r="AG20">
            <v>472671.67415553721</v>
          </cell>
          <cell r="AH20">
            <v>472671.67415553657</v>
          </cell>
          <cell r="AI20">
            <v>6.4028427004814148E-10</v>
          </cell>
        </row>
        <row r="21">
          <cell r="C21">
            <v>23943.112247220244</v>
          </cell>
          <cell r="D21">
            <v>51333.261598987578</v>
          </cell>
          <cell r="E21">
            <v>237179.86518216744</v>
          </cell>
          <cell r="F21">
            <v>1264.3923541543945</v>
          </cell>
          <cell r="G21">
            <v>2071.6729630883801</v>
          </cell>
          <cell r="H21">
            <v>84818.399712472936</v>
          </cell>
          <cell r="I21">
            <v>12168.642762500289</v>
          </cell>
          <cell r="J21">
            <v>25635.327429592009</v>
          </cell>
          <cell r="K21">
            <v>10557.934440393383</v>
          </cell>
          <cell r="L21">
            <v>95068.705816634174</v>
          </cell>
          <cell r="M21">
            <v>104644.30705917576</v>
          </cell>
          <cell r="N21">
            <v>46195.581938632124</v>
          </cell>
          <cell r="O21">
            <v>29.123432490239757</v>
          </cell>
          <cell r="P21">
            <v>694910.326937509</v>
          </cell>
          <cell r="Q21">
            <v>694910.32693750819</v>
          </cell>
          <cell r="R21">
            <v>0</v>
          </cell>
          <cell r="T21">
            <v>19095.133922902267</v>
          </cell>
          <cell r="U21">
            <v>39617.611487232003</v>
          </cell>
          <cell r="V21">
            <v>157842.22649436101</v>
          </cell>
          <cell r="W21">
            <v>882.35195081988763</v>
          </cell>
          <cell r="X21">
            <v>1759.2363971082855</v>
          </cell>
          <cell r="Y21">
            <v>73701.783513687362</v>
          </cell>
          <cell r="Z21">
            <v>10789.625552381178</v>
          </cell>
          <cell r="AA21">
            <v>21415.331787062078</v>
          </cell>
          <cell r="AB21">
            <v>8894.621486741562</v>
          </cell>
          <cell r="AC21">
            <v>84562.527436520701</v>
          </cell>
          <cell r="AD21">
            <v>92961.485622778317</v>
          </cell>
          <cell r="AE21">
            <v>41605.901563064428</v>
          </cell>
          <cell r="AF21">
            <v>28.892077150615226</v>
          </cell>
          <cell r="AG21">
            <v>553156.72929180972</v>
          </cell>
          <cell r="AH21">
            <v>553156.72929180961</v>
          </cell>
          <cell r="AI21">
            <v>0</v>
          </cell>
        </row>
        <row r="22">
          <cell r="C22">
            <v>2946.386425872864</v>
          </cell>
          <cell r="D22">
            <v>4404.7389595481427</v>
          </cell>
          <cell r="E22">
            <v>23404.958762875063</v>
          </cell>
          <cell r="F22">
            <v>573.59722183807708</v>
          </cell>
          <cell r="G22">
            <v>888.01705848088216</v>
          </cell>
          <cell r="H22">
            <v>6396.7552950398331</v>
          </cell>
          <cell r="I22">
            <v>4060.8039759474918</v>
          </cell>
          <cell r="J22">
            <v>13857.617716771774</v>
          </cell>
          <cell r="K22">
            <v>954.51530966749249</v>
          </cell>
          <cell r="L22">
            <v>1263.3341751781138</v>
          </cell>
          <cell r="M22">
            <v>4475.3225243000779</v>
          </cell>
          <cell r="N22">
            <v>2478.4257272979748</v>
          </cell>
          <cell r="O22">
            <v>93.417213139602552</v>
          </cell>
          <cell r="P22">
            <v>65797.890365957399</v>
          </cell>
          <cell r="Q22">
            <v>65797.890365957341</v>
          </cell>
          <cell r="R22">
            <v>0</v>
          </cell>
          <cell r="T22">
            <v>2458.398595967707</v>
          </cell>
          <cell r="U22">
            <v>3550.1401570972394</v>
          </cell>
          <cell r="V22">
            <v>9340.2297991871765</v>
          </cell>
          <cell r="W22">
            <v>477.16259213773333</v>
          </cell>
          <cell r="X22">
            <v>679.94215994170986</v>
          </cell>
          <cell r="Y22">
            <v>5521.3589913604555</v>
          </cell>
          <cell r="Z22">
            <v>3481.2936595526226</v>
          </cell>
          <cell r="AA22">
            <v>10522.175879040644</v>
          </cell>
          <cell r="AB22">
            <v>875.73175711464319</v>
          </cell>
          <cell r="AC22">
            <v>1210.3650374558829</v>
          </cell>
          <cell r="AD22">
            <v>4280.0819437253967</v>
          </cell>
          <cell r="AE22">
            <v>2310.386361397881</v>
          </cell>
          <cell r="AF22">
            <v>93.414414417419195</v>
          </cell>
          <cell r="AG22">
            <v>44800.681348396516</v>
          </cell>
          <cell r="AH22">
            <v>44800.681348396531</v>
          </cell>
          <cell r="AI22">
            <v>0</v>
          </cell>
        </row>
        <row r="23">
          <cell r="C23">
            <v>2423.6336070843699</v>
          </cell>
          <cell r="D23">
            <v>4889.6144744944477</v>
          </cell>
          <cell r="E23">
            <v>6107.2014576940974</v>
          </cell>
          <cell r="F23">
            <v>587.76052619958148</v>
          </cell>
          <cell r="G23">
            <v>210.52754033402383</v>
          </cell>
          <cell r="H23">
            <v>1116.9985890051889</v>
          </cell>
          <cell r="I23">
            <v>17.287929048089797</v>
          </cell>
          <cell r="J23">
            <v>2276.7588739675266</v>
          </cell>
          <cell r="K23">
            <v>369.43343049395617</v>
          </cell>
          <cell r="L23">
            <v>133.18244873906124</v>
          </cell>
          <cell r="M23">
            <v>1728.1540603357123</v>
          </cell>
          <cell r="N23">
            <v>1374.862335207788</v>
          </cell>
          <cell r="O23">
            <v>18.173213699037028</v>
          </cell>
          <cell r="P23">
            <v>21253.58848630288</v>
          </cell>
          <cell r="Q23">
            <v>21253.588486302859</v>
          </cell>
          <cell r="R23">
            <v>0</v>
          </cell>
          <cell r="T23">
            <v>1487.1929784537733</v>
          </cell>
          <cell r="U23">
            <v>3283.6501195592982</v>
          </cell>
          <cell r="V23">
            <v>3988.2884484809838</v>
          </cell>
          <cell r="W23">
            <v>387.20792802730898</v>
          </cell>
          <cell r="X23">
            <v>152.8311232301059</v>
          </cell>
          <cell r="Y23">
            <v>1019.459557874851</v>
          </cell>
          <cell r="Z23">
            <v>14.095850941452152</v>
          </cell>
          <cell r="AA23">
            <v>1778.1964817888925</v>
          </cell>
          <cell r="AB23">
            <v>331.37790905549116</v>
          </cell>
          <cell r="AC23">
            <v>115.90350344506773</v>
          </cell>
          <cell r="AD23">
            <v>1488.881213158124</v>
          </cell>
          <cell r="AE23">
            <v>1156.3850611954122</v>
          </cell>
          <cell r="AF23">
            <v>17.115445365216623</v>
          </cell>
          <cell r="AG23">
            <v>15220.585620575977</v>
          </cell>
          <cell r="AH23">
            <v>15220.585620575988</v>
          </cell>
          <cell r="AI23">
            <v>0</v>
          </cell>
        </row>
        <row r="24">
          <cell r="C24">
            <v>3041.8689032092466</v>
          </cell>
          <cell r="D24">
            <v>15986.077987421941</v>
          </cell>
          <cell r="E24">
            <v>68992.328955080127</v>
          </cell>
          <cell r="F24">
            <v>1362.8081993920521</v>
          </cell>
          <cell r="G24">
            <v>533.40611776208812</v>
          </cell>
          <cell r="H24">
            <v>6180.3064962077569</v>
          </cell>
          <cell r="I24">
            <v>201.89915372369543</v>
          </cell>
          <cell r="J24">
            <v>6574.440184818337</v>
          </cell>
          <cell r="K24">
            <v>442.36900263124517</v>
          </cell>
          <cell r="L24">
            <v>215.36304547638682</v>
          </cell>
          <cell r="M24">
            <v>6917.9227351332647</v>
          </cell>
          <cell r="N24">
            <v>1274.3267721109746</v>
          </cell>
          <cell r="O24">
            <v>7.4723159871764345E-7</v>
          </cell>
          <cell r="P24">
            <v>111723.11755371436</v>
          </cell>
          <cell r="Q24">
            <v>111723.11755371404</v>
          </cell>
          <cell r="R24">
            <v>3.2014213502407074E-10</v>
          </cell>
          <cell r="T24">
            <v>2061.7010385589192</v>
          </cell>
          <cell r="U24">
            <v>8319.5991125421679</v>
          </cell>
          <cell r="V24">
            <v>22205.668397717305</v>
          </cell>
          <cell r="W24">
            <v>835.26860233642287</v>
          </cell>
          <cell r="X24">
            <v>315.46959017836042</v>
          </cell>
          <cell r="Y24">
            <v>4456.9806818936895</v>
          </cell>
          <cell r="Z24">
            <v>147.76591399997113</v>
          </cell>
          <cell r="AA24">
            <v>4238.4645075579356</v>
          </cell>
          <cell r="AB24">
            <v>367.11152173198036</v>
          </cell>
          <cell r="AC24">
            <v>186.64981623510633</v>
          </cell>
          <cell r="AD24">
            <v>5426.4547018530757</v>
          </cell>
          <cell r="AE24">
            <v>1026.9592977355571</v>
          </cell>
          <cell r="AF24">
            <v>7.467023008857564E-7</v>
          </cell>
          <cell r="AG24">
            <v>49588.093183087207</v>
          </cell>
          <cell r="AH24">
            <v>49588.093183087192</v>
          </cell>
          <cell r="AI24">
            <v>0</v>
          </cell>
        </row>
        <row r="25">
          <cell r="C25">
            <v>40854.100167354991</v>
          </cell>
          <cell r="D25">
            <v>85992.775426512584</v>
          </cell>
          <cell r="E25">
            <v>67921.845596433093</v>
          </cell>
          <cell r="F25">
            <v>78.057262659924845</v>
          </cell>
          <cell r="G25">
            <v>290.04879306809016</v>
          </cell>
          <cell r="H25">
            <v>122.58116424292447</v>
          </cell>
          <cell r="I25">
            <v>3635.7066434937233</v>
          </cell>
          <cell r="J25">
            <v>2448.9726759128889</v>
          </cell>
          <cell r="K25">
            <v>1053.5934754042646</v>
          </cell>
          <cell r="L25">
            <v>295.81370608603885</v>
          </cell>
          <cell r="M25">
            <v>3185.7496346299181</v>
          </cell>
          <cell r="N25">
            <v>1767.1134684580829</v>
          </cell>
          <cell r="O25">
            <v>0</v>
          </cell>
          <cell r="P25">
            <v>207646.35801425655</v>
          </cell>
          <cell r="Q25">
            <v>207646.35801425649</v>
          </cell>
          <cell r="R25">
            <v>0</v>
          </cell>
          <cell r="T25">
            <v>37872.682356081837</v>
          </cell>
          <cell r="U25">
            <v>71833.698814295931</v>
          </cell>
          <cell r="V25">
            <v>52443.839702476078</v>
          </cell>
          <cell r="W25">
            <v>66.199479597822403</v>
          </cell>
          <cell r="X25">
            <v>235.6479784698972</v>
          </cell>
          <cell r="Y25">
            <v>113.30829277327547</v>
          </cell>
          <cell r="Z25">
            <v>3319.8607335862307</v>
          </cell>
          <cell r="AA25">
            <v>2062.1968962675605</v>
          </cell>
          <cell r="AB25">
            <v>995.97202344281209</v>
          </cell>
          <cell r="AC25">
            <v>282.26929037336265</v>
          </cell>
          <cell r="AD25">
            <v>2891.2549441921833</v>
          </cell>
          <cell r="AE25">
            <v>1622.2376669303144</v>
          </cell>
          <cell r="AF25">
            <v>0</v>
          </cell>
          <cell r="AG25">
            <v>173739.16817848731</v>
          </cell>
          <cell r="AH25">
            <v>173739.16817848731</v>
          </cell>
          <cell r="AI25">
            <v>0</v>
          </cell>
        </row>
        <row r="26">
          <cell r="C26">
            <v>20529.478317856705</v>
          </cell>
          <cell r="D26">
            <v>72843.798041151953</v>
          </cell>
          <cell r="E26">
            <v>140166.4067458093</v>
          </cell>
          <cell r="F26">
            <v>117.13609812232502</v>
          </cell>
          <cell r="G26">
            <v>571.44179402338386</v>
          </cell>
          <cell r="H26">
            <v>14403.824720386194</v>
          </cell>
          <cell r="I26">
            <v>193.36696689375776</v>
          </cell>
          <cell r="J26">
            <v>14090.066345749683</v>
          </cell>
          <cell r="K26">
            <v>2351.721545834087</v>
          </cell>
          <cell r="L26">
            <v>955.79113473524171</v>
          </cell>
          <cell r="M26">
            <v>60876.06991483485</v>
          </cell>
          <cell r="N26">
            <v>9070.3111013093057</v>
          </cell>
          <cell r="O26">
            <v>0</v>
          </cell>
          <cell r="P26">
            <v>336169.41272670677</v>
          </cell>
          <cell r="Q26">
            <v>336169.41272670665</v>
          </cell>
          <cell r="R26">
            <v>0</v>
          </cell>
          <cell r="T26">
            <v>19254.803024152825</v>
          </cell>
          <cell r="U26">
            <v>63644.343034090241</v>
          </cell>
          <cell r="V26">
            <v>94407.966678040364</v>
          </cell>
          <cell r="W26">
            <v>95.428169831630342</v>
          </cell>
          <cell r="X26">
            <v>495.03506341106765</v>
          </cell>
          <cell r="Y26">
            <v>14017.622234703766</v>
          </cell>
          <cell r="Z26">
            <v>179.3809003065339</v>
          </cell>
          <cell r="AA26">
            <v>12425.095056495942</v>
          </cell>
          <cell r="AB26">
            <v>2221.9392324932774</v>
          </cell>
          <cell r="AC26">
            <v>929.40044099506417</v>
          </cell>
          <cell r="AD26">
            <v>58036.000566153067</v>
          </cell>
          <cell r="AE26">
            <v>8796.3116812565549</v>
          </cell>
          <cell r="AF26">
            <v>0</v>
          </cell>
          <cell r="AG26">
            <v>274503.32608193037</v>
          </cell>
          <cell r="AH26">
            <v>274503.32608193054</v>
          </cell>
          <cell r="AI26">
            <v>0</v>
          </cell>
        </row>
        <row r="27">
          <cell r="C27">
            <v>10161.468955251597</v>
          </cell>
          <cell r="D27">
            <v>67498.866458553734</v>
          </cell>
          <cell r="E27">
            <v>98651.618174144955</v>
          </cell>
          <cell r="F27">
            <v>80.315014334060436</v>
          </cell>
          <cell r="G27">
            <v>161.18772160155885</v>
          </cell>
          <cell r="H27">
            <v>16446.429333186905</v>
          </cell>
          <cell r="I27">
            <v>2561.006754938659</v>
          </cell>
          <cell r="J27">
            <v>10966.106335976645</v>
          </cell>
          <cell r="K27">
            <v>2076.2925656177331</v>
          </cell>
          <cell r="L27">
            <v>31188.236056694579</v>
          </cell>
          <cell r="M27">
            <v>79496.756352868571</v>
          </cell>
          <cell r="N27">
            <v>4633.7593065804958</v>
          </cell>
          <cell r="O27">
            <v>4.1222255227034275</v>
          </cell>
          <cell r="P27">
            <v>323926.16525527218</v>
          </cell>
          <cell r="Q27">
            <v>323926.16525527212</v>
          </cell>
          <cell r="R27">
            <v>0</v>
          </cell>
          <cell r="T27">
            <v>4378.102821610456</v>
          </cell>
          <cell r="U27">
            <v>35493.667385308036</v>
          </cell>
          <cell r="V27">
            <v>60853.744778168111</v>
          </cell>
          <cell r="W27">
            <v>57.630264286488796</v>
          </cell>
          <cell r="X27">
            <v>78.264617555295658</v>
          </cell>
          <cell r="Y27">
            <v>9439.0775449148023</v>
          </cell>
          <cell r="Z27">
            <v>1912.2781275963789</v>
          </cell>
          <cell r="AA27">
            <v>5751.9236443237387</v>
          </cell>
          <cell r="AB27">
            <v>1772.6826540581442</v>
          </cell>
          <cell r="AC27">
            <v>18343.950113822044</v>
          </cell>
          <cell r="AD27">
            <v>35407.951772155575</v>
          </cell>
          <cell r="AE27">
            <v>3966.7312540181065</v>
          </cell>
          <cell r="AF27">
            <v>4.1173556180334714</v>
          </cell>
          <cell r="AG27">
            <v>177460.12233343525</v>
          </cell>
          <cell r="AH27">
            <v>177460.12233343531</v>
          </cell>
          <cell r="AI27">
            <v>0</v>
          </cell>
        </row>
        <row r="28">
          <cell r="C28">
            <v>7997.4847514269095</v>
          </cell>
          <cell r="D28">
            <v>120689.17635647283</v>
          </cell>
          <cell r="E28">
            <v>291604.11352005112</v>
          </cell>
          <cell r="F28">
            <v>1228.3039484498631</v>
          </cell>
          <cell r="G28">
            <v>2034.5047876809856</v>
          </cell>
          <cell r="H28">
            <v>24473.552736285215</v>
          </cell>
          <cell r="I28">
            <v>119.78397267140058</v>
          </cell>
          <cell r="J28">
            <v>19004.811264185286</v>
          </cell>
          <cell r="K28">
            <v>6683.619016936299</v>
          </cell>
          <cell r="L28">
            <v>5583.2093184153719</v>
          </cell>
          <cell r="M28">
            <v>27254.384697397116</v>
          </cell>
          <cell r="N28">
            <v>5380.4867895029729</v>
          </cell>
          <cell r="O28">
            <v>0</v>
          </cell>
          <cell r="P28">
            <v>512053.43115947529</v>
          </cell>
          <cell r="Q28">
            <v>512053.43115947529</v>
          </cell>
          <cell r="R28">
            <v>0</v>
          </cell>
          <cell r="T28">
            <v>6730.556480850124</v>
          </cell>
          <cell r="U28">
            <v>91797.989449514949</v>
          </cell>
          <cell r="V28">
            <v>193720.50477294551</v>
          </cell>
          <cell r="W28">
            <v>899.00674251411158</v>
          </cell>
          <cell r="X28">
            <v>1694.3544626791499</v>
          </cell>
          <cell r="Y28">
            <v>21594.605911505911</v>
          </cell>
          <cell r="Z28">
            <v>106.32934288340839</v>
          </cell>
          <cell r="AA28">
            <v>14672.159440803651</v>
          </cell>
          <cell r="AB28">
            <v>5802.4042385429011</v>
          </cell>
          <cell r="AC28">
            <v>5217.7250818610391</v>
          </cell>
          <cell r="AD28">
            <v>24537.120957747604</v>
          </cell>
          <cell r="AE28">
            <v>4802.6235570726258</v>
          </cell>
          <cell r="AF28">
            <v>0</v>
          </cell>
          <cell r="AG28">
            <v>371575.38043892093</v>
          </cell>
          <cell r="AH28">
            <v>371575.38043892017</v>
          </cell>
          <cell r="AI28">
            <v>7.5669959187507629E-10</v>
          </cell>
        </row>
        <row r="29">
          <cell r="C29">
            <v>3148.8357519444844</v>
          </cell>
          <cell r="D29">
            <v>47482.91358135044</v>
          </cell>
          <cell r="E29">
            <v>584453.56070684991</v>
          </cell>
          <cell r="F29">
            <v>518.4510320697101</v>
          </cell>
          <cell r="G29">
            <v>66.703772224914246</v>
          </cell>
          <cell r="H29">
            <v>75998.786534160914</v>
          </cell>
          <cell r="I29">
            <v>3788.326935847489</v>
          </cell>
          <cell r="J29">
            <v>39760.362948030779</v>
          </cell>
          <cell r="K29">
            <v>874.77829149566321</v>
          </cell>
          <cell r="L29">
            <v>3477.2713124221741</v>
          </cell>
          <cell r="M29">
            <v>10477.313232324217</v>
          </cell>
          <cell r="N29">
            <v>2388.188040808262</v>
          </cell>
          <cell r="O29">
            <v>594.04041021276498</v>
          </cell>
          <cell r="P29">
            <v>773029.53254974191</v>
          </cell>
          <cell r="Q29">
            <v>773029.53254973982</v>
          </cell>
          <cell r="R29">
            <v>2.0954757928848267E-9</v>
          </cell>
          <cell r="T29">
            <v>1882.7960599338105</v>
          </cell>
          <cell r="U29">
            <v>38732.903811499418</v>
          </cell>
          <cell r="V29">
            <v>438060.92068111664</v>
          </cell>
          <cell r="W29">
            <v>327.52025774056932</v>
          </cell>
          <cell r="X29">
            <v>56.45608365942951</v>
          </cell>
          <cell r="Y29">
            <v>72435.661883451379</v>
          </cell>
          <cell r="Z29">
            <v>3429.5549850565981</v>
          </cell>
          <cell r="AA29">
            <v>32350.208854507706</v>
          </cell>
          <cell r="AB29">
            <v>829.40951710126524</v>
          </cell>
          <cell r="AC29">
            <v>3303.2626647194138</v>
          </cell>
          <cell r="AD29">
            <v>9931.7610723451089</v>
          </cell>
          <cell r="AE29">
            <v>2246.7086624561653</v>
          </cell>
          <cell r="AF29">
            <v>537.60142116647432</v>
          </cell>
          <cell r="AG29">
            <v>604124.76595475373</v>
          </cell>
          <cell r="AH29">
            <v>604124.76595475373</v>
          </cell>
          <cell r="AI29">
            <v>0</v>
          </cell>
        </row>
        <row r="30">
          <cell r="C30">
            <v>923.19389732104389</v>
          </cell>
          <cell r="D30">
            <v>45566.317757059944</v>
          </cell>
          <cell r="E30">
            <v>530316.43396222242</v>
          </cell>
          <cell r="F30">
            <v>1056.0654928013585</v>
          </cell>
          <cell r="G30">
            <v>336.08552697268624</v>
          </cell>
          <cell r="H30">
            <v>29345.644923625703</v>
          </cell>
          <cell r="I30">
            <v>3277.8931860983398</v>
          </cell>
          <cell r="J30">
            <v>25198.772817219662</v>
          </cell>
          <cell r="K30">
            <v>765.76938843748974</v>
          </cell>
          <cell r="L30">
            <v>2289.6623560082689</v>
          </cell>
          <cell r="M30">
            <v>29498.745010250099</v>
          </cell>
          <cell r="N30">
            <v>4639.0951949576638</v>
          </cell>
          <cell r="O30">
            <v>0</v>
          </cell>
          <cell r="P30">
            <v>673213.67951297469</v>
          </cell>
          <cell r="Q30">
            <v>673213.67951297457</v>
          </cell>
          <cell r="R30">
            <v>0</v>
          </cell>
          <cell r="T30">
            <v>762.32012586736505</v>
          </cell>
          <cell r="U30">
            <v>32386.139255913742</v>
          </cell>
          <cell r="V30">
            <v>314623.13085570681</v>
          </cell>
          <cell r="W30">
            <v>591.09836725258697</v>
          </cell>
          <cell r="X30">
            <v>240.77457252627511</v>
          </cell>
          <cell r="Y30">
            <v>25747.280587712175</v>
          </cell>
          <cell r="Z30">
            <v>2768.4958674185405</v>
          </cell>
          <cell r="AA30">
            <v>17063.894079101592</v>
          </cell>
          <cell r="AB30">
            <v>635.32355139047775</v>
          </cell>
          <cell r="AC30">
            <v>2022.0669057068781</v>
          </cell>
          <cell r="AD30">
            <v>25471.390778009318</v>
          </cell>
          <cell r="AE30">
            <v>3909.8220888426827</v>
          </cell>
          <cell r="AF30">
            <v>0</v>
          </cell>
          <cell r="AG30">
            <v>426221.73703544843</v>
          </cell>
          <cell r="AH30">
            <v>426221.73703544814</v>
          </cell>
          <cell r="AI30">
            <v>0</v>
          </cell>
        </row>
        <row r="31">
          <cell r="C31">
            <v>1957.8814690677325</v>
          </cell>
          <cell r="D31">
            <v>7866.3383770284709</v>
          </cell>
          <cell r="E31">
            <v>11551.682653959711</v>
          </cell>
          <cell r="F31">
            <v>383.96104515037297</v>
          </cell>
          <cell r="G31">
            <v>372.65442358261021</v>
          </cell>
          <cell r="H31">
            <v>4502.4096251177189</v>
          </cell>
          <cell r="I31">
            <v>261.64848883089621</v>
          </cell>
          <cell r="J31">
            <v>4911.1349402896994</v>
          </cell>
          <cell r="K31">
            <v>206.73939702248288</v>
          </cell>
          <cell r="L31">
            <v>190.42719737479447</v>
          </cell>
          <cell r="M31">
            <v>1369.2302497379349</v>
          </cell>
          <cell r="N31">
            <v>1295.8951134463307</v>
          </cell>
          <cell r="O31">
            <v>1.6916049677002328E-6</v>
          </cell>
          <cell r="P31">
            <v>34870.00298230035</v>
          </cell>
          <cell r="Q31">
            <v>34870.002982300372</v>
          </cell>
          <cell r="R31">
            <v>0</v>
          </cell>
          <cell r="T31">
            <v>1160.0095590124668</v>
          </cell>
          <cell r="U31">
            <v>4692.7016055359272</v>
          </cell>
          <cell r="V31">
            <v>2703.7553495326856</v>
          </cell>
          <cell r="W31">
            <v>228.30695905880017</v>
          </cell>
          <cell r="X31">
            <v>279.20067439641406</v>
          </cell>
          <cell r="Y31">
            <v>4005.5003159668818</v>
          </cell>
          <cell r="Z31">
            <v>212.44737875653229</v>
          </cell>
          <cell r="AA31">
            <v>3771.7253000878659</v>
          </cell>
          <cell r="AB31">
            <v>185.81250763453275</v>
          </cell>
          <cell r="AC31">
            <v>167.05039913066409</v>
          </cell>
          <cell r="AD31">
            <v>1164.0263174486245</v>
          </cell>
          <cell r="AE31">
            <v>1068.0099575702864</v>
          </cell>
          <cell r="AF31">
            <v>1.6912689108876966E-6</v>
          </cell>
          <cell r="AG31">
            <v>19638.54632582295</v>
          </cell>
          <cell r="AH31">
            <v>19638.546325822947</v>
          </cell>
          <cell r="AI31">
            <v>0</v>
          </cell>
        </row>
        <row r="32">
          <cell r="C32">
            <v>308.10371309917434</v>
          </cell>
          <cell r="D32">
            <v>2598.3308206266497</v>
          </cell>
          <cell r="E32">
            <v>5821.5042915745125</v>
          </cell>
          <cell r="F32">
            <v>221.06475824078399</v>
          </cell>
          <cell r="G32">
            <v>1148.3194270262554</v>
          </cell>
          <cell r="H32">
            <v>14532.123435388603</v>
          </cell>
          <cell r="I32">
            <v>76.427480964413093</v>
          </cell>
          <cell r="J32">
            <v>2620.1458900984644</v>
          </cell>
          <cell r="K32">
            <v>4098.7102439856735</v>
          </cell>
          <cell r="L32">
            <v>66549.651515645281</v>
          </cell>
          <cell r="M32">
            <v>16553.625158742692</v>
          </cell>
          <cell r="N32">
            <v>1482.0363985155243</v>
          </cell>
          <cell r="O32">
            <v>0.30552227308950747</v>
          </cell>
          <cell r="P32">
            <v>116010.34865618113</v>
          </cell>
          <cell r="Q32">
            <v>116010.34865618107</v>
          </cell>
          <cell r="R32">
            <v>0</v>
          </cell>
          <cell r="T32">
            <v>129.69926160083759</v>
          </cell>
          <cell r="U32">
            <v>1058.704453469167</v>
          </cell>
          <cell r="V32">
            <v>1722.3299588282341</v>
          </cell>
          <cell r="W32">
            <v>85.166674471764225</v>
          </cell>
          <cell r="X32">
            <v>558.1166808508242</v>
          </cell>
          <cell r="Y32">
            <v>6298.0716191490865</v>
          </cell>
          <cell r="Z32">
            <v>55.693901556587875</v>
          </cell>
          <cell r="AA32">
            <v>1194.7071701064324</v>
          </cell>
          <cell r="AB32">
            <v>1798.1353936781416</v>
          </cell>
          <cell r="AC32">
            <v>16329.775184995324</v>
          </cell>
          <cell r="AD32">
            <v>6115.8802170479257</v>
          </cell>
          <cell r="AE32">
            <v>1042.7512526487615</v>
          </cell>
          <cell r="AF32">
            <v>0.30493763532747209</v>
          </cell>
          <cell r="AG32">
            <v>36389.336706038419</v>
          </cell>
          <cell r="AH32">
            <v>36389.336706038368</v>
          </cell>
          <cell r="AI32">
            <v>0</v>
          </cell>
        </row>
        <row r="33">
          <cell r="C33">
            <v>1143.2851817727892</v>
          </cell>
          <cell r="D33">
            <v>4002.8845075858576</v>
          </cell>
          <cell r="E33">
            <v>2644.9298761231003</v>
          </cell>
          <cell r="F33">
            <v>158.56612309167377</v>
          </cell>
          <cell r="G33">
            <v>206.68634878667172</v>
          </cell>
          <cell r="H33">
            <v>1262.36553233885</v>
          </cell>
          <cell r="I33">
            <v>15.419013726715956</v>
          </cell>
          <cell r="J33">
            <v>2847.4482547587795</v>
          </cell>
          <cell r="K33">
            <v>105.2728528511219</v>
          </cell>
          <cell r="L33">
            <v>581.74883917390503</v>
          </cell>
          <cell r="M33">
            <v>865.08266865586222</v>
          </cell>
          <cell r="N33">
            <v>305.17846891544178</v>
          </cell>
          <cell r="O33">
            <v>3.4877315020580927E-7</v>
          </cell>
          <cell r="P33">
            <v>14138.867668129542</v>
          </cell>
          <cell r="Q33">
            <v>14138.867668129558</v>
          </cell>
          <cell r="R33">
            <v>-1.6370904631912708E-11</v>
          </cell>
          <cell r="T33">
            <v>690.0123404242122</v>
          </cell>
          <cell r="U33">
            <v>2484.6173445691575</v>
          </cell>
          <cell r="V33">
            <v>1457.4189616852493</v>
          </cell>
          <cell r="W33">
            <v>96.136418964550828</v>
          </cell>
          <cell r="X33">
            <v>135.8036043938381</v>
          </cell>
          <cell r="Y33">
            <v>1054.4338243198363</v>
          </cell>
          <cell r="Z33">
            <v>11.982378377118275</v>
          </cell>
          <cell r="AA33">
            <v>1960.4970178609919</v>
          </cell>
          <cell r="AB33">
            <v>87.656511465245543</v>
          </cell>
          <cell r="AC33">
            <v>526.28193745399619</v>
          </cell>
          <cell r="AD33">
            <v>705.94077043211257</v>
          </cell>
          <cell r="AE33">
            <v>247.25962923708107</v>
          </cell>
          <cell r="AF33">
            <v>3.4873987614129845E-7</v>
          </cell>
          <cell r="AG33">
            <v>9458.0407395321308</v>
          </cell>
          <cell r="AH33">
            <v>9458.0407395321199</v>
          </cell>
          <cell r="AI33">
            <v>0</v>
          </cell>
        </row>
        <row r="34">
          <cell r="C34">
            <v>45448.355304907462</v>
          </cell>
          <cell r="D34">
            <v>51466.000884705078</v>
          </cell>
          <cell r="E34">
            <v>235924.39452946722</v>
          </cell>
          <cell r="F34">
            <v>150.95056577097893</v>
          </cell>
          <cell r="G34">
            <v>15.022927557956152</v>
          </cell>
          <cell r="H34">
            <v>15095.244311536979</v>
          </cell>
          <cell r="I34">
            <v>10.446291376906352</v>
          </cell>
          <cell r="J34">
            <v>5455.5135092393393</v>
          </cell>
          <cell r="K34">
            <v>132.36490794843866</v>
          </cell>
          <cell r="L34">
            <v>921.95642321268576</v>
          </cell>
          <cell r="M34">
            <v>454.95753611543648</v>
          </cell>
          <cell r="N34">
            <v>114.09759915240005</v>
          </cell>
          <cell r="O34">
            <v>4.9690312819154422E-4</v>
          </cell>
          <cell r="P34">
            <v>355189.30528789392</v>
          </cell>
          <cell r="Q34">
            <v>355189.30528789357</v>
          </cell>
          <cell r="R34">
            <v>0</v>
          </cell>
          <cell r="T34">
            <v>41507.635380055581</v>
          </cell>
          <cell r="U34">
            <v>38471.222960911837</v>
          </cell>
          <cell r="V34">
            <v>135315.5799779825</v>
          </cell>
          <cell r="W34">
            <v>122.95255295837356</v>
          </cell>
          <cell r="X34">
            <v>12.773285856081657</v>
          </cell>
          <cell r="Y34">
            <v>14122.031503774728</v>
          </cell>
          <cell r="Z34">
            <v>9.6619943269077826</v>
          </cell>
          <cell r="AA34">
            <v>4456.1486541895874</v>
          </cell>
          <cell r="AB34">
            <v>114.86592178375341</v>
          </cell>
          <cell r="AC34">
            <v>835.17311093839373</v>
          </cell>
          <cell r="AD34">
            <v>439.94049546424861</v>
          </cell>
          <cell r="AE34">
            <v>106.1855685623965</v>
          </cell>
          <cell r="AF34">
            <v>4.9459104811268274E-4</v>
          </cell>
          <cell r="AG34">
            <v>235514.17190139546</v>
          </cell>
          <cell r="AH34">
            <v>235514.17190139528</v>
          </cell>
          <cell r="AI34">
            <v>0</v>
          </cell>
        </row>
        <row r="35">
          <cell r="C35">
            <v>78.764530315489864</v>
          </cell>
          <cell r="D35">
            <v>676.11060514736801</v>
          </cell>
          <cell r="E35">
            <v>795.89904493073561</v>
          </cell>
          <cell r="F35">
            <v>3.5067593385502156</v>
          </cell>
          <cell r="G35">
            <v>53.389836400895362</v>
          </cell>
          <cell r="H35">
            <v>273.27530435797377</v>
          </cell>
          <cell r="I35">
            <v>39.230069224626718</v>
          </cell>
          <cell r="J35">
            <v>775.87566453983834</v>
          </cell>
          <cell r="K35">
            <v>484.68630785881129</v>
          </cell>
          <cell r="L35">
            <v>4610.7622443347909</v>
          </cell>
          <cell r="M35">
            <v>1642.8586847311271</v>
          </cell>
          <cell r="N35">
            <v>2482.1898847009679</v>
          </cell>
          <cell r="O35">
            <v>1.1603846173507525E-3</v>
          </cell>
          <cell r="P35">
            <v>11916.550096265793</v>
          </cell>
          <cell r="Q35">
            <v>11916.550096265784</v>
          </cell>
          <cell r="R35">
            <v>0</v>
          </cell>
          <cell r="T35">
            <v>46.116415153357316</v>
          </cell>
          <cell r="U35">
            <v>336.65599927962052</v>
          </cell>
          <cell r="V35">
            <v>256.991695481926</v>
          </cell>
          <cell r="W35">
            <v>2.2598230120224585</v>
          </cell>
          <cell r="X35">
            <v>29.47776308027283</v>
          </cell>
          <cell r="Y35">
            <v>203.78898852091766</v>
          </cell>
          <cell r="Z35">
            <v>28.111126817145447</v>
          </cell>
          <cell r="AA35">
            <v>421.1239538382469</v>
          </cell>
          <cell r="AB35">
            <v>239.65101320442528</v>
          </cell>
          <cell r="AC35">
            <v>669.67711630266103</v>
          </cell>
          <cell r="AD35">
            <v>937.8049720341794</v>
          </cell>
          <cell r="AE35">
            <v>1172.1636767433918</v>
          </cell>
          <cell r="AF35">
            <v>1.1603829724608405E-3</v>
          </cell>
          <cell r="AG35">
            <v>4343.8237038511397</v>
          </cell>
          <cell r="AH35">
            <v>4343.8237038511379</v>
          </cell>
          <cell r="AI35">
            <v>0</v>
          </cell>
        </row>
        <row r="36">
          <cell r="C36">
            <v>33584.12641636598</v>
          </cell>
          <cell r="D36">
            <v>59593.830462630562</v>
          </cell>
          <cell r="E36">
            <v>163087.30670846353</v>
          </cell>
          <cell r="F36">
            <v>2510.0438715931591</v>
          </cell>
          <cell r="G36">
            <v>18393.070965253995</v>
          </cell>
          <cell r="H36">
            <v>53436.932324259498</v>
          </cell>
          <cell r="I36">
            <v>215.91596693000696</v>
          </cell>
          <cell r="J36">
            <v>42601.260644964656</v>
          </cell>
          <cell r="K36">
            <v>4020.4718033388999</v>
          </cell>
          <cell r="L36">
            <v>11531.638732328636</v>
          </cell>
          <cell r="M36">
            <v>89582.081821924046</v>
          </cell>
          <cell r="N36">
            <v>22274.435173243721</v>
          </cell>
          <cell r="O36">
            <v>0</v>
          </cell>
          <cell r="P36">
            <v>500831.11489129672</v>
          </cell>
          <cell r="Q36">
            <v>500831.11489129625</v>
          </cell>
          <cell r="R36">
            <v>4.6566128730773926E-10</v>
          </cell>
          <cell r="T36">
            <v>25622.680295927596</v>
          </cell>
          <cell r="U36">
            <v>32698.778595290321</v>
          </cell>
          <cell r="V36">
            <v>67526.609438567859</v>
          </cell>
          <cell r="W36">
            <v>1876.6352177904735</v>
          </cell>
          <cell r="X36">
            <v>11763.126646635119</v>
          </cell>
          <cell r="Y36">
            <v>42562.855100732355</v>
          </cell>
          <cell r="Z36">
            <v>165.76426529968083</v>
          </cell>
          <cell r="AA36">
            <v>28552.168259063681</v>
          </cell>
          <cell r="AB36">
            <v>2784.7231008583703</v>
          </cell>
          <cell r="AC36">
            <v>10302.83128871346</v>
          </cell>
          <cell r="AD36">
            <v>71200.586552607288</v>
          </cell>
          <cell r="AE36">
            <v>18256.370768779641</v>
          </cell>
          <cell r="AF36">
            <v>0</v>
          </cell>
          <cell r="AG36">
            <v>313313.12953026587</v>
          </cell>
          <cell r="AH36">
            <v>313313.12953026581</v>
          </cell>
          <cell r="AI36">
            <v>0</v>
          </cell>
        </row>
        <row r="37">
          <cell r="C37">
            <v>86615.073812658477</v>
          </cell>
          <cell r="D37">
            <v>12263.700756543656</v>
          </cell>
          <cell r="E37">
            <v>37859.172280358536</v>
          </cell>
          <cell r="F37">
            <v>777.77970372234836</v>
          </cell>
          <cell r="G37">
            <v>323.7466501676551</v>
          </cell>
          <cell r="H37">
            <v>979.67663609268152</v>
          </cell>
          <cell r="I37">
            <v>52.02139264243506</v>
          </cell>
          <cell r="J37">
            <v>24582.234397379518</v>
          </cell>
          <cell r="K37">
            <v>1313.7313957357571</v>
          </cell>
          <cell r="L37">
            <v>3003.8410054137876</v>
          </cell>
          <cell r="M37">
            <v>11555.498812921855</v>
          </cell>
          <cell r="N37">
            <v>2078.1054752464033</v>
          </cell>
          <cell r="O37">
            <v>2.1409459604860313E-6</v>
          </cell>
          <cell r="P37">
            <v>181404.58232102401</v>
          </cell>
          <cell r="Q37">
            <v>181404.58232102395</v>
          </cell>
          <cell r="R37">
            <v>0</v>
          </cell>
          <cell r="T37">
            <v>77012.812482532216</v>
          </cell>
          <cell r="U37">
            <v>9441.0649659156934</v>
          </cell>
          <cell r="V37">
            <v>25905.978775748852</v>
          </cell>
          <cell r="W37">
            <v>717.86847469928102</v>
          </cell>
          <cell r="X37">
            <v>257.35033211341528</v>
          </cell>
          <cell r="Y37">
            <v>843.9534288001895</v>
          </cell>
          <cell r="Z37">
            <v>45.012896754122465</v>
          </cell>
          <cell r="AA37">
            <v>15859.266948624612</v>
          </cell>
          <cell r="AB37">
            <v>1141.7909815372743</v>
          </cell>
          <cell r="AC37">
            <v>2790.9940401531326</v>
          </cell>
          <cell r="AD37">
            <v>9586.6130223823802</v>
          </cell>
          <cell r="AE37">
            <v>1806.6011867343864</v>
          </cell>
          <cell r="AF37">
            <v>2.138329872438314E-6</v>
          </cell>
          <cell r="AG37">
            <v>145409.30753813387</v>
          </cell>
          <cell r="AH37">
            <v>145409.30753813402</v>
          </cell>
          <cell r="AI37">
            <v>0</v>
          </cell>
        </row>
        <row r="38">
          <cell r="C38">
            <v>8105.7818488945104</v>
          </cell>
          <cell r="D38">
            <v>51948.976465819083</v>
          </cell>
          <cell r="E38">
            <v>101253.80485832816</v>
          </cell>
          <cell r="F38">
            <v>1173.6005351255894</v>
          </cell>
          <cell r="G38">
            <v>7481.28086696025</v>
          </cell>
          <cell r="H38">
            <v>35363.363992363054</v>
          </cell>
          <cell r="I38">
            <v>80.295498388793774</v>
          </cell>
          <cell r="J38">
            <v>12405.889666627172</v>
          </cell>
          <cell r="K38">
            <v>710.73402650275295</v>
          </cell>
          <cell r="L38">
            <v>1033.8055168520161</v>
          </cell>
          <cell r="M38">
            <v>13348.218798134578</v>
          </cell>
          <cell r="N38">
            <v>3580.5427906389718</v>
          </cell>
          <cell r="O38">
            <v>5.010135365127879</v>
          </cell>
          <cell r="P38">
            <v>236491.30500000005</v>
          </cell>
          <cell r="Q38">
            <v>236491.30499999993</v>
          </cell>
          <cell r="R38">
            <v>0</v>
          </cell>
          <cell r="T38">
            <v>6217.2148395108234</v>
          </cell>
          <cell r="U38">
            <v>34564.311918215375</v>
          </cell>
          <cell r="V38">
            <v>53106.131188755346</v>
          </cell>
          <cell r="W38">
            <v>846.76774478195625</v>
          </cell>
          <cell r="X38">
            <v>5382.6477725779332</v>
          </cell>
          <cell r="Y38">
            <v>30576.183806679401</v>
          </cell>
          <cell r="Z38">
            <v>67.002691251698451</v>
          </cell>
          <cell r="AA38">
            <v>9426.0303998634336</v>
          </cell>
          <cell r="AB38">
            <v>554.22159095942993</v>
          </cell>
          <cell r="AC38">
            <v>906.61521460852509</v>
          </cell>
          <cell r="AD38">
            <v>11382.063796641534</v>
          </cell>
          <cell r="AE38">
            <v>2984.6084838627421</v>
          </cell>
          <cell r="AF38">
            <v>5.0001386232798408</v>
          </cell>
          <cell r="AG38">
            <v>156018.7995863315</v>
          </cell>
          <cell r="AH38">
            <v>156018.79958633144</v>
          </cell>
          <cell r="AI38">
            <v>0</v>
          </cell>
        </row>
        <row r="39">
          <cell r="C39">
            <v>1665.681295247864</v>
          </cell>
          <cell r="D39">
            <v>17247.809266603996</v>
          </cell>
          <cell r="E39">
            <v>24372.068595518445</v>
          </cell>
          <cell r="F39">
            <v>268.5086110455963</v>
          </cell>
          <cell r="G39">
            <v>1013.2886625450651</v>
          </cell>
          <cell r="H39">
            <v>8847.4775914725305</v>
          </cell>
          <cell r="I39">
            <v>830.34596402353441</v>
          </cell>
          <cell r="J39">
            <v>7527.8797965214853</v>
          </cell>
          <cell r="K39">
            <v>585.52879104478598</v>
          </cell>
          <cell r="L39">
            <v>380.46093011687026</v>
          </cell>
          <cell r="M39">
            <v>3050.6952343511825</v>
          </cell>
          <cell r="N39">
            <v>1335.3458762453206</v>
          </cell>
          <cell r="O39">
            <v>0.51909054929974496</v>
          </cell>
          <cell r="P39">
            <v>67125.60970528597</v>
          </cell>
          <cell r="Q39">
            <v>67125.609705285882</v>
          </cell>
          <cell r="R39">
            <v>0</v>
          </cell>
          <cell r="T39">
            <v>1278.7028576012035</v>
          </cell>
          <cell r="U39">
            <v>12054.086361021691</v>
          </cell>
          <cell r="V39">
            <v>12302.112346167549</v>
          </cell>
          <cell r="W39">
            <v>201.34094739777939</v>
          </cell>
          <cell r="X39">
            <v>787.18438138895476</v>
          </cell>
          <cell r="Y39">
            <v>8194.2989521420423</v>
          </cell>
          <cell r="Z39">
            <v>731.48571656531385</v>
          </cell>
          <cell r="AA39">
            <v>5954.0368087410043</v>
          </cell>
          <cell r="AB39">
            <v>512.07342362197039</v>
          </cell>
          <cell r="AC39">
            <v>354.08720199801678</v>
          </cell>
          <cell r="AD39">
            <v>2744.0064763155738</v>
          </cell>
          <cell r="AE39">
            <v>1180.7980334221174</v>
          </cell>
          <cell r="AF39">
            <v>0.51887985227310751</v>
          </cell>
          <cell r="AG39">
            <v>46294.732386235497</v>
          </cell>
          <cell r="AH39">
            <v>46294.732386235468</v>
          </cell>
          <cell r="AI39">
            <v>0</v>
          </cell>
        </row>
        <row r="40">
          <cell r="C40">
            <v>2310.3026383189799</v>
          </cell>
          <cell r="D40">
            <v>9541.844366290652</v>
          </cell>
          <cell r="E40">
            <v>25097.58044179892</v>
          </cell>
          <cell r="F40">
            <v>452.30938511562346</v>
          </cell>
          <cell r="G40">
            <v>864.55297784084235</v>
          </cell>
          <cell r="H40">
            <v>7939.823327810891</v>
          </cell>
          <cell r="I40">
            <v>1729.0846362947807</v>
          </cell>
          <cell r="J40">
            <v>11841.665153485486</v>
          </cell>
          <cell r="K40">
            <v>581.7867491580987</v>
          </cell>
          <cell r="L40">
            <v>509.29595629133826</v>
          </cell>
          <cell r="M40">
            <v>5845.6037952990582</v>
          </cell>
          <cell r="N40">
            <v>2501.3723069433227</v>
          </cell>
          <cell r="O40">
            <v>0</v>
          </cell>
          <cell r="P40">
            <v>69215.221734647974</v>
          </cell>
          <cell r="Q40">
            <v>69215.221734647959</v>
          </cell>
          <cell r="R40">
            <v>0</v>
          </cell>
          <cell r="T40">
            <v>1849.0241271707127</v>
          </cell>
          <cell r="U40">
            <v>6748.2141059400692</v>
          </cell>
          <cell r="V40">
            <v>15458.098679289164</v>
          </cell>
          <cell r="W40">
            <v>268.84340108318503</v>
          </cell>
          <cell r="X40">
            <v>620.78800745525007</v>
          </cell>
          <cell r="Y40">
            <v>6133.5503892539082</v>
          </cell>
          <cell r="Z40">
            <v>1453.3707009610121</v>
          </cell>
          <cell r="AA40">
            <v>8550.9069155340803</v>
          </cell>
          <cell r="AB40">
            <v>460.55601941336113</v>
          </cell>
          <cell r="AC40">
            <v>454.35644692457237</v>
          </cell>
          <cell r="AD40">
            <v>4892.0665724711635</v>
          </cell>
          <cell r="AE40">
            <v>2112.3078100653024</v>
          </cell>
          <cell r="AF40">
            <v>0</v>
          </cell>
          <cell r="AG40">
            <v>49002.083175561776</v>
          </cell>
          <cell r="AH40">
            <v>49002.083175561849</v>
          </cell>
          <cell r="AI40">
            <v>-7.2759576141834259E-11</v>
          </cell>
        </row>
        <row r="41">
          <cell r="C41">
            <v>133205.64189969152</v>
          </cell>
          <cell r="D41">
            <v>15311.676433874123</v>
          </cell>
          <cell r="E41">
            <v>93044.697826200572</v>
          </cell>
          <cell r="F41">
            <v>1190.2186894191202</v>
          </cell>
          <cell r="G41">
            <v>158.58056451464927</v>
          </cell>
          <cell r="H41">
            <v>49989.58533839546</v>
          </cell>
          <cell r="I41">
            <v>125.07796667833659</v>
          </cell>
          <cell r="J41">
            <v>50983.408650245583</v>
          </cell>
          <cell r="K41">
            <v>653.95353028173554</v>
          </cell>
          <cell r="L41">
            <v>75.599945247049277</v>
          </cell>
          <cell r="M41">
            <v>826.42634265608888</v>
          </cell>
          <cell r="N41">
            <v>351.09971825356729</v>
          </cell>
          <cell r="O41">
            <v>0</v>
          </cell>
          <cell r="P41">
            <v>345915.96690545784</v>
          </cell>
          <cell r="Q41">
            <v>345915.96690545743</v>
          </cell>
          <cell r="R41">
            <v>0</v>
          </cell>
          <cell r="T41">
            <v>124437.512554716</v>
          </cell>
          <cell r="U41">
            <v>12917.96493758334</v>
          </cell>
          <cell r="V41">
            <v>80716.676622669926</v>
          </cell>
          <cell r="W41">
            <v>1065.9249448029914</v>
          </cell>
          <cell r="X41">
            <v>139.66446811086593</v>
          </cell>
          <cell r="Y41">
            <v>46756.942436587909</v>
          </cell>
          <cell r="Z41">
            <v>114.32170384695765</v>
          </cell>
          <cell r="AA41">
            <v>45791.033775597149</v>
          </cell>
          <cell r="AB41">
            <v>621.99578700396478</v>
          </cell>
          <cell r="AC41">
            <v>71.191130718145004</v>
          </cell>
          <cell r="AD41">
            <v>780.42122283125843</v>
          </cell>
          <cell r="AE41">
            <v>326.25596704725274</v>
          </cell>
          <cell r="AF41">
            <v>0</v>
          </cell>
          <cell r="AG41">
            <v>313739.90555151575</v>
          </cell>
          <cell r="AH41">
            <v>313739.90555151628</v>
          </cell>
          <cell r="AI41">
            <v>-5.2386894822120667E-10</v>
          </cell>
        </row>
        <row r="42">
          <cell r="C42">
            <v>2046.5373744043659</v>
          </cell>
          <cell r="D42">
            <v>8777.4477710781703</v>
          </cell>
          <cell r="E42">
            <v>50105.706253394404</v>
          </cell>
          <cell r="F42">
            <v>492.4666180775418</v>
          </cell>
          <cell r="G42">
            <v>679.82331950184198</v>
          </cell>
          <cell r="H42">
            <v>4649.836020943324</v>
          </cell>
          <cell r="I42">
            <v>138.27863722285983</v>
          </cell>
          <cell r="J42">
            <v>2598.0036274614695</v>
          </cell>
          <cell r="K42">
            <v>2437.6902074469745</v>
          </cell>
          <cell r="L42">
            <v>580.53062652745234</v>
          </cell>
          <cell r="M42">
            <v>7470.6999645352498</v>
          </cell>
          <cell r="N42">
            <v>1370.8710998160307</v>
          </cell>
          <cell r="O42">
            <v>0</v>
          </cell>
          <cell r="P42">
            <v>81347.89152040967</v>
          </cell>
          <cell r="Q42">
            <v>81347.891520409714</v>
          </cell>
          <cell r="R42">
            <v>0</v>
          </cell>
          <cell r="T42">
            <v>1443.3576875049607</v>
          </cell>
          <cell r="U42">
            <v>4800.7666248927762</v>
          </cell>
          <cell r="V42">
            <v>15146.171020803329</v>
          </cell>
          <cell r="W42">
            <v>264.6253761693809</v>
          </cell>
          <cell r="X42">
            <v>482.798220428094</v>
          </cell>
          <cell r="Y42">
            <v>3741.2800536353661</v>
          </cell>
          <cell r="Z42">
            <v>106.56978889861695</v>
          </cell>
          <cell r="AA42">
            <v>2060.8000635304061</v>
          </cell>
          <cell r="AB42">
            <v>2063.6752027200096</v>
          </cell>
          <cell r="AC42">
            <v>520.09403392565264</v>
          </cell>
          <cell r="AD42">
            <v>6235.8574698982775</v>
          </cell>
          <cell r="AE42">
            <v>1186.0450153809825</v>
          </cell>
          <cell r="AF42">
            <v>0</v>
          </cell>
          <cell r="AG42">
            <v>38052.040557787848</v>
          </cell>
          <cell r="AH42">
            <v>38052.040557787768</v>
          </cell>
          <cell r="AI42">
            <v>8.0035533756017685E-11</v>
          </cell>
        </row>
        <row r="43">
          <cell r="C43">
            <v>597.23154209036079</v>
          </cell>
          <cell r="D43">
            <v>4358.0057992961601</v>
          </cell>
          <cell r="E43">
            <v>15086.573125461213</v>
          </cell>
          <cell r="F43">
            <v>631.9241169114282</v>
          </cell>
          <cell r="G43">
            <v>391.23412002401653</v>
          </cell>
          <cell r="H43">
            <v>1263.2240425800708</v>
          </cell>
          <cell r="I43">
            <v>20.154270176874796</v>
          </cell>
          <cell r="J43">
            <v>2661.0462508345181</v>
          </cell>
          <cell r="K43">
            <v>317.32617737922101</v>
          </cell>
          <cell r="L43">
            <v>267.36826714753272</v>
          </cell>
          <cell r="M43">
            <v>986.79045751450622</v>
          </cell>
          <cell r="N43">
            <v>469.82396011963885</v>
          </cell>
          <cell r="O43">
            <v>8.1100196752646802E-7</v>
          </cell>
          <cell r="P43">
            <v>27050.702130346544</v>
          </cell>
          <cell r="Q43">
            <v>27050.702130346541</v>
          </cell>
          <cell r="R43">
            <v>0</v>
          </cell>
          <cell r="T43">
            <v>442.80684825729577</v>
          </cell>
          <cell r="U43">
            <v>2664.8160532202137</v>
          </cell>
          <cell r="V43">
            <v>8490.913246721926</v>
          </cell>
          <cell r="W43">
            <v>465.57414940571181</v>
          </cell>
          <cell r="X43">
            <v>276.26383869275651</v>
          </cell>
          <cell r="Y43">
            <v>1055.5665552611622</v>
          </cell>
          <cell r="Z43">
            <v>16.079587926514179</v>
          </cell>
          <cell r="AA43">
            <v>1996.7545110590568</v>
          </cell>
          <cell r="AB43">
            <v>258.17403929165522</v>
          </cell>
          <cell r="AC43">
            <v>238.36096273448845</v>
          </cell>
          <cell r="AD43">
            <v>825.99480158094889</v>
          </cell>
          <cell r="AE43">
            <v>370.14851209118473</v>
          </cell>
          <cell r="AF43">
            <v>8.1083037464444384E-7</v>
          </cell>
          <cell r="AG43">
            <v>17101.453107053741</v>
          </cell>
          <cell r="AH43">
            <v>17101.45310705372</v>
          </cell>
          <cell r="AI43">
            <v>0</v>
          </cell>
        </row>
        <row r="44">
          <cell r="C44">
            <v>3206.3399241720545</v>
          </cell>
          <cell r="D44">
            <v>30595.251364199285</v>
          </cell>
          <cell r="E44">
            <v>97269.551477050292</v>
          </cell>
          <cell r="F44">
            <v>879.42576948383669</v>
          </cell>
          <cell r="G44">
            <v>686.18849008728432</v>
          </cell>
          <cell r="H44">
            <v>18383.959036536769</v>
          </cell>
          <cell r="I44">
            <v>97.172786578167603</v>
          </cell>
          <cell r="J44">
            <v>18745.042481681838</v>
          </cell>
          <cell r="K44">
            <v>1636.6101501050255</v>
          </cell>
          <cell r="L44">
            <v>2913.8629460583643</v>
          </cell>
          <cell r="M44">
            <v>27882.485621029002</v>
          </cell>
          <cell r="N44">
            <v>3135.6407379422458</v>
          </cell>
          <cell r="O44">
            <v>3.9891878040608919</v>
          </cell>
          <cell r="P44">
            <v>205435.51997272822</v>
          </cell>
          <cell r="Q44">
            <v>205435.5199727283</v>
          </cell>
          <cell r="R44">
            <v>0</v>
          </cell>
          <cell r="T44">
            <v>2476.4544998306756</v>
          </cell>
          <cell r="U44">
            <v>21909.291870702069</v>
          </cell>
          <cell r="V44">
            <v>60292.381283464871</v>
          </cell>
          <cell r="W44">
            <v>743.74980127557978</v>
          </cell>
          <cell r="X44">
            <v>533.26420934753889</v>
          </cell>
          <cell r="Y44">
            <v>16065.343912856695</v>
          </cell>
          <cell r="Z44">
            <v>81.697589216620372</v>
          </cell>
          <cell r="AA44">
            <v>12233.505805433782</v>
          </cell>
          <cell r="AB44">
            <v>1320.5624956677768</v>
          </cell>
          <cell r="AC44">
            <v>2738.4957238798297</v>
          </cell>
          <cell r="AD44">
            <v>23976.105796928357</v>
          </cell>
          <cell r="AE44">
            <v>2786.6500616355452</v>
          </cell>
          <cell r="AF44">
            <v>3.9812734785257331</v>
          </cell>
          <cell r="AG44">
            <v>145161.48432371789</v>
          </cell>
          <cell r="AH44">
            <v>145161.48432371803</v>
          </cell>
          <cell r="AI44">
            <v>0</v>
          </cell>
        </row>
        <row r="45">
          <cell r="C45">
            <v>13373.60537542398</v>
          </cell>
          <cell r="D45">
            <v>82724.631289120342</v>
          </cell>
          <cell r="E45">
            <v>101418.19664447034</v>
          </cell>
          <cell r="F45">
            <v>1097.8463354531586</v>
          </cell>
          <cell r="G45">
            <v>1482.8825035165955</v>
          </cell>
          <cell r="H45">
            <v>8189.6460110767312</v>
          </cell>
          <cell r="I45">
            <v>63.233333507400658</v>
          </cell>
          <cell r="J45">
            <v>12063.124150279724</v>
          </cell>
          <cell r="K45">
            <v>160.68748770363854</v>
          </cell>
          <cell r="L45">
            <v>2415.2876521318781</v>
          </cell>
          <cell r="M45">
            <v>2344.4148690429324</v>
          </cell>
          <cell r="N45">
            <v>559.77990155524833</v>
          </cell>
          <cell r="O45">
            <v>4.8859074523554842</v>
          </cell>
          <cell r="P45">
            <v>225898.22146073429</v>
          </cell>
          <cell r="Q45">
            <v>225898.22146073441</v>
          </cell>
          <cell r="R45">
            <v>0</v>
          </cell>
          <cell r="T45">
            <v>11927.530844964087</v>
          </cell>
          <cell r="U45">
            <v>60923.075836401535</v>
          </cell>
          <cell r="V45">
            <v>65034.180669636</v>
          </cell>
          <cell r="W45">
            <v>963.90961475545782</v>
          </cell>
          <cell r="X45">
            <v>1174.7304302758112</v>
          </cell>
          <cell r="Y45">
            <v>7641.9689846618239</v>
          </cell>
          <cell r="Z45">
            <v>55.791554225425699</v>
          </cell>
          <cell r="AA45">
            <v>10867.885557090684</v>
          </cell>
          <cell r="AB45">
            <v>145.99780366325544</v>
          </cell>
          <cell r="AC45">
            <v>2307.2670851415223</v>
          </cell>
          <cell r="AD45">
            <v>2142.9270904135733</v>
          </cell>
          <cell r="AE45">
            <v>514.08584710557648</v>
          </cell>
          <cell r="AF45">
            <v>4.8725433902517068</v>
          </cell>
          <cell r="AG45">
            <v>163704.22386172504</v>
          </cell>
          <cell r="AH45">
            <v>163704.22386172489</v>
          </cell>
          <cell r="AI45">
            <v>0</v>
          </cell>
        </row>
        <row r="46">
          <cell r="C46">
            <v>1579.0891607871904</v>
          </cell>
          <cell r="D46">
            <v>23583.991095639267</v>
          </cell>
          <cell r="E46">
            <v>246343.4094878863</v>
          </cell>
          <cell r="F46">
            <v>21.545548868039091</v>
          </cell>
          <cell r="G46">
            <v>19.884356610331739</v>
          </cell>
          <cell r="H46">
            <v>37395.787565481114</v>
          </cell>
          <cell r="I46">
            <v>4843.6436415794997</v>
          </cell>
          <cell r="J46">
            <v>17600.655799850996</v>
          </cell>
          <cell r="K46">
            <v>607.96984686721373</v>
          </cell>
          <cell r="L46">
            <v>1820.7330258776353</v>
          </cell>
          <cell r="M46">
            <v>5684.0085621057606</v>
          </cell>
          <cell r="N46">
            <v>1507.4096792237651</v>
          </cell>
          <cell r="O46">
            <v>12.229020250109446</v>
          </cell>
          <cell r="P46">
            <v>341020.35679102718</v>
          </cell>
          <cell r="Q46">
            <v>341020.35679102741</v>
          </cell>
          <cell r="R46">
            <v>0</v>
          </cell>
          <cell r="T46">
            <v>1227.4495081101575</v>
          </cell>
          <cell r="U46">
            <v>14685.885955110703</v>
          </cell>
          <cell r="V46">
            <v>137306.12042826595</v>
          </cell>
          <cell r="W46">
            <v>11.188076989732158</v>
          </cell>
          <cell r="X46">
            <v>12.35386382402679</v>
          </cell>
          <cell r="Y46">
            <v>33007.366436918819</v>
          </cell>
          <cell r="Z46">
            <v>4030.8266033697091</v>
          </cell>
          <cell r="AA46">
            <v>10389.077645172512</v>
          </cell>
          <cell r="AB46">
            <v>514.91930674393097</v>
          </cell>
          <cell r="AC46">
            <v>1699.6466530222081</v>
          </cell>
          <cell r="AD46">
            <v>4755.3991756644045</v>
          </cell>
          <cell r="AE46">
            <v>1215.6548786341377</v>
          </cell>
          <cell r="AF46">
            <v>12.210808214888402</v>
          </cell>
          <cell r="AG46">
            <v>208868.09934004114</v>
          </cell>
          <cell r="AH46">
            <v>208868.09934004131</v>
          </cell>
          <cell r="AI46">
            <v>0</v>
          </cell>
        </row>
        <row r="47">
          <cell r="C47">
            <v>77534.497298232003</v>
          </cell>
          <cell r="D47">
            <v>229176.03130837344</v>
          </cell>
          <cell r="E47">
            <v>782849.62765875226</v>
          </cell>
          <cell r="F47">
            <v>1464.8871646130722</v>
          </cell>
          <cell r="G47">
            <v>170.97144034823725</v>
          </cell>
          <cell r="H47">
            <v>197771.92169113265</v>
          </cell>
          <cell r="I47">
            <v>1669.769683963513</v>
          </cell>
          <cell r="J47">
            <v>122297.00799823155</v>
          </cell>
          <cell r="K47">
            <v>28649.497904310141</v>
          </cell>
          <cell r="L47">
            <v>122897.59867448019</v>
          </cell>
          <cell r="M47">
            <v>193477.67013094711</v>
          </cell>
          <cell r="N47">
            <v>71456.318447407</v>
          </cell>
          <cell r="O47">
            <v>19.225964198776637</v>
          </cell>
          <cell r="P47">
            <v>1829435.0253649903</v>
          </cell>
          <cell r="Q47">
            <v>1829435.0253649915</v>
          </cell>
          <cell r="R47">
            <v>0</v>
          </cell>
          <cell r="T47">
            <v>63030.156055065148</v>
          </cell>
          <cell r="U47">
            <v>188833.43867204353</v>
          </cell>
          <cell r="V47">
            <v>574489.63403596845</v>
          </cell>
          <cell r="W47">
            <v>1308.2186118802354</v>
          </cell>
          <cell r="X47">
            <v>153.39359784380792</v>
          </cell>
          <cell r="Y47">
            <v>186552.44988160438</v>
          </cell>
          <cell r="Z47">
            <v>1538.4028023283452</v>
          </cell>
          <cell r="AA47">
            <v>106321.3854509693</v>
          </cell>
          <cell r="AB47">
            <v>25831.725457469009</v>
          </cell>
          <cell r="AC47">
            <v>114465.51121346682</v>
          </cell>
          <cell r="AD47">
            <v>173040.78497302299</v>
          </cell>
          <cell r="AE47">
            <v>64869.651478759006</v>
          </cell>
          <cell r="AF47">
            <v>17.677125239403935</v>
          </cell>
          <cell r="AG47">
            <v>1500452.4293556605</v>
          </cell>
          <cell r="AH47">
            <v>1500452.4293556621</v>
          </cell>
          <cell r="AI47">
            <v>0</v>
          </cell>
        </row>
        <row r="48">
          <cell r="C48">
            <v>473.4151918851033</v>
          </cell>
          <cell r="D48">
            <v>23049.710136270274</v>
          </cell>
          <cell r="E48">
            <v>540.19183473254964</v>
          </cell>
          <cell r="F48">
            <v>8.2301650846148942</v>
          </cell>
          <cell r="G48">
            <v>10.859116777582321</v>
          </cell>
          <cell r="H48">
            <v>1643.9329710940885</v>
          </cell>
          <cell r="I48">
            <v>52.845719526331663</v>
          </cell>
          <cell r="J48">
            <v>130.05405805989318</v>
          </cell>
          <cell r="K48">
            <v>69.674232465460975</v>
          </cell>
          <cell r="L48">
            <v>25.269125307534537</v>
          </cell>
          <cell r="M48">
            <v>17.454006927444894</v>
          </cell>
          <cell r="N48">
            <v>2032.7450188724397</v>
          </cell>
          <cell r="O48">
            <v>0</v>
          </cell>
          <cell r="P48">
            <v>28054.381577003318</v>
          </cell>
          <cell r="Q48">
            <v>28054.381577003322</v>
          </cell>
          <cell r="R48">
            <v>0</v>
          </cell>
          <cell r="T48">
            <v>440.15761089443038</v>
          </cell>
          <cell r="U48">
            <v>19333.056548583758</v>
          </cell>
          <cell r="V48">
            <v>469.93545881447449</v>
          </cell>
          <cell r="W48">
            <v>7.4060707326404236</v>
          </cell>
          <cell r="X48">
            <v>9.2664801228162634</v>
          </cell>
          <cell r="Y48">
            <v>1609.8815690403405</v>
          </cell>
          <cell r="Z48">
            <v>45.950974247455399</v>
          </cell>
          <cell r="AA48">
            <v>113.81587682976186</v>
          </cell>
          <cell r="AB48">
            <v>65.033268175476664</v>
          </cell>
          <cell r="AC48">
            <v>24.142830428280249</v>
          </cell>
          <cell r="AD48">
            <v>16.60431855627165</v>
          </cell>
          <cell r="AE48">
            <v>1981.0246800878451</v>
          </cell>
          <cell r="AF48">
            <v>0</v>
          </cell>
          <cell r="AG48">
            <v>24116.275686513549</v>
          </cell>
          <cell r="AH48">
            <v>24116.275686513531</v>
          </cell>
          <cell r="AI48">
            <v>0</v>
          </cell>
        </row>
        <row r="49">
          <cell r="C49">
            <v>12443.451441392473</v>
          </cell>
          <cell r="D49">
            <v>37642.712750710998</v>
          </cell>
          <cell r="E49">
            <v>69618.576810064391</v>
          </cell>
          <cell r="F49">
            <v>323.13806950198824</v>
          </cell>
          <cell r="G49">
            <v>3964.9353006697684</v>
          </cell>
          <cell r="H49">
            <v>17869.297761032612</v>
          </cell>
          <cell r="I49">
            <v>156.37204274479677</v>
          </cell>
          <cell r="J49">
            <v>6554.4398543986918</v>
          </cell>
          <cell r="K49">
            <v>2612.5910990743223</v>
          </cell>
          <cell r="L49">
            <v>822.04318923437506</v>
          </cell>
          <cell r="M49">
            <v>993.83334044966477</v>
          </cell>
          <cell r="N49">
            <v>1325.5259545256397</v>
          </cell>
          <cell r="O49">
            <v>287.53648701333259</v>
          </cell>
          <cell r="P49">
            <v>154614.45410081302</v>
          </cell>
          <cell r="Q49">
            <v>154614.45410081331</v>
          </cell>
          <cell r="R49">
            <v>-2.9103830456733704E-10</v>
          </cell>
          <cell r="T49">
            <v>11208.31202857248</v>
          </cell>
          <cell r="U49">
            <v>27272.760973201817</v>
          </cell>
          <cell r="V49">
            <v>42817.495192579408</v>
          </cell>
          <cell r="W49">
            <v>264.93756839778649</v>
          </cell>
          <cell r="X49">
            <v>2720.2597769543499</v>
          </cell>
          <cell r="Y49">
            <v>14834.453341450013</v>
          </cell>
          <cell r="Z49">
            <v>130.82414164258628</v>
          </cell>
          <cell r="AA49">
            <v>5010.0067474481566</v>
          </cell>
          <cell r="AB49">
            <v>2095.7206969471199</v>
          </cell>
          <cell r="AC49">
            <v>736.65561675193464</v>
          </cell>
          <cell r="AD49">
            <v>864.07036656121386</v>
          </cell>
          <cell r="AE49">
            <v>1091.1341120578145</v>
          </cell>
          <cell r="AF49">
            <v>287.28730294792712</v>
          </cell>
          <cell r="AG49">
            <v>109333.9178655126</v>
          </cell>
          <cell r="AH49">
            <v>109333.91786551272</v>
          </cell>
          <cell r="AI49">
            <v>-1.1641532182693481E-10</v>
          </cell>
        </row>
        <row r="50">
          <cell r="C50">
            <v>1450.0306019398781</v>
          </cell>
          <cell r="D50">
            <v>12719.446729235158</v>
          </cell>
          <cell r="E50">
            <v>22114.156610773414</v>
          </cell>
          <cell r="F50">
            <v>9.3675773015448573</v>
          </cell>
          <cell r="G50">
            <v>240.83750161344057</v>
          </cell>
          <cell r="H50">
            <v>2465.4565558304157</v>
          </cell>
          <cell r="I50">
            <v>5010.6197198200362</v>
          </cell>
          <cell r="J50">
            <v>1943.6739212250279</v>
          </cell>
          <cell r="K50">
            <v>681.10923469681711</v>
          </cell>
          <cell r="L50">
            <v>540.24125545040238</v>
          </cell>
          <cell r="M50">
            <v>15201.933765857297</v>
          </cell>
          <cell r="N50">
            <v>1260.1102508647534</v>
          </cell>
          <cell r="O50">
            <v>2.5634011214172916</v>
          </cell>
          <cell r="P50">
            <v>63639.547125729601</v>
          </cell>
          <cell r="Q50">
            <v>63639.547125729572</v>
          </cell>
          <cell r="R50">
            <v>0</v>
          </cell>
          <cell r="T50">
            <v>1341.4442398756632</v>
          </cell>
          <cell r="U50">
            <v>11103.789362058877</v>
          </cell>
          <cell r="V50">
            <v>12576.383433375951</v>
          </cell>
          <cell r="W50">
            <v>8.4183237458556999</v>
          </cell>
          <cell r="X50">
            <v>189.84787905458373</v>
          </cell>
          <cell r="Y50">
            <v>2336.341718137955</v>
          </cell>
          <cell r="Z50">
            <v>4469.1878040363981</v>
          </cell>
          <cell r="AA50">
            <v>1581.0865507459666</v>
          </cell>
          <cell r="AB50">
            <v>605.54967484618328</v>
          </cell>
          <cell r="AC50">
            <v>514.59445196363515</v>
          </cell>
          <cell r="AD50">
            <v>14267.863208910243</v>
          </cell>
          <cell r="AE50">
            <v>1136.6633378340057</v>
          </cell>
          <cell r="AF50">
            <v>2.4896490105891083</v>
          </cell>
          <cell r="AG50">
            <v>50133.659633595904</v>
          </cell>
          <cell r="AH50">
            <v>50133.65963359586</v>
          </cell>
          <cell r="AI50">
            <v>0</v>
          </cell>
        </row>
        <row r="51">
          <cell r="C51">
            <v>9444.9062033916653</v>
          </cell>
          <cell r="D51">
            <v>41456.526996106266</v>
          </cell>
          <cell r="E51">
            <v>92839.747640559828</v>
          </cell>
          <cell r="F51">
            <v>200.67237785118232</v>
          </cell>
          <cell r="G51">
            <v>61.969753553026472</v>
          </cell>
          <cell r="H51">
            <v>29557.879122792932</v>
          </cell>
          <cell r="I51">
            <v>10242.232440626472</v>
          </cell>
          <cell r="J51">
            <v>13727.119529132882</v>
          </cell>
          <cell r="K51">
            <v>3829.0630249886517</v>
          </cell>
          <cell r="L51">
            <v>906.18812232623804</v>
          </cell>
          <cell r="M51">
            <v>6124.7883651329612</v>
          </cell>
          <cell r="N51">
            <v>6610.012874596845</v>
          </cell>
          <cell r="O51">
            <v>0</v>
          </cell>
          <cell r="P51">
            <v>215001.10645105896</v>
          </cell>
          <cell r="Q51">
            <v>215001.10645105882</v>
          </cell>
          <cell r="R51">
            <v>0</v>
          </cell>
          <cell r="T51">
            <v>8292.7687996244313</v>
          </cell>
          <cell r="U51">
            <v>32424.802209135374</v>
          </cell>
          <cell r="V51">
            <v>52520.038528752084</v>
          </cell>
          <cell r="W51">
            <v>148.10243633452279</v>
          </cell>
          <cell r="X51">
            <v>39.637939216289396</v>
          </cell>
          <cell r="Y51">
            <v>25775.841261476809</v>
          </cell>
          <cell r="Z51">
            <v>8810.8430331296986</v>
          </cell>
          <cell r="AA51">
            <v>10159.577644269035</v>
          </cell>
          <cell r="AB51">
            <v>3294.7895020402384</v>
          </cell>
          <cell r="AC51">
            <v>844.17274610802963</v>
          </cell>
          <cell r="AD51">
            <v>5170.4283555041175</v>
          </cell>
          <cell r="AE51">
            <v>5805.0672737015557</v>
          </cell>
          <cell r="AF51">
            <v>0</v>
          </cell>
          <cell r="AG51">
            <v>153286.06972929218</v>
          </cell>
          <cell r="AH51">
            <v>153286.06972929212</v>
          </cell>
          <cell r="AI51">
            <v>0</v>
          </cell>
        </row>
        <row r="52">
          <cell r="C52">
            <v>20618.768995983672</v>
          </cell>
          <cell r="D52">
            <v>64265.082832752727</v>
          </cell>
          <cell r="E52">
            <v>26627.150566524357</v>
          </cell>
          <cell r="F52">
            <v>41.287036997720051</v>
          </cell>
          <cell r="G52">
            <v>28.140536073196934</v>
          </cell>
          <cell r="H52">
            <v>8795.8752999125554</v>
          </cell>
          <cell r="I52">
            <v>6077.5487533915466</v>
          </cell>
          <cell r="J52">
            <v>5415.7887890370184</v>
          </cell>
          <cell r="K52">
            <v>415.23091811331278</v>
          </cell>
          <cell r="L52">
            <v>870.70823871140976</v>
          </cell>
          <cell r="M52">
            <v>719.75504565342681</v>
          </cell>
          <cell r="N52">
            <v>1243.8509013800308</v>
          </cell>
          <cell r="O52">
            <v>3.6283663890434381E-3</v>
          </cell>
          <cell r="P52">
            <v>135119.1915428974</v>
          </cell>
          <cell r="Q52">
            <v>135119.19154289723</v>
          </cell>
          <cell r="R52">
            <v>0</v>
          </cell>
          <cell r="T52">
            <v>13306.392444967774</v>
          </cell>
          <cell r="U52">
            <v>39630.206494563616</v>
          </cell>
          <cell r="V52">
            <v>12320.664724783828</v>
          </cell>
          <cell r="W52">
            <v>36.165491308314458</v>
          </cell>
          <cell r="X52">
            <v>16.393074005571592</v>
          </cell>
          <cell r="Y52">
            <v>7561.7368425626646</v>
          </cell>
          <cell r="Z52">
            <v>4221.3606576825732</v>
          </cell>
          <cell r="AA52">
            <v>3302.0779404765453</v>
          </cell>
          <cell r="AB52">
            <v>272.25658109453627</v>
          </cell>
          <cell r="AC52">
            <v>743.98929038317522</v>
          </cell>
          <cell r="AD52">
            <v>581.18626741754383</v>
          </cell>
          <cell r="AE52">
            <v>982.21120091788805</v>
          </cell>
          <cell r="AF52">
            <v>3.4324057884336399E-3</v>
          </cell>
          <cell r="AG52">
            <v>82974.644442569828</v>
          </cell>
          <cell r="AH52">
            <v>82974.644442569726</v>
          </cell>
          <cell r="AI52">
            <v>0</v>
          </cell>
        </row>
        <row r="53">
          <cell r="C53">
            <v>21601.916296975585</v>
          </cell>
          <cell r="D53">
            <v>1056.7153636876665</v>
          </cell>
          <cell r="E53">
            <v>8180.6269432599001</v>
          </cell>
          <cell r="F53">
            <v>299.45224503827694</v>
          </cell>
          <cell r="G53">
            <v>216.0107774893514</v>
          </cell>
          <cell r="H53">
            <v>12118.035120484339</v>
          </cell>
          <cell r="I53">
            <v>0.98143317785617745</v>
          </cell>
          <cell r="J53">
            <v>3217.8889744427051</v>
          </cell>
          <cell r="K53">
            <v>286.63014126619026</v>
          </cell>
          <cell r="L53">
            <v>137.36433186362797</v>
          </cell>
          <cell r="M53">
            <v>913.62642696532009</v>
          </cell>
          <cell r="N53">
            <v>319.54414522199141</v>
          </cell>
          <cell r="O53">
            <v>2.4716584570563765E-3</v>
          </cell>
          <cell r="P53">
            <v>48348.794671531272</v>
          </cell>
          <cell r="Q53">
            <v>48348.794671531265</v>
          </cell>
          <cell r="R53">
            <v>0</v>
          </cell>
          <cell r="T53">
            <v>19677.510313079401</v>
          </cell>
          <cell r="U53">
            <v>910.54604272723554</v>
          </cell>
          <cell r="V53">
            <v>7495.3351662733439</v>
          </cell>
          <cell r="W53">
            <v>262.02590750305018</v>
          </cell>
          <cell r="X53">
            <v>186.65730882787307</v>
          </cell>
          <cell r="Y53">
            <v>11201.392404086722</v>
          </cell>
          <cell r="Z53">
            <v>0.87446732537374827</v>
          </cell>
          <cell r="AA53">
            <v>2815.5087500817667</v>
          </cell>
          <cell r="AB53">
            <v>262.30125962653233</v>
          </cell>
          <cell r="AC53">
            <v>129.47038491922785</v>
          </cell>
          <cell r="AD53">
            <v>842.65740467186106</v>
          </cell>
          <cell r="AE53">
            <v>299.00578182597087</v>
          </cell>
          <cell r="AF53">
            <v>2.4705282052725004E-3</v>
          </cell>
          <cell r="AG53">
            <v>44083.28766147657</v>
          </cell>
          <cell r="AH53">
            <v>44083.287661476512</v>
          </cell>
          <cell r="AI53">
            <v>5.8207660913467407E-11</v>
          </cell>
        </row>
        <row r="54">
          <cell r="C54">
            <v>3704.3231871943299</v>
          </cell>
          <cell r="D54">
            <v>68.735536732169194</v>
          </cell>
          <cell r="E54">
            <v>104.61086242877569</v>
          </cell>
          <cell r="F54">
            <v>24.803500814140399</v>
          </cell>
          <cell r="G54">
            <v>50.712410349336935</v>
          </cell>
          <cell r="H54">
            <v>376.4192424481995</v>
          </cell>
          <cell r="I54">
            <v>42.135546043336817</v>
          </cell>
          <cell r="J54">
            <v>175.29778876887804</v>
          </cell>
          <cell r="K54">
            <v>6.2775976573412002</v>
          </cell>
          <cell r="L54">
            <v>12.613711634877703</v>
          </cell>
          <cell r="M54">
            <v>151.08954841708641</v>
          </cell>
          <cell r="N54">
            <v>28.642489072809301</v>
          </cell>
          <cell r="O54">
            <v>0</v>
          </cell>
          <cell r="P54">
            <v>4745.6614215612817</v>
          </cell>
          <cell r="Q54">
            <v>4745.6614215612726</v>
          </cell>
          <cell r="R54">
            <v>9.0949470177292824E-12</v>
          </cell>
          <cell r="T54">
            <v>2876.7342509750988</v>
          </cell>
          <cell r="U54">
            <v>54.750197472639719</v>
          </cell>
          <cell r="V54">
            <v>77.142818637930191</v>
          </cell>
          <cell r="W54">
            <v>17.670950188988659</v>
          </cell>
          <cell r="X54">
            <v>33.269280926256052</v>
          </cell>
          <cell r="Y54">
            <v>324.71168574675863</v>
          </cell>
          <cell r="Z54">
            <v>34.564412794070066</v>
          </cell>
          <cell r="AA54">
            <v>123.72182028148129</v>
          </cell>
          <cell r="AB54">
            <v>4.8325610895989968</v>
          </cell>
          <cell r="AC54">
            <v>11.633747788853135</v>
          </cell>
          <cell r="AD54">
            <v>129.29464333804319</v>
          </cell>
          <cell r="AE54">
            <v>24.132809979538276</v>
          </cell>
          <cell r="AF54">
            <v>0</v>
          </cell>
          <cell r="AG54">
            <v>3712.4591792192568</v>
          </cell>
          <cell r="AH54">
            <v>3712.4591792192537</v>
          </cell>
          <cell r="AI54">
            <v>0</v>
          </cell>
        </row>
        <row r="55">
          <cell r="C55">
            <v>726.62240473181873</v>
          </cell>
          <cell r="D55">
            <v>6550.2942192940045</v>
          </cell>
          <cell r="E55">
            <v>377.55976989087259</v>
          </cell>
          <cell r="F55">
            <v>1.4612455754620755</v>
          </cell>
          <cell r="G55">
            <v>56.424788362513198</v>
          </cell>
          <cell r="H55">
            <v>2017.5635351630838</v>
          </cell>
          <cell r="I55">
            <v>548.15788257617851</v>
          </cell>
          <cell r="J55">
            <v>2636.5261368962338</v>
          </cell>
          <cell r="K55">
            <v>104.33314090034023</v>
          </cell>
          <cell r="L55">
            <v>217.55812563199891</v>
          </cell>
          <cell r="M55">
            <v>229.06764739249056</v>
          </cell>
          <cell r="N55">
            <v>486.51387717105803</v>
          </cell>
          <cell r="O55">
            <v>0</v>
          </cell>
          <cell r="P55">
            <v>13952.082773586055</v>
          </cell>
          <cell r="Q55">
            <v>13952.082773586066</v>
          </cell>
          <cell r="R55">
            <v>0</v>
          </cell>
          <cell r="T55">
            <v>648.36518966324559</v>
          </cell>
          <cell r="U55">
            <v>5453.5897675528558</v>
          </cell>
          <cell r="V55">
            <v>206.42039671071828</v>
          </cell>
          <cell r="W55">
            <v>1.1645138814699103</v>
          </cell>
          <cell r="X55">
            <v>45.816391797722616</v>
          </cell>
          <cell r="Y55">
            <v>1910.7242530264848</v>
          </cell>
          <cell r="Z55">
            <v>489.50934656716601</v>
          </cell>
          <cell r="AA55">
            <v>2213.8564441752183</v>
          </cell>
          <cell r="AB55">
            <v>77.513462554155893</v>
          </cell>
          <cell r="AC55">
            <v>207.48800836777082</v>
          </cell>
          <cell r="AD55">
            <v>201.20955869407905</v>
          </cell>
          <cell r="AE55">
            <v>434.07526361177651</v>
          </cell>
          <cell r="AF55">
            <v>0</v>
          </cell>
          <cell r="AG55">
            <v>11889.732596602664</v>
          </cell>
          <cell r="AH55">
            <v>11889.732596602655</v>
          </cell>
          <cell r="AI55">
            <v>0</v>
          </cell>
        </row>
        <row r="56">
          <cell r="C56">
            <v>2569.4368296236198</v>
          </cell>
          <cell r="D56">
            <v>16965.662929349623</v>
          </cell>
          <cell r="E56">
            <v>1935.3122972591118</v>
          </cell>
          <cell r="F56">
            <v>17.765398131780952</v>
          </cell>
          <cell r="G56">
            <v>30.84521808831893</v>
          </cell>
          <cell r="H56">
            <v>3622.0486116644606</v>
          </cell>
          <cell r="I56">
            <v>21.834785418541689</v>
          </cell>
          <cell r="J56">
            <v>1606.6675926378182</v>
          </cell>
          <cell r="K56">
            <v>115.04497804082689</v>
          </cell>
          <cell r="L56">
            <v>48.539811302590593</v>
          </cell>
          <cell r="M56">
            <v>456.3194344946105</v>
          </cell>
          <cell r="N56">
            <v>1341.6126624794595</v>
          </cell>
          <cell r="O56">
            <v>0</v>
          </cell>
          <cell r="P56">
            <v>28731.090548490763</v>
          </cell>
          <cell r="Q56">
            <v>28731.090548490771</v>
          </cell>
          <cell r="R56">
            <v>0</v>
          </cell>
          <cell r="T56">
            <v>2492.7502760128637</v>
          </cell>
          <cell r="U56">
            <v>15738.988595933977</v>
          </cell>
          <cell r="V56">
            <v>1549.6995172368379</v>
          </cell>
          <cell r="W56">
            <v>13.740815266155558</v>
          </cell>
          <cell r="X56">
            <v>26.495825926156947</v>
          </cell>
          <cell r="Y56">
            <v>3482.1552064961179</v>
          </cell>
          <cell r="Z56">
            <v>19.927737374754532</v>
          </cell>
          <cell r="AA56">
            <v>1418.9699078185342</v>
          </cell>
          <cell r="AB56">
            <v>110.15322655390186</v>
          </cell>
          <cell r="AC56">
            <v>47.528820825653341</v>
          </cell>
          <cell r="AD56">
            <v>449.25205442306662</v>
          </cell>
          <cell r="AE56">
            <v>1283.401595610495</v>
          </cell>
          <cell r="AF56">
            <v>0</v>
          </cell>
          <cell r="AG56">
            <v>26633.063579478516</v>
          </cell>
          <cell r="AH56">
            <v>26633.063579478512</v>
          </cell>
          <cell r="AI56">
            <v>0</v>
          </cell>
        </row>
        <row r="57">
          <cell r="C57">
            <v>151.01390694138735</v>
          </cell>
          <cell r="D57">
            <v>315.11770141000403</v>
          </cell>
          <cell r="E57">
            <v>41.456334882058798</v>
          </cell>
          <cell r="F57">
            <v>2.4355406305678851</v>
          </cell>
          <cell r="G57">
            <v>12.959049544036231</v>
          </cell>
          <cell r="H57">
            <v>138.6635890522879</v>
          </cell>
          <cell r="I57">
            <v>455.90604194100501</v>
          </cell>
          <cell r="J57">
            <v>433.65531503584214</v>
          </cell>
          <cell r="K57">
            <v>38.144273120515031</v>
          </cell>
          <cell r="L57">
            <v>19.938899271743217</v>
          </cell>
          <cell r="M57">
            <v>99.944829843334603</v>
          </cell>
          <cell r="N57">
            <v>34.753828266766511</v>
          </cell>
          <cell r="O57">
            <v>0</v>
          </cell>
          <cell r="P57">
            <v>1743.9893099395485</v>
          </cell>
          <cell r="Q57">
            <v>1743.9893099395506</v>
          </cell>
          <cell r="R57">
            <v>-2.0463630789890885E-12</v>
          </cell>
          <cell r="T57">
            <v>114.10999842701347</v>
          </cell>
          <cell r="U57">
            <v>243.53554231005543</v>
          </cell>
          <cell r="V57">
            <v>26.24512250819663</v>
          </cell>
          <cell r="W57">
            <v>1.5052131539066711</v>
          </cell>
          <cell r="X57">
            <v>9.4013358893362433</v>
          </cell>
          <cell r="Y57">
            <v>118.4825235437655</v>
          </cell>
          <cell r="Z57">
            <v>365.54138693200173</v>
          </cell>
          <cell r="AA57">
            <v>271.73330331619178</v>
          </cell>
          <cell r="AB57">
            <v>32.992862913113285</v>
          </cell>
          <cell r="AC57">
            <v>17.0504987044486</v>
          </cell>
          <cell r="AD57">
            <v>83.966375475961257</v>
          </cell>
          <cell r="AE57">
            <v>30.589824504402642</v>
          </cell>
          <cell r="AF57">
            <v>0</v>
          </cell>
          <cell r="AG57">
            <v>1315.1539876783932</v>
          </cell>
          <cell r="AH57">
            <v>1315.1539876783932</v>
          </cell>
          <cell r="AI57">
            <v>0</v>
          </cell>
        </row>
        <row r="58">
          <cell r="C58">
            <v>2376.0325474086576</v>
          </cell>
          <cell r="D58">
            <v>805.97781743979522</v>
          </cell>
          <cell r="E58">
            <v>28.49757769343244</v>
          </cell>
          <cell r="F58">
            <v>942.46053867873536</v>
          </cell>
          <cell r="G58">
            <v>241.75230937189457</v>
          </cell>
          <cell r="H58">
            <v>458.17934977395475</v>
          </cell>
          <cell r="I58">
            <v>35.740140334310176</v>
          </cell>
          <cell r="J58">
            <v>128.46343267709969</v>
          </cell>
          <cell r="K58">
            <v>90.305224448256553</v>
          </cell>
          <cell r="L58">
            <v>21.251083630741473</v>
          </cell>
          <cell r="M58">
            <v>4.2004624681556733</v>
          </cell>
          <cell r="N58">
            <v>155.4494522094883</v>
          </cell>
          <cell r="O58">
            <v>10.811521288822277</v>
          </cell>
          <cell r="P58">
            <v>5299.1214574233436</v>
          </cell>
          <cell r="Q58">
            <v>5299.1214574233418</v>
          </cell>
          <cell r="R58">
            <v>0</v>
          </cell>
          <cell r="T58">
            <v>2161.0074080820309</v>
          </cell>
          <cell r="U58">
            <v>698.49309924484896</v>
          </cell>
          <cell r="V58">
            <v>20.723795619138929</v>
          </cell>
          <cell r="W58">
            <v>866.94792010397873</v>
          </cell>
          <cell r="X58">
            <v>161.90681335817774</v>
          </cell>
          <cell r="Y58">
            <v>397.51693104786887</v>
          </cell>
          <cell r="Z58">
            <v>31.146093229369757</v>
          </cell>
          <cell r="AA58">
            <v>86.020780654852388</v>
          </cell>
          <cell r="AB58">
            <v>81.276448477689826</v>
          </cell>
          <cell r="AC58">
            <v>20.324961082866011</v>
          </cell>
          <cell r="AD58">
            <v>3.9257073578216986</v>
          </cell>
          <cell r="AE58">
            <v>135.98924776943753</v>
          </cell>
          <cell r="AF58">
            <v>10.808369610248786</v>
          </cell>
          <cell r="AG58">
            <v>4676.0875756383293</v>
          </cell>
          <cell r="AH58">
            <v>4676.0875756383311</v>
          </cell>
          <cell r="AI58">
            <v>0</v>
          </cell>
        </row>
        <row r="59">
          <cell r="C59">
            <v>3216.6951964050259</v>
          </cell>
          <cell r="D59">
            <v>28.355431995945722</v>
          </cell>
          <cell r="E59">
            <v>2927.1487786332195</v>
          </cell>
          <cell r="F59">
            <v>23.015159348425875</v>
          </cell>
          <cell r="G59">
            <v>53.333317973493379</v>
          </cell>
          <cell r="H59">
            <v>106.86302269087665</v>
          </cell>
          <cell r="I59">
            <v>48.43394240128513</v>
          </cell>
          <cell r="J59">
            <v>231.40246345841535</v>
          </cell>
          <cell r="K59">
            <v>25.039592868751441</v>
          </cell>
          <cell r="L59">
            <v>22.674882743491793</v>
          </cell>
          <cell r="M59">
            <v>10.648551383320143</v>
          </cell>
          <cell r="N59">
            <v>57.731947682705702</v>
          </cell>
          <cell r="O59">
            <v>0</v>
          </cell>
          <cell r="P59">
            <v>6751.3422875849583</v>
          </cell>
          <cell r="Q59">
            <v>6751.3422875849474</v>
          </cell>
          <cell r="R59">
            <v>1.0913936421275139E-11</v>
          </cell>
          <cell r="T59">
            <v>2964.7392695304693</v>
          </cell>
          <cell r="U59">
            <v>20.264848661319935</v>
          </cell>
          <cell r="V59">
            <v>2727.7811252659026</v>
          </cell>
          <cell r="W59">
            <v>18.612298165312929</v>
          </cell>
          <cell r="X59">
            <v>28.810955451505098</v>
          </cell>
          <cell r="Y59">
            <v>78.401646508176043</v>
          </cell>
          <cell r="Z59">
            <v>33.185656763727451</v>
          </cell>
          <cell r="AA59">
            <v>179.72857215369066</v>
          </cell>
          <cell r="AB59">
            <v>16.689273122502176</v>
          </cell>
          <cell r="AC59">
            <v>20.300483887986953</v>
          </cell>
          <cell r="AD59">
            <v>8.1752862363107646</v>
          </cell>
          <cell r="AE59">
            <v>48.762209294001224</v>
          </cell>
          <cell r="AF59">
            <v>0</v>
          </cell>
          <cell r="AG59">
            <v>6145.4516250409051</v>
          </cell>
          <cell r="AH59">
            <v>6145.4516250408997</v>
          </cell>
          <cell r="AI59">
            <v>0</v>
          </cell>
        </row>
        <row r="60">
          <cell r="C60">
            <v>99.048952955406804</v>
          </cell>
          <cell r="D60">
            <v>18.242321278648639</v>
          </cell>
          <cell r="E60">
            <v>94.179900996792782</v>
          </cell>
          <cell r="F60">
            <v>232.99716433617073</v>
          </cell>
          <cell r="G60">
            <v>17.175850585005076</v>
          </cell>
          <cell r="H60">
            <v>53.886518276698453</v>
          </cell>
          <cell r="I60">
            <v>48.632658496913379</v>
          </cell>
          <cell r="J60">
            <v>87.077662256521208</v>
          </cell>
          <cell r="K60">
            <v>17.123091667680526</v>
          </cell>
          <cell r="L60">
            <v>4.64279756253858</v>
          </cell>
          <cell r="M60">
            <v>2.9131564965698389</v>
          </cell>
          <cell r="N60">
            <v>26.631118154223334</v>
          </cell>
          <cell r="O60">
            <v>0</v>
          </cell>
          <cell r="P60">
            <v>702.55119306316942</v>
          </cell>
          <cell r="Q60">
            <v>702.55119306316919</v>
          </cell>
          <cell r="R60">
            <v>0</v>
          </cell>
          <cell r="T60">
            <v>92.187102736982581</v>
          </cell>
          <cell r="U60">
            <v>13.616396561345455</v>
          </cell>
          <cell r="V60">
            <v>74.032851546870603</v>
          </cell>
          <cell r="W60">
            <v>217.8193779390615</v>
          </cell>
          <cell r="X60">
            <v>11.547995602465129</v>
          </cell>
          <cell r="Y60">
            <v>49.520565208503982</v>
          </cell>
          <cell r="Z60">
            <v>43.874833212228666</v>
          </cell>
          <cell r="AA60">
            <v>53.484096716228869</v>
          </cell>
          <cell r="AB60">
            <v>14.422295700825751</v>
          </cell>
          <cell r="AC60">
            <v>4.4109915617153987</v>
          </cell>
          <cell r="AD60">
            <v>2.4388723450449956</v>
          </cell>
          <cell r="AE60">
            <v>22.591764343440925</v>
          </cell>
          <cell r="AF60">
            <v>0</v>
          </cell>
          <cell r="AG60">
            <v>599.94714347471381</v>
          </cell>
          <cell r="AH60">
            <v>599.94714347471381</v>
          </cell>
          <cell r="AI60">
            <v>0</v>
          </cell>
        </row>
        <row r="61">
          <cell r="C61">
            <v>302.32890638464465</v>
          </cell>
          <cell r="D61">
            <v>43.924247924371969</v>
          </cell>
          <cell r="E61">
            <v>548.00934751007242</v>
          </cell>
          <cell r="F61">
            <v>92.228714160369776</v>
          </cell>
          <cell r="G61">
            <v>82.408773800322734</v>
          </cell>
          <cell r="H61">
            <v>150.39226328341275</v>
          </cell>
          <cell r="I61">
            <v>3.1674640508498242</v>
          </cell>
          <cell r="J61">
            <v>171.70272377499901</v>
          </cell>
          <cell r="K61">
            <v>62.555668625139191</v>
          </cell>
          <cell r="L61">
            <v>13.743537596619735</v>
          </cell>
          <cell r="M61">
            <v>1.1738923296339889</v>
          </cell>
          <cell r="N61">
            <v>231.10715174898866</v>
          </cell>
          <cell r="O61">
            <v>0</v>
          </cell>
          <cell r="P61">
            <v>1702.7426911894247</v>
          </cell>
          <cell r="Q61">
            <v>1702.7426911894247</v>
          </cell>
          <cell r="R61">
            <v>0</v>
          </cell>
          <cell r="T61">
            <v>239.92919810142394</v>
          </cell>
          <cell r="U61">
            <v>30.023399997282436</v>
          </cell>
          <cell r="V61">
            <v>415.46350781307262</v>
          </cell>
          <cell r="W61">
            <v>60.273786253169014</v>
          </cell>
          <cell r="X61">
            <v>50.453752750343995</v>
          </cell>
          <cell r="Y61">
            <v>117.10821314142545</v>
          </cell>
          <cell r="Z61">
            <v>2.3181288071128239</v>
          </cell>
          <cell r="AA61">
            <v>103.92786125105455</v>
          </cell>
          <cell r="AB61">
            <v>43.264140560528972</v>
          </cell>
          <cell r="AC61">
            <v>11.913161830058876</v>
          </cell>
          <cell r="AD61">
            <v>0.97359150347943957</v>
          </cell>
          <cell r="AE61">
            <v>196.83392555094744</v>
          </cell>
          <cell r="AF61">
            <v>0</v>
          </cell>
          <cell r="AG61">
            <v>1272.4826675598995</v>
          </cell>
          <cell r="AH61">
            <v>1272.4826675598995</v>
          </cell>
          <cell r="AI61">
            <v>0</v>
          </cell>
        </row>
        <row r="62">
          <cell r="C62">
            <v>911.91973322224067</v>
          </cell>
          <cell r="D62">
            <v>4278.6583462940071</v>
          </cell>
          <cell r="E62">
            <v>72.922026147405035</v>
          </cell>
          <cell r="F62">
            <v>1.2683040229813267</v>
          </cell>
          <cell r="G62">
            <v>23.70982558018293</v>
          </cell>
          <cell r="H62">
            <v>813.43833943047696</v>
          </cell>
          <cell r="I62">
            <v>1078.434826048579</v>
          </cell>
          <cell r="J62">
            <v>316.37446406037395</v>
          </cell>
          <cell r="K62">
            <v>125.71411050920563</v>
          </cell>
          <cell r="L62">
            <v>17.796611416172667</v>
          </cell>
          <cell r="M62">
            <v>65.362589754765935</v>
          </cell>
          <cell r="N62">
            <v>92.285744811890737</v>
          </cell>
          <cell r="O62">
            <v>0</v>
          </cell>
          <cell r="P62">
            <v>7797.8849212982823</v>
          </cell>
          <cell r="Q62">
            <v>7797.8849212982759</v>
          </cell>
          <cell r="R62">
            <v>0</v>
          </cell>
          <cell r="T62">
            <v>815.28050611988954</v>
          </cell>
          <cell r="U62">
            <v>2736.0473781702131</v>
          </cell>
          <cell r="V62">
            <v>50.036047027142303</v>
          </cell>
          <cell r="W62">
            <v>0.71829515098631158</v>
          </cell>
          <cell r="X62">
            <v>17.961548079353687</v>
          </cell>
          <cell r="Y62">
            <v>643.31482719255155</v>
          </cell>
          <cell r="Z62">
            <v>891.47509103746984</v>
          </cell>
          <cell r="AA62">
            <v>234.47516899029694</v>
          </cell>
          <cell r="AB62">
            <v>103.02556098423376</v>
          </cell>
          <cell r="AC62">
            <v>16.935035553118063</v>
          </cell>
          <cell r="AD62">
            <v>55.307833968168708</v>
          </cell>
          <cell r="AE62">
            <v>74.11530212832497</v>
          </cell>
          <cell r="AF62">
            <v>0</v>
          </cell>
          <cell r="AG62">
            <v>5638.6925944017476</v>
          </cell>
          <cell r="AH62">
            <v>5638.6925944017512</v>
          </cell>
          <cell r="AI62">
            <v>0</v>
          </cell>
        </row>
        <row r="63">
          <cell r="C63">
            <v>26.449717083579884</v>
          </cell>
          <cell r="D63">
            <v>86.871725287639336</v>
          </cell>
          <cell r="E63">
            <v>3.4378141406336455</v>
          </cell>
          <cell r="F63">
            <v>4.763002609633749</v>
          </cell>
          <cell r="G63">
            <v>45.846182661252286</v>
          </cell>
          <cell r="H63">
            <v>20.976533882022437</v>
          </cell>
          <cell r="I63">
            <v>2457.8371758388334</v>
          </cell>
          <cell r="J63">
            <v>232.7130580687643</v>
          </cell>
          <cell r="K63">
            <v>68.588333970245216</v>
          </cell>
          <cell r="L63">
            <v>13.359141110856246</v>
          </cell>
          <cell r="M63">
            <v>5.3032443689076567</v>
          </cell>
          <cell r="N63">
            <v>83.203671575978262</v>
          </cell>
          <cell r="O63">
            <v>0</v>
          </cell>
          <cell r="P63">
            <v>3049.3496005983466</v>
          </cell>
          <cell r="Q63">
            <v>3049.3496005983461</v>
          </cell>
          <cell r="R63">
            <v>0</v>
          </cell>
          <cell r="T63">
            <v>15.56260400346598</v>
          </cell>
          <cell r="U63">
            <v>51.175273912882304</v>
          </cell>
          <cell r="V63">
            <v>2.3812244636799709</v>
          </cell>
          <cell r="W63">
            <v>1.8027169946273887</v>
          </cell>
          <cell r="X63">
            <v>28.114526726016393</v>
          </cell>
          <cell r="Y63">
            <v>16.992356042397834</v>
          </cell>
          <cell r="Z63">
            <v>1573.5847190367449</v>
          </cell>
          <cell r="AA63">
            <v>149.97753692071672</v>
          </cell>
          <cell r="AB63">
            <v>54.791301811080395</v>
          </cell>
          <cell r="AC63">
            <v>11.999740497728967</v>
          </cell>
          <cell r="AD63">
            <v>4.3782333238809574</v>
          </cell>
          <cell r="AE63">
            <v>63.608337984631547</v>
          </cell>
          <cell r="AF63">
            <v>0</v>
          </cell>
          <cell r="AG63">
            <v>1974.3685717178535</v>
          </cell>
          <cell r="AH63">
            <v>1974.3685717178548</v>
          </cell>
          <cell r="AI63">
            <v>0</v>
          </cell>
        </row>
        <row r="64">
          <cell r="C64">
            <v>78.634020241137421</v>
          </cell>
          <cell r="D64">
            <v>203.72208390118664</v>
          </cell>
          <cell r="E64">
            <v>102.5736435794405</v>
          </cell>
          <cell r="F64">
            <v>4.0317399608250026</v>
          </cell>
          <cell r="G64">
            <v>44.365034194021575</v>
          </cell>
          <cell r="H64">
            <v>158.79906676171416</v>
          </cell>
          <cell r="I64">
            <v>12.892551893206543</v>
          </cell>
          <cell r="J64">
            <v>245.45537879214828</v>
          </cell>
          <cell r="K64">
            <v>50.454080893204186</v>
          </cell>
          <cell r="L64">
            <v>0.88964009339000505</v>
          </cell>
          <cell r="M64">
            <v>8.0019278369776661</v>
          </cell>
          <cell r="N64">
            <v>429.30287379574804</v>
          </cell>
          <cell r="O64">
            <v>0</v>
          </cell>
          <cell r="P64">
            <v>1339.1220419430001</v>
          </cell>
          <cell r="Q64">
            <v>1339.1220419429994</v>
          </cell>
          <cell r="R64">
            <v>0</v>
          </cell>
          <cell r="T64">
            <v>73.346603805651043</v>
          </cell>
          <cell r="U64">
            <v>154.68863050083823</v>
          </cell>
          <cell r="V64">
            <v>62.583840095580463</v>
          </cell>
          <cell r="W64">
            <v>3.2185179029301456</v>
          </cell>
          <cell r="X64">
            <v>33.288927951866647</v>
          </cell>
          <cell r="Y64">
            <v>150.49972059170128</v>
          </cell>
          <cell r="Z64">
            <v>11.096207077711556</v>
          </cell>
          <cell r="AA64">
            <v>181.98947480401552</v>
          </cell>
          <cell r="AB64">
            <v>44.227762509711965</v>
          </cell>
          <cell r="AC64">
            <v>0.80805181146428473</v>
          </cell>
          <cell r="AD64">
            <v>6.807184273961763</v>
          </cell>
          <cell r="AE64">
            <v>398.94495696753103</v>
          </cell>
          <cell r="AF64">
            <v>0</v>
          </cell>
          <cell r="AG64">
            <v>1121.499878292964</v>
          </cell>
          <cell r="AH64">
            <v>1121.499878292964</v>
          </cell>
          <cell r="AI64">
            <v>0</v>
          </cell>
        </row>
        <row r="65">
          <cell r="C65">
            <v>51.93018833269106</v>
          </cell>
          <cell r="D65">
            <v>7432.4302303263148</v>
          </cell>
          <cell r="E65">
            <v>156860.95184839019</v>
          </cell>
          <cell r="F65">
            <v>1058.151871084922</v>
          </cell>
          <cell r="G65">
            <v>1267.2064060439393</v>
          </cell>
          <cell r="H65">
            <v>66223.222665800698</v>
          </cell>
          <cell r="I65">
            <v>73.906117107798835</v>
          </cell>
          <cell r="J65">
            <v>52861.266640102163</v>
          </cell>
          <cell r="K65">
            <v>13587.695136973936</v>
          </cell>
          <cell r="L65">
            <v>29140.870015872119</v>
          </cell>
          <cell r="M65">
            <v>24569.600511398625</v>
          </cell>
          <cell r="N65">
            <v>1476.5408722611789</v>
          </cell>
          <cell r="O65">
            <v>19.57588389716371</v>
          </cell>
          <cell r="P65">
            <v>354623.34838759172</v>
          </cell>
          <cell r="Q65">
            <v>354623.34838759172</v>
          </cell>
          <cell r="R65">
            <v>0</v>
          </cell>
          <cell r="T65">
            <v>34.753876774235195</v>
          </cell>
          <cell r="U65">
            <v>4099.4007075511654</v>
          </cell>
          <cell r="V65">
            <v>55538.537584640799</v>
          </cell>
          <cell r="W65">
            <v>515.34038408129652</v>
          </cell>
          <cell r="X65">
            <v>808.57871507952643</v>
          </cell>
          <cell r="Y65">
            <v>39927.917200810967</v>
          </cell>
          <cell r="Z65">
            <v>51.80242319733847</v>
          </cell>
          <cell r="AA65">
            <v>17053.848189516422</v>
          </cell>
          <cell r="AB65">
            <v>6938.1587353774166</v>
          </cell>
          <cell r="AC65">
            <v>20886.59225693587</v>
          </cell>
          <cell r="AD65">
            <v>17967.480035658315</v>
          </cell>
          <cell r="AE65">
            <v>1188.610750649706</v>
          </cell>
          <cell r="AF65">
            <v>17.750165786164981</v>
          </cell>
          <cell r="AG65">
            <v>165028.77102605923</v>
          </cell>
          <cell r="AH65">
            <v>165028.77102605917</v>
          </cell>
          <cell r="AI65">
            <v>0</v>
          </cell>
        </row>
        <row r="66">
          <cell r="C66">
            <v>102.71785836410406</v>
          </cell>
          <cell r="D66">
            <v>5200.6345937024125</v>
          </cell>
          <cell r="E66">
            <v>8534.4405636944175</v>
          </cell>
          <cell r="F66">
            <v>579.03861653055867</v>
          </cell>
          <cell r="G66">
            <v>406.35070747137786</v>
          </cell>
          <cell r="H66">
            <v>104204.24227225251</v>
          </cell>
          <cell r="I66">
            <v>51.093829871964367</v>
          </cell>
          <cell r="J66">
            <v>24887.590232684805</v>
          </cell>
          <cell r="K66">
            <v>3369.0303954888009</v>
          </cell>
          <cell r="L66">
            <v>18405.3159857834</v>
          </cell>
          <cell r="M66">
            <v>1995.9735668949054</v>
          </cell>
          <cell r="N66">
            <v>1011.3605301033654</v>
          </cell>
          <cell r="O66">
            <v>0</v>
          </cell>
          <cell r="P66">
            <v>168747.78915284266</v>
          </cell>
          <cell r="Q66">
            <v>168747.78915284266</v>
          </cell>
          <cell r="R66">
            <v>0</v>
          </cell>
          <cell r="T66">
            <v>63.182188426186762</v>
          </cell>
          <cell r="U66">
            <v>2599.3195595881393</v>
          </cell>
          <cell r="V66">
            <v>1944.2737179139708</v>
          </cell>
          <cell r="W66">
            <v>431.60685530343869</v>
          </cell>
          <cell r="X66">
            <v>269.86983374264526</v>
          </cell>
          <cell r="Y66">
            <v>79747.431416531297</v>
          </cell>
          <cell r="Z66">
            <v>36.058649320972791</v>
          </cell>
          <cell r="AA66">
            <v>16268.220357028276</v>
          </cell>
          <cell r="AB66">
            <v>2669.3083225639962</v>
          </cell>
          <cell r="AC66">
            <v>16795.001326129033</v>
          </cell>
          <cell r="AD66">
            <v>1755.5872717992038</v>
          </cell>
          <cell r="AE66">
            <v>889.07279669611353</v>
          </cell>
          <cell r="AF66">
            <v>0</v>
          </cell>
          <cell r="AG66">
            <v>123468.93229504327</v>
          </cell>
          <cell r="AH66">
            <v>123468.93229504327</v>
          </cell>
          <cell r="AI66">
            <v>0</v>
          </cell>
        </row>
        <row r="67">
          <cell r="C67">
            <v>914883.03726366651</v>
          </cell>
          <cell r="D67">
            <v>388578.38224534201</v>
          </cell>
          <cell r="E67">
            <v>1039513.1081802864</v>
          </cell>
          <cell r="F67">
            <v>34345.290906039707</v>
          </cell>
          <cell r="G67">
            <v>24141.464841901361</v>
          </cell>
          <cell r="H67">
            <v>76413.340472321288</v>
          </cell>
          <cell r="I67">
            <v>88979.418406568497</v>
          </cell>
          <cell r="J67">
            <v>156648.36980453844</v>
          </cell>
          <cell r="K67">
            <v>14157.055727037186</v>
          </cell>
          <cell r="L67">
            <v>75440.047370413886</v>
          </cell>
          <cell r="M67">
            <v>266828.33497478481</v>
          </cell>
          <cell r="N67">
            <v>66620.205822641394</v>
          </cell>
          <cell r="O67">
            <v>4768.0282480297647</v>
          </cell>
          <cell r="P67">
            <v>3151316.0842635711</v>
          </cell>
          <cell r="Q67">
            <v>3151316.0842635711</v>
          </cell>
          <cell r="R67">
            <v>0</v>
          </cell>
          <cell r="T67">
            <v>675096.84126664244</v>
          </cell>
          <cell r="U67">
            <v>258625.60343368532</v>
          </cell>
          <cell r="V67">
            <v>602897.59812299837</v>
          </cell>
          <cell r="W67">
            <v>22936.669506876773</v>
          </cell>
          <cell r="X67">
            <v>16001.866779351287</v>
          </cell>
          <cell r="Y67">
            <v>57301.747589967199</v>
          </cell>
          <cell r="Z67">
            <v>66046.460302458057</v>
          </cell>
          <cell r="AA67">
            <v>85809.364805016492</v>
          </cell>
          <cell r="AB67">
            <v>8122.0369816796438</v>
          </cell>
          <cell r="AC67">
            <v>55603.129811836305</v>
          </cell>
          <cell r="AD67">
            <v>183700.08432419939</v>
          </cell>
          <cell r="AE67">
            <v>49076.475860865779</v>
          </cell>
          <cell r="AF67">
            <v>4523.9064008761052</v>
          </cell>
          <cell r="AG67">
            <v>2085741.7851864535</v>
          </cell>
          <cell r="AH67">
            <v>2085741.7851864593</v>
          </cell>
          <cell r="AI67">
            <v>-5.8207660913467407E-9</v>
          </cell>
        </row>
        <row r="141">
          <cell r="C141">
            <v>4.491826665509878</v>
          </cell>
          <cell r="D141">
            <v>0.72325106654028182</v>
          </cell>
          <cell r="E141">
            <v>0.35612406047439055</v>
          </cell>
          <cell r="F141">
            <v>0.2611380309768232</v>
          </cell>
          <cell r="G141">
            <v>0.75454756649546639</v>
          </cell>
          <cell r="H141">
            <v>0.97853378028863613</v>
          </cell>
          <cell r="I141">
            <v>2.923053545206828</v>
          </cell>
          <cell r="J141">
            <v>1.2807224271467923</v>
          </cell>
          <cell r="K141">
            <v>0.58418479713845495</v>
          </cell>
          <cell r="L141">
            <v>0.52234655669172692</v>
          </cell>
          <cell r="M141">
            <v>0.60143043544939501</v>
          </cell>
          <cell r="N141">
            <v>1.9540220873843899</v>
          </cell>
          <cell r="O141">
            <v>0.90366409279596227</v>
          </cell>
          <cell r="P141">
            <v>1</v>
          </cell>
        </row>
        <row r="142">
          <cell r="C142">
            <v>0.10749180900930028</v>
          </cell>
          <cell r="D142">
            <v>0.96102809318327231</v>
          </cell>
          <cell r="E142">
            <v>1.3519434635918082</v>
          </cell>
          <cell r="F142">
            <v>2.849376680798219</v>
          </cell>
          <cell r="G142">
            <v>0.86437930640447702</v>
          </cell>
          <cell r="H142">
            <v>0.73029474662446892</v>
          </cell>
          <cell r="I142">
            <v>1.1124762062157505</v>
          </cell>
          <cell r="J142">
            <v>0.81185998079057387</v>
          </cell>
          <cell r="K142">
            <v>0.77938130623525381</v>
          </cell>
          <cell r="L142">
            <v>0.53598707133050061</v>
          </cell>
          <cell r="M142">
            <v>0.66289008053765275</v>
          </cell>
          <cell r="N142">
            <v>0.64981276368813012</v>
          </cell>
          <cell r="O142">
            <v>5.8702056548280777E-2</v>
          </cell>
          <cell r="P142">
            <v>1</v>
          </cell>
        </row>
        <row r="143">
          <cell r="C143">
            <v>0.14311136653934856</v>
          </cell>
          <cell r="D143">
            <v>0.94926625318636293</v>
          </cell>
          <cell r="E143">
            <v>0.98164985121601955</v>
          </cell>
          <cell r="F143">
            <v>3.6160271676277946</v>
          </cell>
          <cell r="G143">
            <v>3.254101059831791</v>
          </cell>
          <cell r="H143">
            <v>1.2432631071111062</v>
          </cell>
          <cell r="I143">
            <v>0.49551368132928059</v>
          </cell>
          <cell r="J143">
            <v>1.2275393373301635</v>
          </cell>
          <cell r="K143">
            <v>1.7943269362382435</v>
          </cell>
          <cell r="L143">
            <v>0.92843252358330952</v>
          </cell>
          <cell r="M143">
            <v>1.4915902282011952</v>
          </cell>
          <cell r="N143">
            <v>1.4111834394758598</v>
          </cell>
          <cell r="O143">
            <v>5.8655800561434414E-2</v>
          </cell>
          <cell r="P143">
            <v>1</v>
          </cell>
        </row>
        <row r="144">
          <cell r="C144">
            <v>1.0658551507616021</v>
          </cell>
          <cell r="D144">
            <v>0.99273501145446585</v>
          </cell>
          <cell r="E144">
            <v>0.84273003662153878</v>
          </cell>
          <cell r="F144">
            <v>4.8947471734730019</v>
          </cell>
          <cell r="G144">
            <v>2.1880635149337149</v>
          </cell>
          <cell r="H144">
            <v>1.4627368374404486</v>
          </cell>
          <cell r="I144">
            <v>0.18060686880978338</v>
          </cell>
          <cell r="J144">
            <v>1.4421575586560285</v>
          </cell>
          <cell r="K144">
            <v>0.79557352240876156</v>
          </cell>
          <cell r="L144">
            <v>0.29826461041246738</v>
          </cell>
          <cell r="M144">
            <v>1.0957486701407566</v>
          </cell>
          <cell r="N144">
            <v>1.2862257023435693</v>
          </cell>
          <cell r="O144">
            <v>0</v>
          </cell>
          <cell r="P144">
            <v>1</v>
          </cell>
        </row>
        <row r="145">
          <cell r="C145">
            <v>2.9421209268983683</v>
          </cell>
          <cell r="D145">
            <v>1.9692910965624846</v>
          </cell>
          <cell r="E145">
            <v>0.61703004694828956</v>
          </cell>
          <cell r="F145">
            <v>2.592229578580809E-2</v>
          </cell>
          <cell r="G145">
            <v>0.82613218597912086</v>
          </cell>
          <cell r="H145">
            <v>0.22716865408984377</v>
          </cell>
          <cell r="I145">
            <v>1.1882750602050087</v>
          </cell>
          <cell r="J145">
            <v>0.3284396415328949</v>
          </cell>
          <cell r="K145">
            <v>0.18948746209066394</v>
          </cell>
          <cell r="L145">
            <v>0.39352179535713483</v>
          </cell>
          <cell r="M145">
            <v>0.7488426312832912</v>
          </cell>
          <cell r="N145">
            <v>0.57044191981248038</v>
          </cell>
          <cell r="O145">
            <v>5.3991362614085249E-2</v>
          </cell>
          <cell r="P145">
            <v>1</v>
          </cell>
        </row>
        <row r="146">
          <cell r="C146">
            <v>2.6789823429359663</v>
          </cell>
          <cell r="D146">
            <v>0.98037242583967876</v>
          </cell>
          <cell r="E146">
            <v>0.75392877698570648</v>
          </cell>
          <cell r="F146">
            <v>0.97444341763412112</v>
          </cell>
          <cell r="G146">
            <v>0.85181390549719638</v>
          </cell>
          <cell r="H146">
            <v>0.69079073225041787</v>
          </cell>
          <cell r="I146">
            <v>2.5289289968409641</v>
          </cell>
          <cell r="J146">
            <v>0.91025034387366321</v>
          </cell>
          <cell r="K146">
            <v>0.80010237514066773</v>
          </cell>
          <cell r="L146">
            <v>0.47127426783684989</v>
          </cell>
          <cell r="M146">
            <v>0.71664895958194041</v>
          </cell>
          <cell r="N146">
            <v>1.3922964051183291</v>
          </cell>
          <cell r="O146">
            <v>0</v>
          </cell>
          <cell r="P146">
            <v>1</v>
          </cell>
        </row>
        <row r="147">
          <cell r="C147">
            <v>1.0083556002631057E-2</v>
          </cell>
          <cell r="D147">
            <v>0.60097464592057548</v>
          </cell>
          <cell r="E147">
            <v>0.88461359260030015</v>
          </cell>
          <cell r="F147">
            <v>5.2652828625265133</v>
          </cell>
          <cell r="G147">
            <v>0.16384160438326839</v>
          </cell>
          <cell r="H147">
            <v>2.0025499265633466</v>
          </cell>
          <cell r="I147">
            <v>1.5958349624221941</v>
          </cell>
          <cell r="J147">
            <v>0.85424102906851351</v>
          </cell>
          <cell r="K147">
            <v>0.63085892093302076</v>
          </cell>
          <cell r="L147">
            <v>4.4182809655757183</v>
          </cell>
          <cell r="M147">
            <v>1.1406380303190873</v>
          </cell>
          <cell r="N147">
            <v>0.99734375555391752</v>
          </cell>
          <cell r="O147">
            <v>7.0522354310138674E-2</v>
          </cell>
          <cell r="P147">
            <v>1</v>
          </cell>
        </row>
        <row r="148">
          <cell r="C148">
            <v>0.11561859527949407</v>
          </cell>
          <cell r="D148">
            <v>1.4801626988026662</v>
          </cell>
          <cell r="E148">
            <v>1.275630418984899</v>
          </cell>
          <cell r="F148">
            <v>0.27204112597777419</v>
          </cell>
          <cell r="G148">
            <v>1.0760114036736235</v>
          </cell>
          <cell r="H148">
            <v>0.99923824591145649</v>
          </cell>
          <cell r="I148">
            <v>0.36482754048444171</v>
          </cell>
          <cell r="J148">
            <v>0.64942770117971638</v>
          </cell>
          <cell r="K148">
            <v>0.13372261229722787</v>
          </cell>
          <cell r="L148">
            <v>0.11428672320157093</v>
          </cell>
          <cell r="M148">
            <v>0.50456970288291492</v>
          </cell>
          <cell r="N148">
            <v>0.31648462291681712</v>
          </cell>
          <cell r="O148">
            <v>0</v>
          </cell>
          <cell r="P148">
            <v>1</v>
          </cell>
        </row>
        <row r="149">
          <cell r="C149">
            <v>0.26071902311153961</v>
          </cell>
          <cell r="D149">
            <v>0.269606181058343</v>
          </cell>
          <cell r="E149">
            <v>0.16481233083603905</v>
          </cell>
          <cell r="F149">
            <v>4.0482642675498941E-2</v>
          </cell>
          <cell r="G149">
            <v>0.93718360772022502</v>
          </cell>
          <cell r="H149">
            <v>1.0089430457575537</v>
          </cell>
          <cell r="I149">
            <v>0.19368447194783087</v>
          </cell>
          <cell r="J149">
            <v>6.5713734330358395</v>
          </cell>
          <cell r="K149">
            <v>0.99210508753166038</v>
          </cell>
          <cell r="L149">
            <v>8.3724687490354146</v>
          </cell>
          <cell r="M149">
            <v>1.2674190335849234</v>
          </cell>
          <cell r="N149">
            <v>1.791483385698071</v>
          </cell>
          <cell r="O149">
            <v>1.747293773552965</v>
          </cell>
          <cell r="P149">
            <v>1</v>
          </cell>
        </row>
        <row r="150">
          <cell r="C150">
            <v>0.24955374146026246</v>
          </cell>
          <cell r="D150">
            <v>1.1048193395946444</v>
          </cell>
          <cell r="E150">
            <v>1.4389428153808044</v>
          </cell>
          <cell r="F150">
            <v>3.1424019565987189</v>
          </cell>
          <cell r="G150">
            <v>1.3660690294060749</v>
          </cell>
          <cell r="H150">
            <v>0.19779374748594739</v>
          </cell>
          <cell r="I150">
            <v>0.14912757937951032</v>
          </cell>
          <cell r="J150">
            <v>0.67467513104418952</v>
          </cell>
          <cell r="K150">
            <v>0.60844023807766312</v>
          </cell>
          <cell r="L150">
            <v>0.17251690118855637</v>
          </cell>
          <cell r="M150">
            <v>0.55610204414340836</v>
          </cell>
          <cell r="N150">
            <v>0.72750212048145579</v>
          </cell>
          <cell r="O150">
            <v>0.13102490123335708</v>
          </cell>
          <cell r="P150">
            <v>1</v>
          </cell>
        </row>
        <row r="151">
          <cell r="C151">
            <v>0.15383237377236372</v>
          </cell>
          <cell r="D151">
            <v>0.94520935797268268</v>
          </cell>
          <cell r="E151">
            <v>1.3974563166229865</v>
          </cell>
          <cell r="F151">
            <v>1.0174450014930192</v>
          </cell>
          <cell r="G151">
            <v>0.3102767945052583</v>
          </cell>
          <cell r="H151">
            <v>0.67439550347710719</v>
          </cell>
          <cell r="I151">
            <v>0.56300504243101224</v>
          </cell>
          <cell r="J151">
            <v>0.54040456583490082</v>
          </cell>
          <cell r="K151">
            <v>0.41020549925019545</v>
          </cell>
          <cell r="L151">
            <v>0.59677975270729977</v>
          </cell>
          <cell r="M151">
            <v>0.80678482965857001</v>
          </cell>
          <cell r="N151">
            <v>0.8765058249932226</v>
          </cell>
          <cell r="O151">
            <v>1.1521788919293219E-5</v>
          </cell>
          <cell r="P151">
            <v>1</v>
          </cell>
        </row>
        <row r="152">
          <cell r="C152">
            <v>0.4783228662630899</v>
          </cell>
          <cell r="D152">
            <v>1.0672033536114065</v>
          </cell>
          <cell r="E152">
            <v>0.64663651905459518</v>
          </cell>
          <cell r="F152">
            <v>2.3222231266026676</v>
          </cell>
          <cell r="G152">
            <v>2.9489056295836575</v>
          </cell>
          <cell r="H152">
            <v>1.3061522265133962</v>
          </cell>
          <cell r="I152">
            <v>0.14545448585662274</v>
          </cell>
          <cell r="J152">
            <v>4.2298511773360676</v>
          </cell>
          <cell r="K152">
            <v>1.0358781840572737</v>
          </cell>
          <cell r="L152">
            <v>0.34228801824625688</v>
          </cell>
          <cell r="M152">
            <v>1.0902640280048035</v>
          </cell>
          <cell r="N152">
            <v>1.1706617129895978</v>
          </cell>
          <cell r="O152">
            <v>3.7573576217805144E-7</v>
          </cell>
          <cell r="P152">
            <v>1</v>
          </cell>
        </row>
        <row r="153">
          <cell r="C153">
            <v>0.50422429784820721</v>
          </cell>
          <cell r="D153">
            <v>1.2389395336227287</v>
          </cell>
          <cell r="E153">
            <v>1.0904621290215677</v>
          </cell>
          <cell r="F153">
            <v>0.6065725541527941</v>
          </cell>
          <cell r="G153">
            <v>1.4222646872961211</v>
          </cell>
          <cell r="H153">
            <v>0.75462088225423662</v>
          </cell>
          <cell r="I153">
            <v>1.5535343890922331</v>
          </cell>
          <cell r="J153">
            <v>0.96614986993039031</v>
          </cell>
          <cell r="K153">
            <v>0.8337794883247539</v>
          </cell>
          <cell r="L153">
            <v>0.51251764763832552</v>
          </cell>
          <cell r="M153">
            <v>1.0366045518459843</v>
          </cell>
          <cell r="N153">
            <v>0.98019915321701112</v>
          </cell>
          <cell r="O153">
            <v>4.1810328790168419E-5</v>
          </cell>
          <cell r="P153">
            <v>1</v>
          </cell>
        </row>
        <row r="154">
          <cell r="C154">
            <v>0.3647646889660825</v>
          </cell>
          <cell r="D154">
            <v>1.7880495371717886</v>
          </cell>
          <cell r="E154">
            <v>0.7434861784407597</v>
          </cell>
          <cell r="F154">
            <v>4.212018861658132</v>
          </cell>
          <cell r="G154">
            <v>4.2867488968067509</v>
          </cell>
          <cell r="H154">
            <v>0.63086945589479981</v>
          </cell>
          <cell r="I154">
            <v>0.13442649036872178</v>
          </cell>
          <cell r="J154">
            <v>2.3503750579986353</v>
          </cell>
          <cell r="K154">
            <v>1.499315892897084</v>
          </cell>
          <cell r="L154">
            <v>0.25162501123850695</v>
          </cell>
          <cell r="M154">
            <v>0.99657252514809869</v>
          </cell>
          <cell r="N154">
            <v>1.6219853707856742</v>
          </cell>
          <cell r="O154">
            <v>0</v>
          </cell>
          <cell r="P154">
            <v>1</v>
          </cell>
        </row>
        <row r="155">
          <cell r="C155">
            <v>0.20320483861892852</v>
          </cell>
          <cell r="D155">
            <v>1.7897748783737135</v>
          </cell>
          <cell r="E155">
            <v>1.0505837861315628</v>
          </cell>
          <cell r="F155">
            <v>0.93569769095418998</v>
          </cell>
          <cell r="G155">
            <v>7.690030259808095E-2</v>
          </cell>
          <cell r="H155">
            <v>0.22689673156406118</v>
          </cell>
          <cell r="I155">
            <v>0.21937754914072244</v>
          </cell>
          <cell r="J155">
            <v>1.0242156287514408</v>
          </cell>
          <cell r="K155">
            <v>0.46541168653335596</v>
          </cell>
          <cell r="L155">
            <v>0.43813017989888325</v>
          </cell>
          <cell r="M155">
            <v>1.4682247998445825</v>
          </cell>
          <cell r="N155">
            <v>0.84444705698205125</v>
          </cell>
          <cell r="O155">
            <v>0.15222662194815517</v>
          </cell>
          <cell r="P155">
            <v>1</v>
          </cell>
        </row>
        <row r="156">
          <cell r="C156">
            <v>0.29959872245959723</v>
          </cell>
          <cell r="D156">
            <v>0.92567525375845161</v>
          </cell>
          <cell r="E156">
            <v>1.0129435189540832</v>
          </cell>
          <cell r="F156">
            <v>0.82122886861634858</v>
          </cell>
          <cell r="G156">
            <v>3.908262847873256E-3</v>
          </cell>
          <cell r="H156">
            <v>1.5704850989930772</v>
          </cell>
          <cell r="I156">
            <v>5.9060964254549903E-3</v>
          </cell>
          <cell r="J156">
            <v>1.3064912747017532</v>
          </cell>
          <cell r="K156">
            <v>1.0675696809719539</v>
          </cell>
          <cell r="L156">
            <v>0.58974114099467834</v>
          </cell>
          <cell r="M156">
            <v>1.507576404142478</v>
          </cell>
          <cell r="N156">
            <v>1.1018304570091582</v>
          </cell>
          <cell r="O156">
            <v>0</v>
          </cell>
          <cell r="P156">
            <v>1</v>
          </cell>
        </row>
        <row r="157">
          <cell r="C157">
            <v>0.35578059194866435</v>
          </cell>
          <cell r="D157">
            <v>0.49358632872167268</v>
          </cell>
          <cell r="E157">
            <v>0.73612187478078162</v>
          </cell>
          <cell r="F157">
            <v>0.3744599088819533</v>
          </cell>
          <cell r="G157">
            <v>0.56021080077985008</v>
          </cell>
          <cell r="H157">
            <v>1.5216818118333368</v>
          </cell>
          <cell r="I157">
            <v>1.6237439528601205</v>
          </cell>
          <cell r="J157">
            <v>0.6520890174271422</v>
          </cell>
          <cell r="K157">
            <v>2.1621575523591376</v>
          </cell>
          <cell r="L157">
            <v>4.3791353033068292</v>
          </cell>
          <cell r="M157">
            <v>2.0460214348470602</v>
          </cell>
          <cell r="N157">
            <v>3.3373080497083798</v>
          </cell>
          <cell r="O157">
            <v>0.1392305449651795</v>
          </cell>
          <cell r="P157">
            <v>1</v>
          </cell>
        </row>
        <row r="158">
          <cell r="C158">
            <v>0.46238970198045487</v>
          </cell>
          <cell r="D158">
            <v>0.44730240679644995</v>
          </cell>
          <cell r="E158">
            <v>0.7671787808205327</v>
          </cell>
          <cell r="F158">
            <v>1.794102708635549</v>
          </cell>
          <cell r="G158">
            <v>2.5361117393305168</v>
          </cell>
          <cell r="H158">
            <v>1.212021458756311</v>
          </cell>
          <cell r="I158">
            <v>5.7227427924298064</v>
          </cell>
          <cell r="J158">
            <v>3.7228315843883326</v>
          </cell>
          <cell r="K158">
            <v>2.0644675979245353</v>
          </cell>
          <cell r="L158">
            <v>0.61459047196520977</v>
          </cell>
          <cell r="M158">
            <v>0.924135616214108</v>
          </cell>
          <cell r="N158">
            <v>1.890987066917901</v>
          </cell>
          <cell r="O158">
            <v>4.7166718981087072</v>
          </cell>
          <cell r="P158">
            <v>1</v>
          </cell>
        </row>
        <row r="159">
          <cell r="C159">
            <v>1.1775113880592514</v>
          </cell>
          <cell r="D159">
            <v>1.5372177103621159</v>
          </cell>
          <cell r="E159">
            <v>0.61974160158313663</v>
          </cell>
          <cell r="F159">
            <v>5.691416651647347</v>
          </cell>
          <cell r="G159">
            <v>1.8613827900110325</v>
          </cell>
          <cell r="H159">
            <v>0.65521359217414621</v>
          </cell>
          <cell r="I159">
            <v>7.542492287634002E-2</v>
          </cell>
          <cell r="J159">
            <v>1.8935708228651369</v>
          </cell>
          <cell r="K159">
            <v>2.4736660410463327</v>
          </cell>
          <cell r="L159">
            <v>0.20058307089750355</v>
          </cell>
          <cell r="M159">
            <v>1.1047742088769896</v>
          </cell>
          <cell r="N159">
            <v>3.2475179953696167</v>
          </cell>
          <cell r="O159">
            <v>2.8406661430526614</v>
          </cell>
          <cell r="P159">
            <v>1</v>
          </cell>
        </row>
        <row r="160">
          <cell r="C160">
            <v>0.28114338195487115</v>
          </cell>
          <cell r="D160">
            <v>0.9560748853888309</v>
          </cell>
          <cell r="E160">
            <v>1.3318595558509743</v>
          </cell>
          <cell r="F160">
            <v>2.5104057674024505</v>
          </cell>
          <cell r="G160">
            <v>0.89716844799807527</v>
          </cell>
          <cell r="H160">
            <v>0.68965121957405662</v>
          </cell>
          <cell r="I160">
            <v>0.16756975066977731</v>
          </cell>
          <cell r="J160">
            <v>1.0401896189598701</v>
          </cell>
          <cell r="K160">
            <v>0.5634803603790195</v>
          </cell>
          <cell r="L160">
            <v>6.1703199752963338E-2</v>
          </cell>
          <cell r="M160">
            <v>0.84130990051909882</v>
          </cell>
          <cell r="N160">
            <v>0.57261455195343614</v>
          </cell>
          <cell r="O160">
            <v>2.2219429920342825E-8</v>
          </cell>
          <cell r="P160">
            <v>1</v>
          </cell>
        </row>
        <row r="161">
          <cell r="C161">
            <v>2.0316165809142532</v>
          </cell>
          <cell r="D161">
            <v>2.767137095692993</v>
          </cell>
          <cell r="E161">
            <v>0.70548182758378108</v>
          </cell>
          <cell r="F161">
            <v>7.7364412336819968E-2</v>
          </cell>
          <cell r="G161">
            <v>0.26248578533509842</v>
          </cell>
          <cell r="H161">
            <v>7.3597314003691315E-3</v>
          </cell>
          <cell r="I161">
            <v>1.6235612834544173</v>
          </cell>
          <cell r="J161">
            <v>0.20847616237096048</v>
          </cell>
          <cell r="K161">
            <v>0.72208096407400724</v>
          </cell>
          <cell r="L161">
            <v>4.5600911323256235E-2</v>
          </cell>
          <cell r="M161">
            <v>0.20845420589812821</v>
          </cell>
          <cell r="N161">
            <v>0.42723294809144297</v>
          </cell>
          <cell r="O161">
            <v>0</v>
          </cell>
          <cell r="P161">
            <v>1</v>
          </cell>
        </row>
        <row r="162">
          <cell r="C162">
            <v>0.63059443758694311</v>
          </cell>
          <cell r="D162">
            <v>1.4478628163445237</v>
          </cell>
          <cell r="E162">
            <v>0.89926236049951969</v>
          </cell>
          <cell r="F162">
            <v>7.1710836719625359E-2</v>
          </cell>
          <cell r="G162">
            <v>0.3194279029289418</v>
          </cell>
          <cell r="H162">
            <v>0.53417329619881759</v>
          </cell>
          <cell r="I162">
            <v>5.3336960172761363E-2</v>
          </cell>
          <cell r="J162">
            <v>0.7408864042355422</v>
          </cell>
          <cell r="K162">
            <v>0.99555405216457671</v>
          </cell>
          <cell r="L162">
            <v>9.1009001655853017E-2</v>
          </cell>
          <cell r="M162">
            <v>2.4604341718855198</v>
          </cell>
          <cell r="N162">
            <v>1.354529933748323</v>
          </cell>
          <cell r="O162">
            <v>0</v>
          </cell>
          <cell r="P162">
            <v>1</v>
          </cell>
        </row>
        <row r="163">
          <cell r="C163">
            <v>0.32392232610268262</v>
          </cell>
          <cell r="D163">
            <v>1.3923341603112707</v>
          </cell>
          <cell r="E163">
            <v>0.65683888467108531</v>
          </cell>
          <cell r="F163">
            <v>5.1027341629945114E-2</v>
          </cell>
          <cell r="G163">
            <v>9.350718265431332E-2</v>
          </cell>
          <cell r="H163">
            <v>0.63297729878436915</v>
          </cell>
          <cell r="I163">
            <v>0.73310952982955868</v>
          </cell>
          <cell r="J163">
            <v>0.59841601225558294</v>
          </cell>
          <cell r="K163">
            <v>0.91217814136548503</v>
          </cell>
          <cell r="L163">
            <v>3.0819410728181791</v>
          </cell>
          <cell r="M163">
            <v>3.3344692558241413</v>
          </cell>
          <cell r="N163">
            <v>0.71814486729789873</v>
          </cell>
          <cell r="O163">
            <v>4.2277222467040271E-2</v>
          </cell>
          <cell r="P163">
            <v>1</v>
          </cell>
        </row>
        <row r="164">
          <cell r="C164">
            <v>0.161275559645435</v>
          </cell>
          <cell r="D164">
            <v>1.5748749367679171</v>
          </cell>
          <cell r="E164">
            <v>1.2282281217085387</v>
          </cell>
          <cell r="F164">
            <v>0.49367689207137466</v>
          </cell>
          <cell r="G164">
            <v>0.74662491924741581</v>
          </cell>
          <cell r="H164">
            <v>0.59586006461560914</v>
          </cell>
          <cell r="I164">
            <v>2.169140098102959E-2</v>
          </cell>
          <cell r="J164">
            <v>0.65606227114060967</v>
          </cell>
          <cell r="K164">
            <v>1.8575202083054536</v>
          </cell>
          <cell r="L164">
            <v>0.34901828272803948</v>
          </cell>
          <cell r="M164">
            <v>0.72317672393872834</v>
          </cell>
          <cell r="N164">
            <v>0.52751025646744432</v>
          </cell>
          <cell r="O164">
            <v>0</v>
          </cell>
          <cell r="P164">
            <v>1</v>
          </cell>
        </row>
        <row r="165">
          <cell r="C165">
            <v>4.2061459609024097E-2</v>
          </cell>
          <cell r="D165">
            <v>0.41042546836104171</v>
          </cell>
          <cell r="E165">
            <v>1.6306268694681156</v>
          </cell>
          <cell r="F165">
            <v>0.13802694938680279</v>
          </cell>
          <cell r="G165">
            <v>1.6214865630576124E-2</v>
          </cell>
          <cell r="H165">
            <v>1.2256687496572636</v>
          </cell>
          <cell r="I165">
            <v>0.45441801141293514</v>
          </cell>
          <cell r="J165">
            <v>0.90918243535073595</v>
          </cell>
          <cell r="K165">
            <v>0.16104196198466744</v>
          </cell>
          <cell r="L165">
            <v>0.14398658767482542</v>
          </cell>
          <cell r="M165">
            <v>0.18415231400320642</v>
          </cell>
          <cell r="N165">
            <v>0.15509473412893701</v>
          </cell>
          <cell r="O165">
            <v>2.552940144192045</v>
          </cell>
          <cell r="P165">
            <v>1</v>
          </cell>
        </row>
        <row r="166">
          <cell r="C166">
            <v>1.4160233352876365E-2</v>
          </cell>
          <cell r="D166">
            <v>0.45225568095057139</v>
          </cell>
          <cell r="E166">
            <v>1.6989587123763037</v>
          </cell>
          <cell r="F166">
            <v>0.32284209140549663</v>
          </cell>
          <cell r="G166">
            <v>9.3811466195268089E-2</v>
          </cell>
          <cell r="H166">
            <v>0.54344208437170505</v>
          </cell>
          <cell r="I166">
            <v>0.45148781737972254</v>
          </cell>
          <cell r="J166">
            <v>0.66164226792757863</v>
          </cell>
          <cell r="K166">
            <v>0.16187590562360382</v>
          </cell>
          <cell r="L166">
            <v>0.10886745227999518</v>
          </cell>
          <cell r="M166">
            <v>0.5953521771113568</v>
          </cell>
          <cell r="N166">
            <v>0.34594333795889132</v>
          </cell>
          <cell r="O166">
            <v>0</v>
          </cell>
          <cell r="P166">
            <v>1</v>
          </cell>
        </row>
        <row r="167">
          <cell r="C167">
            <v>0.57978213462898054</v>
          </cell>
          <cell r="D167">
            <v>1.5073484827614181</v>
          </cell>
          <cell r="E167">
            <v>0.71448635031388219</v>
          </cell>
          <cell r="F167">
            <v>2.2661435273294002</v>
          </cell>
          <cell r="G167">
            <v>2.0082294961465426</v>
          </cell>
          <cell r="H167">
            <v>1.6097393509754623</v>
          </cell>
          <cell r="I167">
            <v>0.6957775586070315</v>
          </cell>
          <cell r="J167">
            <v>2.4895833181867553</v>
          </cell>
          <cell r="K167">
            <v>0.84373954133790052</v>
          </cell>
          <cell r="L167">
            <v>0.17480608202063597</v>
          </cell>
          <cell r="M167">
            <v>0.53351648009779662</v>
          </cell>
          <cell r="N167">
            <v>1.8657029017423512</v>
          </cell>
          <cell r="O167">
            <v>1.6116387331812958E-7</v>
          </cell>
          <cell r="P167">
            <v>1</v>
          </cell>
        </row>
        <row r="168">
          <cell r="C168">
            <v>2.7423988475213254E-2</v>
          </cell>
          <cell r="D168">
            <v>0.14965483121001663</v>
          </cell>
          <cell r="E168">
            <v>0.10822788245644976</v>
          </cell>
          <cell r="F168">
            <v>0.39217058282872158</v>
          </cell>
          <cell r="G168">
            <v>1.8600517419478939</v>
          </cell>
          <cell r="H168">
            <v>1.5616902077970098</v>
          </cell>
          <cell r="I168">
            <v>6.1088151575244776E-2</v>
          </cell>
          <cell r="J168">
            <v>0.39923216527629207</v>
          </cell>
          <cell r="K168">
            <v>5.0279115256250826</v>
          </cell>
          <cell r="L168">
            <v>18.362364388023082</v>
          </cell>
          <cell r="M168">
            <v>1.9387406805807923</v>
          </cell>
          <cell r="N168">
            <v>0.64133768118064982</v>
          </cell>
          <cell r="O168">
            <v>8.7491703719111483E-3</v>
          </cell>
          <cell r="P168">
            <v>1</v>
          </cell>
        </row>
        <row r="169">
          <cell r="C169">
            <v>0.83496902056286493</v>
          </cell>
          <cell r="D169">
            <v>1.891696493359678</v>
          </cell>
          <cell r="E169">
            <v>0.40345973959283926</v>
          </cell>
          <cell r="F169">
            <v>2.3080648664513816</v>
          </cell>
          <cell r="G169">
            <v>2.7469844990766914</v>
          </cell>
          <cell r="H169">
            <v>1.1130970695613247</v>
          </cell>
          <cell r="I169">
            <v>0.10112211305799333</v>
          </cell>
          <cell r="J169">
            <v>3.5599015983066242</v>
          </cell>
          <cell r="K169">
            <v>1.0595925700497113</v>
          </cell>
          <cell r="L169">
            <v>1.3170444828294832</v>
          </cell>
          <cell r="M169">
            <v>0.83131634593706827</v>
          </cell>
          <cell r="N169">
            <v>1.0835872327571132</v>
          </cell>
          <cell r="O169">
            <v>8.1950034993096335E-8</v>
          </cell>
          <cell r="P169">
            <v>1</v>
          </cell>
        </row>
        <row r="170">
          <cell r="C170">
            <v>1.3212612807418862</v>
          </cell>
          <cell r="D170">
            <v>0.96817434646195444</v>
          </cell>
          <cell r="E170">
            <v>1.4325627021235938</v>
          </cell>
          <cell r="F170">
            <v>8.7463549140798513E-2</v>
          </cell>
          <cell r="G170">
            <v>7.9479245830818175E-3</v>
          </cell>
          <cell r="H170">
            <v>0.5298376388664896</v>
          </cell>
          <cell r="I170">
            <v>2.7271336704967996E-3</v>
          </cell>
          <cell r="J170">
            <v>0.27150169010995617</v>
          </cell>
          <cell r="K170">
            <v>5.3033479633745932E-2</v>
          </cell>
          <cell r="L170">
            <v>8.3086422823608411E-2</v>
          </cell>
          <cell r="M170">
            <v>1.7403408768932212E-2</v>
          </cell>
          <cell r="N170">
            <v>1.6126541725675986E-2</v>
          </cell>
          <cell r="O170">
            <v>4.6476410522336257E-6</v>
          </cell>
          <cell r="P170">
            <v>1</v>
          </cell>
        </row>
        <row r="171">
          <cell r="C171">
            <v>6.8251242501732243E-2</v>
          </cell>
          <cell r="D171">
            <v>0.37910562967727429</v>
          </cell>
          <cell r="E171">
            <v>0.14404829156399696</v>
          </cell>
          <cell r="F171">
            <v>6.0563037826265063E-2</v>
          </cell>
          <cell r="G171">
            <v>0.84191276092777112</v>
          </cell>
          <cell r="H171">
            <v>0.28589883435671737</v>
          </cell>
          <cell r="I171">
            <v>0.30526196970322428</v>
          </cell>
          <cell r="J171">
            <v>1.1509020667108203</v>
          </cell>
          <cell r="K171">
            <v>5.7882509271076774</v>
          </cell>
          <cell r="L171">
            <v>12.385163178855834</v>
          </cell>
          <cell r="M171">
            <v>1.8731519264759835</v>
          </cell>
          <cell r="N171">
            <v>10.457047425822109</v>
          </cell>
          <cell r="O171">
            <v>3.2349840888573411E-4</v>
          </cell>
          <cell r="P171">
            <v>1</v>
          </cell>
        </row>
        <row r="172">
          <cell r="C172">
            <v>0.6924256881169506</v>
          </cell>
          <cell r="D172">
            <v>0.79506571754203681</v>
          </cell>
          <cell r="E172">
            <v>0.70231109564412264</v>
          </cell>
          <cell r="F172">
            <v>1.0314358970923294</v>
          </cell>
          <cell r="G172">
            <v>6.9011582996148748</v>
          </cell>
          <cell r="H172">
            <v>1.3301871782109145</v>
          </cell>
          <cell r="I172">
            <v>3.9975842743636261E-2</v>
          </cell>
          <cell r="J172">
            <v>1.5035848156219864</v>
          </cell>
          <cell r="K172">
            <v>1.1424122731666011</v>
          </cell>
          <cell r="L172">
            <v>0.73702000092386211</v>
          </cell>
          <cell r="M172">
            <v>2.4302625084371905</v>
          </cell>
          <cell r="N172">
            <v>2.2327495844604686</v>
          </cell>
          <cell r="O172">
            <v>0</v>
          </cell>
          <cell r="P172">
            <v>1</v>
          </cell>
        </row>
        <row r="173">
          <cell r="C173">
            <v>4.93032608767935</v>
          </cell>
          <cell r="D173">
            <v>0.45171688047514935</v>
          </cell>
          <cell r="E173">
            <v>0.45011504856311413</v>
          </cell>
          <cell r="F173">
            <v>0.88239001440386167</v>
          </cell>
          <cell r="G173">
            <v>0.33536371768914902</v>
          </cell>
          <cell r="H173">
            <v>6.7328205399903945E-2</v>
          </cell>
          <cell r="I173">
            <v>2.6591197267388719E-2</v>
          </cell>
          <cell r="J173">
            <v>2.3953549910411338</v>
          </cell>
          <cell r="K173">
            <v>1.0306126466866237</v>
          </cell>
          <cell r="L173">
            <v>0.53003950055479454</v>
          </cell>
          <cell r="M173">
            <v>0.8654934439541071</v>
          </cell>
          <cell r="N173">
            <v>0.57510077473444488</v>
          </cell>
          <cell r="O173">
            <v>3.9208315236731151E-8</v>
          </cell>
          <cell r="P173">
            <v>1</v>
          </cell>
        </row>
        <row r="174">
          <cell r="C174">
            <v>0.35392411201537122</v>
          </cell>
          <cell r="D174">
            <v>1.4677593176609085</v>
          </cell>
          <cell r="E174">
            <v>0.92341483086163489</v>
          </cell>
          <cell r="F174">
            <v>1.0213094563323188</v>
          </cell>
          <cell r="G174">
            <v>5.9445615349164775</v>
          </cell>
          <cell r="H174">
            <v>1.8642361896762054</v>
          </cell>
          <cell r="I174">
            <v>3.1483295891982802E-2</v>
          </cell>
          <cell r="J174">
            <v>0.92727706720153213</v>
          </cell>
          <cell r="K174">
            <v>0.42768997624454963</v>
          </cell>
          <cell r="L174">
            <v>0.13992754526002826</v>
          </cell>
          <cell r="M174">
            <v>0.76688717942701001</v>
          </cell>
          <cell r="N174">
            <v>0.7600782580646509</v>
          </cell>
          <cell r="O174">
            <v>7.0380931614847153E-2</v>
          </cell>
          <cell r="P174">
            <v>1</v>
          </cell>
        </row>
        <row r="175">
          <cell r="C175">
            <v>0.25623242272407104</v>
          </cell>
          <cell r="D175">
            <v>1.7168751951433423</v>
          </cell>
          <cell r="E175">
            <v>0.78307763350792137</v>
          </cell>
          <cell r="F175">
            <v>0.82323192984091231</v>
          </cell>
          <cell r="G175">
            <v>2.8366384489619576</v>
          </cell>
          <cell r="H175">
            <v>1.6432126476908326</v>
          </cell>
          <cell r="I175">
            <v>1.14703060640135</v>
          </cell>
          <cell r="J175">
            <v>1.9823540159633639</v>
          </cell>
          <cell r="K175">
            <v>1.2413583016966987</v>
          </cell>
          <cell r="L175">
            <v>0.1814267703639578</v>
          </cell>
          <cell r="M175">
            <v>0.6174956728758455</v>
          </cell>
          <cell r="N175">
            <v>0.99868872182918977</v>
          </cell>
          <cell r="O175">
            <v>2.5690680476740196E-2</v>
          </cell>
          <cell r="P175">
            <v>1</v>
          </cell>
        </row>
        <row r="176">
          <cell r="C176">
            <v>0.34466539133779378</v>
          </cell>
          <cell r="D176">
            <v>0.92113597236464761</v>
          </cell>
          <cell r="E176">
            <v>0.78204350183380811</v>
          </cell>
          <cell r="F176">
            <v>1.3448883038374686</v>
          </cell>
          <cell r="G176">
            <v>2.3471942990763446</v>
          </cell>
          <cell r="H176">
            <v>1.4301176462566187</v>
          </cell>
          <cell r="I176">
            <v>2.3164280122610239</v>
          </cell>
          <cell r="J176">
            <v>3.0241821418454262</v>
          </cell>
          <cell r="K176">
            <v>1.1961877560363057</v>
          </cell>
          <cell r="L176">
            <v>0.23553104623405</v>
          </cell>
          <cell r="M176">
            <v>1.1474957883342642</v>
          </cell>
          <cell r="N176">
            <v>1.8142675889138138</v>
          </cell>
          <cell r="O176">
            <v>0</v>
          </cell>
          <cell r="P176">
            <v>1</v>
          </cell>
        </row>
        <row r="177">
          <cell r="C177">
            <v>3.9763300789227576</v>
          </cell>
          <cell r="D177">
            <v>0.29576389903939448</v>
          </cell>
          <cell r="E177">
            <v>0.58012514820006744</v>
          </cell>
          <cell r="F177">
            <v>0.70812249147205486</v>
          </cell>
          <cell r="G177">
            <v>8.6146650455506735E-2</v>
          </cell>
          <cell r="H177">
            <v>1.801654316863696</v>
          </cell>
          <cell r="I177">
            <v>3.3528519313129654E-2</v>
          </cell>
          <cell r="J177">
            <v>2.6052838182934157</v>
          </cell>
          <cell r="K177">
            <v>0.26903787348276204</v>
          </cell>
          <cell r="L177">
            <v>6.9956878029534706E-3</v>
          </cell>
          <cell r="M177">
            <v>3.2460625310926694E-2</v>
          </cell>
          <cell r="N177">
            <v>5.0954728447646001E-2</v>
          </cell>
          <cell r="O177">
            <v>0</v>
          </cell>
          <cell r="P177">
            <v>1</v>
          </cell>
        </row>
        <row r="178">
          <cell r="C178">
            <v>0.25977885421416702</v>
          </cell>
          <cell r="D178">
            <v>0.72096632776854197</v>
          </cell>
          <cell r="E178">
            <v>1.3284388211367149</v>
          </cell>
          <cell r="F178">
            <v>1.2458986874834046</v>
          </cell>
          <cell r="G178">
            <v>1.5703946324014972</v>
          </cell>
          <cell r="H178">
            <v>0.7126132248050604</v>
          </cell>
          <cell r="I178">
            <v>0.15762059433341469</v>
          </cell>
          <cell r="J178">
            <v>0.56453417131608352</v>
          </cell>
          <cell r="K178">
            <v>4.2645121261924404</v>
          </cell>
          <cell r="L178">
            <v>0.22843275801893004</v>
          </cell>
          <cell r="M178">
            <v>1.2477808967806894</v>
          </cell>
          <cell r="N178">
            <v>0.84600891466458084</v>
          </cell>
          <cell r="O178">
            <v>0</v>
          </cell>
          <cell r="P178">
            <v>1</v>
          </cell>
        </row>
        <row r="179">
          <cell r="C179">
            <v>0.22797887790614918</v>
          </cell>
          <cell r="D179">
            <v>1.0764708905237945</v>
          </cell>
          <cell r="E179">
            <v>1.2028534864832217</v>
          </cell>
          <cell r="F179">
            <v>4.8077139498884565</v>
          </cell>
          <cell r="G179">
            <v>2.7177983219456729</v>
          </cell>
          <cell r="H179">
            <v>0.58218951781491945</v>
          </cell>
          <cell r="I179">
            <v>6.9086422589663299E-2</v>
          </cell>
          <cell r="J179">
            <v>1.7388842082229024</v>
          </cell>
          <cell r="K179">
            <v>1.66941572381223</v>
          </cell>
          <cell r="L179">
            <v>0.31638134423129771</v>
          </cell>
          <cell r="M179">
            <v>0.49564386779567404</v>
          </cell>
          <cell r="N179">
            <v>0.87192923277043022</v>
          </cell>
          <cell r="O179">
            <v>9.9601090806778158E-8</v>
          </cell>
          <cell r="P179">
            <v>1</v>
          </cell>
        </row>
        <row r="180">
          <cell r="C180">
            <v>0.16116266660245895</v>
          </cell>
          <cell r="D180">
            <v>0.99511098088765237</v>
          </cell>
          <cell r="E180">
            <v>1.0211794087333186</v>
          </cell>
          <cell r="F180">
            <v>0.8809999501112199</v>
          </cell>
          <cell r="G180">
            <v>0.62766359308253217</v>
          </cell>
          <cell r="H180">
            <v>1.1156450660539747</v>
          </cell>
          <cell r="I180">
            <v>4.3860471103725374E-2</v>
          </cell>
          <cell r="J180">
            <v>1.6129008693912554</v>
          </cell>
          <cell r="K180">
            <v>1.1337227105666519</v>
          </cell>
          <cell r="L180">
            <v>0.45401806451682658</v>
          </cell>
          <cell r="M180">
            <v>1.844078012753664</v>
          </cell>
          <cell r="N180">
            <v>0.76625863524258786</v>
          </cell>
          <cell r="O180">
            <v>6.4510391281480339E-2</v>
          </cell>
          <cell r="P180">
            <v>1</v>
          </cell>
        </row>
        <row r="181">
          <cell r="C181">
            <v>0.6113164886322342</v>
          </cell>
          <cell r="D181">
            <v>2.446893442881013</v>
          </cell>
          <cell r="E181">
            <v>0.96828620288847567</v>
          </cell>
          <cell r="F181">
            <v>1.0001864736496628</v>
          </cell>
          <cell r="G181">
            <v>1.2335392547073787</v>
          </cell>
          <cell r="H181">
            <v>0.45197546441676439</v>
          </cell>
          <cell r="I181">
            <v>2.5955980336985117E-2</v>
          </cell>
          <cell r="J181">
            <v>0.94393864920360726</v>
          </cell>
          <cell r="K181">
            <v>0.10122933663286991</v>
          </cell>
          <cell r="L181">
            <v>0.34224380622408246</v>
          </cell>
          <cell r="M181">
            <v>0.14100840298300749</v>
          </cell>
          <cell r="N181">
            <v>0.12440250028590381</v>
          </cell>
          <cell r="O181">
            <v>7.1854364686882027E-2</v>
          </cell>
          <cell r="P181">
            <v>1</v>
          </cell>
        </row>
        <row r="182">
          <cell r="C182">
            <v>4.7814185878016169E-2</v>
          </cell>
          <cell r="D182">
            <v>0.4620936774950703</v>
          </cell>
          <cell r="E182">
            <v>1.5579779787881884</v>
          </cell>
          <cell r="F182">
            <v>1.3002578658241636E-2</v>
          </cell>
          <cell r="G182">
            <v>1.095696524321094E-2</v>
          </cell>
          <cell r="H182">
            <v>1.3671145978835251</v>
          </cell>
          <cell r="I182">
            <v>1.3170311591549657</v>
          </cell>
          <cell r="J182">
            <v>0.91231607693160266</v>
          </cell>
          <cell r="K182">
            <v>0.25371075499238127</v>
          </cell>
          <cell r="L182">
            <v>0.17090135780333057</v>
          </cell>
          <cell r="M182">
            <v>0.22646326137380099</v>
          </cell>
          <cell r="N182">
            <v>0.22190935669925455</v>
          </cell>
          <cell r="O182">
            <v>0.11913300287725308</v>
          </cell>
          <cell r="P182">
            <v>1</v>
          </cell>
        </row>
        <row r="183">
          <cell r="C183">
            <v>0.43763132780270514</v>
          </cell>
          <cell r="D183">
            <v>0.8370381133584387</v>
          </cell>
          <cell r="E183">
            <v>0.92291569394881345</v>
          </cell>
          <cell r="F183">
            <v>0.16479324897319647</v>
          </cell>
          <cell r="G183">
            <v>1.7561662475415494E-2</v>
          </cell>
          <cell r="H183">
            <v>1.3477526206544193</v>
          </cell>
          <cell r="I183">
            <v>8.4633782881460964E-2</v>
          </cell>
          <cell r="J183">
            <v>1.1816684090760263</v>
          </cell>
          <cell r="K183">
            <v>2.228625869061148</v>
          </cell>
          <cell r="L183">
            <v>2.1503341660916613</v>
          </cell>
          <cell r="M183">
            <v>1.436935246802673</v>
          </cell>
          <cell r="N183">
            <v>1.9608675816167624</v>
          </cell>
          <cell r="O183">
            <v>3.4913377862317616E-2</v>
          </cell>
          <cell r="P183">
            <v>1</v>
          </cell>
        </row>
        <row r="184">
          <cell r="C184">
            <v>0.1742496474804128</v>
          </cell>
          <cell r="D184">
            <v>5.4898161087255088</v>
          </cell>
          <cell r="E184">
            <v>4.1528666597675575E-2</v>
          </cell>
          <cell r="F184">
            <v>6.0375408043416907E-2</v>
          </cell>
          <cell r="G184">
            <v>7.273657529394309E-2</v>
          </cell>
          <cell r="H184">
            <v>0.73054327509320172</v>
          </cell>
          <cell r="I184">
            <v>0.17466797549747184</v>
          </cell>
          <cell r="J184">
            <v>8.1944534207501793E-2</v>
          </cell>
          <cell r="K184">
            <v>0.35343425181236399</v>
          </cell>
          <cell r="L184">
            <v>2.8831620782978698E-2</v>
          </cell>
          <cell r="M184">
            <v>8.4531345691356546E-3</v>
          </cell>
          <cell r="N184">
            <v>3.6375320213814968</v>
          </cell>
          <cell r="O184">
            <v>0</v>
          </cell>
          <cell r="P184">
            <v>1</v>
          </cell>
        </row>
        <row r="185">
          <cell r="C185">
            <v>0.83103857542575699</v>
          </cell>
          <cell r="D185">
            <v>1.6267613701052019</v>
          </cell>
          <cell r="E185">
            <v>0.97112631122952708</v>
          </cell>
          <cell r="F185">
            <v>0.43012062349755587</v>
          </cell>
          <cell r="G185">
            <v>4.818868317330292</v>
          </cell>
          <cell r="H185">
            <v>1.4408538634426702</v>
          </cell>
          <cell r="I185">
            <v>9.37806392835797E-2</v>
          </cell>
          <cell r="J185">
            <v>0.74934579369827203</v>
          </cell>
          <cell r="K185">
            <v>2.4046866551645021</v>
          </cell>
          <cell r="L185">
            <v>0.17018610226546352</v>
          </cell>
          <cell r="M185">
            <v>8.733469524068746E-2</v>
          </cell>
          <cell r="N185">
            <v>0.4303905863719521</v>
          </cell>
          <cell r="O185">
            <v>6.1782232873206429</v>
          </cell>
          <cell r="P185">
            <v>1</v>
          </cell>
        </row>
        <row r="186">
          <cell r="C186">
            <v>0.23527755855782209</v>
          </cell>
          <cell r="D186">
            <v>1.3354700999435136</v>
          </cell>
          <cell r="E186">
            <v>0.74945225699213014</v>
          </cell>
          <cell r="F186">
            <v>3.0293708154348693E-2</v>
          </cell>
          <cell r="G186">
            <v>0.71114158940126049</v>
          </cell>
          <cell r="H186">
            <v>0.482984078821935</v>
          </cell>
          <cell r="I186">
            <v>7.3007677602444456</v>
          </cell>
          <cell r="J186">
            <v>0.53987486674932716</v>
          </cell>
          <cell r="K186">
            <v>1.5230944302113487</v>
          </cell>
          <cell r="L186">
            <v>0.2717316421058647</v>
          </cell>
          <cell r="M186">
            <v>3.2456007420345476</v>
          </cell>
          <cell r="N186">
            <v>0.99404508740983133</v>
          </cell>
          <cell r="O186">
            <v>0.133816670080212</v>
          </cell>
          <cell r="P186">
            <v>1</v>
          </cell>
        </row>
        <row r="187">
          <cell r="C187">
            <v>0.45361496313645083</v>
          </cell>
          <cell r="D187">
            <v>1.2883837844542083</v>
          </cell>
          <cell r="E187">
            <v>0.93130927406855646</v>
          </cell>
          <cell r="F187">
            <v>0.19208751311824795</v>
          </cell>
          <cell r="G187">
            <v>5.4162427322847782E-2</v>
          </cell>
          <cell r="H187">
            <v>1.7139380285490269</v>
          </cell>
          <cell r="I187">
            <v>4.4173122890303969</v>
          </cell>
          <cell r="J187">
            <v>1.1285881944951808</v>
          </cell>
          <cell r="K187">
            <v>2.5344805434119673</v>
          </cell>
          <cell r="L187">
            <v>0.13491406202093148</v>
          </cell>
          <cell r="M187">
            <v>0.38705593419173473</v>
          </cell>
          <cell r="N187">
            <v>1.5434274848244278</v>
          </cell>
          <cell r="O187">
            <v>0</v>
          </cell>
          <cell r="P187">
            <v>1</v>
          </cell>
        </row>
        <row r="188">
          <cell r="C188">
            <v>1.5757093514815586</v>
          </cell>
          <cell r="D188">
            <v>3.1779792865550061</v>
          </cell>
          <cell r="E188">
            <v>0.42501898260494192</v>
          </cell>
          <cell r="F188">
            <v>6.2885267174264986E-2</v>
          </cell>
          <cell r="G188">
            <v>3.913581420341368E-2</v>
          </cell>
          <cell r="H188">
            <v>0.81156735004910507</v>
          </cell>
          <cell r="I188">
            <v>4.1707636910910741</v>
          </cell>
          <cell r="J188">
            <v>0.70850262474355541</v>
          </cell>
          <cell r="K188">
            <v>0.43733052082533203</v>
          </cell>
          <cell r="L188">
            <v>0.20626957013532077</v>
          </cell>
          <cell r="M188">
            <v>7.2375406909794229E-2</v>
          </cell>
          <cell r="N188">
            <v>0.46214249688310061</v>
          </cell>
          <cell r="O188">
            <v>8.9210264347663586E-5</v>
          </cell>
          <cell r="P188">
            <v>1</v>
          </cell>
        </row>
        <row r="189">
          <cell r="C189">
            <v>4.6135692608446712</v>
          </cell>
          <cell r="D189">
            <v>0.14603783929332192</v>
          </cell>
          <cell r="E189">
            <v>0.36492331208942114</v>
          </cell>
          <cell r="F189">
            <v>1.2746594021266839</v>
          </cell>
          <cell r="G189">
            <v>0.83955434501928705</v>
          </cell>
          <cell r="H189">
            <v>3.1247055319156476</v>
          </cell>
          <cell r="I189">
            <v>1.8822584459710109E-3</v>
          </cell>
          <cell r="J189">
            <v>1.1764736017323605</v>
          </cell>
          <cell r="K189">
            <v>0.84367144046412001</v>
          </cell>
          <cell r="L189">
            <v>9.0942706360154418E-2</v>
          </cell>
          <cell r="M189">
            <v>0.25674756887223615</v>
          </cell>
          <cell r="N189">
            <v>0.33179499633365761</v>
          </cell>
          <cell r="O189">
            <v>1.6983356872594748E-4</v>
          </cell>
          <cell r="P189">
            <v>1</v>
          </cell>
        </row>
        <row r="190">
          <cell r="C190">
            <v>8.0601391088738374</v>
          </cell>
          <cell r="D190">
            <v>9.6778214773673446E-2</v>
          </cell>
          <cell r="E190">
            <v>4.7542356416714261E-2</v>
          </cell>
          <cell r="F190">
            <v>1.0756437646205601</v>
          </cell>
          <cell r="G190">
            <v>2.0080593648139318</v>
          </cell>
          <cell r="H190">
            <v>0.98886636940256722</v>
          </cell>
          <cell r="I190">
            <v>0.82329607862194121</v>
          </cell>
          <cell r="J190">
            <v>0.65294480400098132</v>
          </cell>
          <cell r="K190">
            <v>0.18824951630847292</v>
          </cell>
          <cell r="L190">
            <v>8.507965021075431E-2</v>
          </cell>
          <cell r="M190">
            <v>0.432574596426612</v>
          </cell>
          <cell r="N190">
            <v>0.30299720686739162</v>
          </cell>
          <cell r="O190">
            <v>0</v>
          </cell>
          <cell r="P190">
            <v>1</v>
          </cell>
        </row>
        <row r="191">
          <cell r="C191">
            <v>0.53777444184193823</v>
          </cell>
          <cell r="D191">
            <v>3.1370019750311329</v>
          </cell>
          <cell r="E191">
            <v>5.8364307906485266E-2</v>
          </cell>
          <cell r="F191">
            <v>2.1554422777404356E-2</v>
          </cell>
          <cell r="G191">
            <v>0.7599586102273842</v>
          </cell>
          <cell r="H191">
            <v>1.8028131488753205</v>
          </cell>
          <cell r="I191">
            <v>3.6430974659229225</v>
          </cell>
          <cell r="J191">
            <v>3.3403334264862887</v>
          </cell>
          <cell r="K191">
            <v>1.0641929547511662</v>
          </cell>
          <cell r="L191">
            <v>0.49913245764473402</v>
          </cell>
          <cell r="M191">
            <v>0.22307353514082162</v>
          </cell>
          <cell r="N191">
            <v>1.7505753450422117</v>
          </cell>
          <cell r="O191">
            <v>0</v>
          </cell>
          <cell r="P191">
            <v>1</v>
          </cell>
        </row>
        <row r="192">
          <cell r="C192">
            <v>0.92345609389550332</v>
          </cell>
          <cell r="D192">
            <v>3.9455881634426606</v>
          </cell>
          <cell r="E192">
            <v>0.14527792114957416</v>
          </cell>
          <cell r="F192">
            <v>0.12725506169828207</v>
          </cell>
          <cell r="G192">
            <v>0.20174128351608456</v>
          </cell>
          <cell r="H192">
            <v>1.5716820925982216</v>
          </cell>
          <cell r="I192">
            <v>7.0469467237654668E-2</v>
          </cell>
          <cell r="J192">
            <v>0.98848641618643462</v>
          </cell>
          <cell r="K192">
            <v>0.56983969180957361</v>
          </cell>
          <cell r="L192">
            <v>5.4078610041976269E-2</v>
          </cell>
          <cell r="M192">
            <v>0.21579441138843503</v>
          </cell>
          <cell r="N192">
            <v>2.3442269640004203</v>
          </cell>
          <cell r="O192">
            <v>0</v>
          </cell>
          <cell r="P192">
            <v>1</v>
          </cell>
        </row>
        <row r="193">
          <cell r="C193">
            <v>0.89413592087918392</v>
          </cell>
          <cell r="D193">
            <v>1.2073189296395841</v>
          </cell>
          <cell r="E193">
            <v>5.1268163032115351E-2</v>
          </cell>
          <cell r="F193">
            <v>0.28741126919168331</v>
          </cell>
          <cell r="G193">
            <v>1.3963309902821213</v>
          </cell>
          <cell r="H193">
            <v>0.99124534193539149</v>
          </cell>
          <cell r="I193">
            <v>24.240172162224429</v>
          </cell>
          <cell r="J193">
            <v>4.3953922464788588</v>
          </cell>
          <cell r="K193">
            <v>3.1125953665343102</v>
          </cell>
          <cell r="L193">
            <v>0.36596277209191552</v>
          </cell>
          <cell r="M193">
            <v>0.77864563411039989</v>
          </cell>
          <cell r="N193">
            <v>1.0004225019400346</v>
          </cell>
          <cell r="O193">
            <v>0</v>
          </cell>
          <cell r="P193">
            <v>1</v>
          </cell>
        </row>
        <row r="194">
          <cell r="C194">
            <v>4.6299780184899868</v>
          </cell>
          <cell r="D194">
            <v>1.0162773440846957</v>
          </cell>
          <cell r="E194">
            <v>1.1598577906030265E-2</v>
          </cell>
          <cell r="F194">
            <v>36.602566079261933</v>
          </cell>
          <cell r="G194">
            <v>8.5728614083447976</v>
          </cell>
          <cell r="H194">
            <v>1.077938984670803</v>
          </cell>
          <cell r="I194">
            <v>0.6253980898208753</v>
          </cell>
          <cell r="J194">
            <v>0.42852131750040978</v>
          </cell>
          <cell r="K194">
            <v>2.4251920972281735</v>
          </cell>
          <cell r="L194">
            <v>0.12836799394955278</v>
          </cell>
          <cell r="M194">
            <v>1.0770021572893156E-2</v>
          </cell>
          <cell r="N194">
            <v>1.4726852648908562</v>
          </cell>
          <cell r="O194">
            <v>6.7780327529112743</v>
          </cell>
          <cell r="P194">
            <v>1</v>
          </cell>
        </row>
        <row r="195">
          <cell r="C195">
            <v>4.9198311862338882</v>
          </cell>
          <cell r="D195">
            <v>2.8063327846216825E-2</v>
          </cell>
          <cell r="E195">
            <v>0.93509415289942044</v>
          </cell>
          <cell r="F195">
            <v>0.70157820872252563</v>
          </cell>
          <cell r="G195">
            <v>1.4844566552630125</v>
          </cell>
          <cell r="H195">
            <v>0.19733306820155053</v>
          </cell>
          <cell r="I195">
            <v>0.66521780488896454</v>
          </cell>
          <cell r="J195">
            <v>0.60586328288632219</v>
          </cell>
          <cell r="K195">
            <v>0.52780594548667159</v>
          </cell>
          <cell r="L195">
            <v>0.10750643752841914</v>
          </cell>
          <cell r="M195">
            <v>2.143007753672619E-2</v>
          </cell>
          <cell r="N195">
            <v>0.42928993053297748</v>
          </cell>
          <cell r="O195">
            <v>0</v>
          </cell>
          <cell r="P195">
            <v>1</v>
          </cell>
        </row>
        <row r="196">
          <cell r="C196">
            <v>1.4558020643172804</v>
          </cell>
          <cell r="D196">
            <v>0.17349827178592678</v>
          </cell>
          <cell r="E196">
            <v>0.28912185743055652</v>
          </cell>
          <cell r="F196">
            <v>68.253494539951291</v>
          </cell>
          <cell r="G196">
            <v>4.5940881390888348</v>
          </cell>
          <cell r="H196">
            <v>0.95623511807556727</v>
          </cell>
          <cell r="I196">
            <v>6.4188053511792154</v>
          </cell>
          <cell r="J196">
            <v>2.1909151989552762</v>
          </cell>
          <cell r="K196">
            <v>3.4684971965015512</v>
          </cell>
          <cell r="L196">
            <v>0.2115345543626348</v>
          </cell>
          <cell r="M196">
            <v>5.6339005772700922E-2</v>
          </cell>
          <cell r="N196">
            <v>1.9029879798407849</v>
          </cell>
          <cell r="O196">
            <v>0</v>
          </cell>
          <cell r="P196">
            <v>1</v>
          </cell>
        </row>
        <row r="197">
          <cell r="C197">
            <v>1.8334162057645456</v>
          </cell>
          <cell r="D197">
            <v>0.17236470405606488</v>
          </cell>
          <cell r="E197">
            <v>0.69412807905852703</v>
          </cell>
          <cell r="F197">
            <v>11.147291577105641</v>
          </cell>
          <cell r="G197">
            <v>9.0945972752084554</v>
          </cell>
          <cell r="H197">
            <v>1.101131055812137</v>
          </cell>
          <cell r="I197">
            <v>0.17249115908841728</v>
          </cell>
          <cell r="J197">
            <v>1.7824811359891626</v>
          </cell>
          <cell r="K197">
            <v>5.2282312349823474</v>
          </cell>
          <cell r="L197">
            <v>0.25836224986236933</v>
          </cell>
          <cell r="M197">
            <v>9.3670443939483754E-3</v>
          </cell>
          <cell r="N197">
            <v>6.8137936888949504</v>
          </cell>
          <cell r="O197">
            <v>0</v>
          </cell>
          <cell r="P197">
            <v>1</v>
          </cell>
        </row>
        <row r="198">
          <cell r="C198">
            <v>1.2075641448112899</v>
          </cell>
          <cell r="D198">
            <v>3.6662646897294926</v>
          </cell>
          <cell r="E198">
            <v>2.0168916905567179E-2</v>
          </cell>
          <cell r="F198">
            <v>3.3473319304411706E-2</v>
          </cell>
          <cell r="G198">
            <v>0.57136098638072286</v>
          </cell>
          <cell r="H198">
            <v>1.3005000024132625</v>
          </cell>
          <cell r="I198">
            <v>12.823933380026213</v>
          </cell>
          <cell r="J198">
            <v>0.71716879308829884</v>
          </cell>
          <cell r="K198">
            <v>2.2942690524183318</v>
          </cell>
          <cell r="L198">
            <v>7.305333448718937E-2</v>
          </cell>
          <cell r="M198">
            <v>0.11388742349778298</v>
          </cell>
          <cell r="N198">
            <v>0.59413128185388131</v>
          </cell>
          <cell r="O198">
            <v>0</v>
          </cell>
          <cell r="P198">
            <v>1</v>
          </cell>
        </row>
        <row r="199">
          <cell r="C199">
            <v>8.9566216824968528E-2</v>
          </cell>
          <cell r="D199">
            <v>0.19035498622958544</v>
          </cell>
          <cell r="E199">
            <v>2.4315088070431768E-3</v>
          </cell>
          <cell r="F199">
            <v>0.32145918065920887</v>
          </cell>
          <cell r="G199">
            <v>2.8252377956371277</v>
          </cell>
          <cell r="H199">
            <v>8.5760844897277685E-2</v>
          </cell>
          <cell r="I199">
            <v>74.739478217753899</v>
          </cell>
          <cell r="J199">
            <v>1.3489949312502363</v>
          </cell>
          <cell r="K199">
            <v>3.200959487498618</v>
          </cell>
          <cell r="L199">
            <v>0.14023320730813899</v>
          </cell>
          <cell r="M199">
            <v>2.3629675623125103E-2</v>
          </cell>
          <cell r="N199">
            <v>1.3698086120710855</v>
          </cell>
          <cell r="O199">
            <v>0</v>
          </cell>
          <cell r="P199">
            <v>1</v>
          </cell>
        </row>
        <row r="200">
          <cell r="C200">
            <v>0.60634630991772365</v>
          </cell>
          <cell r="D200">
            <v>1.0165084192593514</v>
          </cell>
          <cell r="E200">
            <v>0.16520237835448714</v>
          </cell>
          <cell r="F200">
            <v>0.61961880045972373</v>
          </cell>
          <cell r="G200">
            <v>6.2255784077083351</v>
          </cell>
          <cell r="H200">
            <v>1.4783944664061464</v>
          </cell>
          <cell r="I200">
            <v>0.89273569591777624</v>
          </cell>
          <cell r="J200">
            <v>3.2400310898710423</v>
          </cell>
          <cell r="K200">
            <v>5.3618329884816891</v>
          </cell>
          <cell r="L200">
            <v>2.1265408815861898E-2</v>
          </cell>
          <cell r="M200">
            <v>8.118911554865571E-2</v>
          </cell>
          <cell r="N200">
            <v>16.094157844953703</v>
          </cell>
          <cell r="O200">
            <v>0</v>
          </cell>
          <cell r="P200">
            <v>1</v>
          </cell>
        </row>
        <row r="201">
          <cell r="C201">
            <v>1.5121086194872769E-3</v>
          </cell>
          <cell r="D201">
            <v>0.14004143218807041</v>
          </cell>
          <cell r="E201">
            <v>0.95399959700933601</v>
          </cell>
          <cell r="F201">
            <v>0.61409125113059337</v>
          </cell>
          <cell r="G201">
            <v>0.67148927228711097</v>
          </cell>
          <cell r="H201">
            <v>2.3281208820602295</v>
          </cell>
          <cell r="I201">
            <v>1.9324898896912284E-2</v>
          </cell>
          <cell r="J201">
            <v>2.6349174995875377</v>
          </cell>
          <cell r="K201">
            <v>5.4527502936118815</v>
          </cell>
          <cell r="L201">
            <v>2.6303572368106618</v>
          </cell>
          <cell r="M201">
            <v>0.9413564603526221</v>
          </cell>
          <cell r="N201">
            <v>0.2090271823366103</v>
          </cell>
          <cell r="O201">
            <v>0.18338963390062443</v>
          </cell>
          <cell r="P201">
            <v>1</v>
          </cell>
        </row>
        <row r="202">
          <cell r="C202">
            <v>6.2854775825486623E-3</v>
          </cell>
          <cell r="D202">
            <v>0.20592604451013855</v>
          </cell>
          <cell r="E202">
            <v>0.10907811844292885</v>
          </cell>
          <cell r="F202">
            <v>0.70619017082797664</v>
          </cell>
          <cell r="G202">
            <v>0.45250353235751867</v>
          </cell>
          <cell r="H202">
            <v>7.6985662137532742</v>
          </cell>
          <cell r="I202">
            <v>2.807595493954242E-2</v>
          </cell>
          <cell r="J202">
            <v>2.6070030461962754</v>
          </cell>
          <cell r="K202">
            <v>2.8412142183562077</v>
          </cell>
          <cell r="L202">
            <v>3.4912804299314515</v>
          </cell>
          <cell r="M202">
            <v>0.16070893842214079</v>
          </cell>
          <cell r="N202">
            <v>0.30087945119746334</v>
          </cell>
          <cell r="O202">
            <v>0</v>
          </cell>
          <cell r="P202">
            <v>1</v>
          </cell>
        </row>
        <row r="203">
          <cell r="C203">
            <v>2.9978094679329672</v>
          </cell>
          <cell r="D203">
            <v>0.82390985654170601</v>
          </cell>
          <cell r="E203">
            <v>0.71144064883846947</v>
          </cell>
          <cell r="F203">
            <v>2.2429906599391338</v>
          </cell>
          <cell r="G203">
            <v>1.439563072081312</v>
          </cell>
          <cell r="H203">
            <v>0.30230112308759521</v>
          </cell>
          <cell r="I203">
            <v>2.6181936633670024</v>
          </cell>
          <cell r="J203">
            <v>0.87867990865334034</v>
          </cell>
          <cell r="K203">
            <v>0.63931974458416285</v>
          </cell>
          <cell r="L203">
            <v>0.76628360568336384</v>
          </cell>
          <cell r="M203">
            <v>1.1504382652120886</v>
          </cell>
          <cell r="N203">
            <v>1.0613011218287118</v>
          </cell>
          <cell r="O203">
            <v>5.0265219418970348</v>
          </cell>
          <cell r="P203">
            <v>1</v>
          </cell>
        </row>
        <row r="209">
          <cell r="C209">
            <v>2.5569871979677741</v>
          </cell>
          <cell r="D209">
            <v>0.61407087073733391</v>
          </cell>
          <cell r="E209">
            <v>0.28590786974274657</v>
          </cell>
          <cell r="F209">
            <v>0.80655973184304075</v>
          </cell>
          <cell r="G209">
            <v>2.5438571198195503</v>
          </cell>
          <cell r="H209">
            <v>0.65385487208566151</v>
          </cell>
          <cell r="I209">
            <v>1.9476643473633442</v>
          </cell>
          <cell r="J209">
            <v>1.1598488420736086</v>
          </cell>
          <cell r="K209">
            <v>0.84551423220488542</v>
          </cell>
          <cell r="L209">
            <v>1.0300242946745293</v>
          </cell>
          <cell r="M209">
            <v>0.96711847772657167</v>
          </cell>
          <cell r="N209">
            <v>1.5123634270461415</v>
          </cell>
          <cell r="O209">
            <v>1.8437821630534832</v>
          </cell>
          <cell r="P209">
            <v>1</v>
          </cell>
        </row>
        <row r="210">
          <cell r="C210">
            <v>0.19690347034887606</v>
          </cell>
          <cell r="D210">
            <v>1.1621363552089787</v>
          </cell>
          <cell r="E210">
            <v>1.13469566660985</v>
          </cell>
          <cell r="F210">
            <v>1.0281873883759602</v>
          </cell>
          <cell r="G210">
            <v>2.6654254170138558</v>
          </cell>
          <cell r="H210">
            <v>0.92034379282322754</v>
          </cell>
          <cell r="I210">
            <v>1.8400216827035893</v>
          </cell>
          <cell r="J210">
            <v>1.2827215028026739</v>
          </cell>
          <cell r="K210">
            <v>0.90267383333024553</v>
          </cell>
          <cell r="L210">
            <v>0.91557560865618426</v>
          </cell>
          <cell r="M210">
            <v>1.1679164790078458</v>
          </cell>
          <cell r="N210">
            <v>1.2927602683973811</v>
          </cell>
          <cell r="O210">
            <v>6.6251538746135277E-2</v>
          </cell>
          <cell r="P210">
            <v>1</v>
          </cell>
        </row>
        <row r="211">
          <cell r="C211">
            <v>0.11289707131459797</v>
          </cell>
          <cell r="D211">
            <v>0.90970872789375912</v>
          </cell>
          <cell r="E211">
            <v>0.79822957530917138</v>
          </cell>
          <cell r="F211">
            <v>0.86784994154158934</v>
          </cell>
          <cell r="G211">
            <v>2.6080618227647556</v>
          </cell>
          <cell r="H211">
            <v>1.1148886177902841</v>
          </cell>
          <cell r="I211">
            <v>0.86356479093000105</v>
          </cell>
          <cell r="J211">
            <v>1.2275872813226179</v>
          </cell>
          <cell r="K211">
            <v>1.5999245792386709</v>
          </cell>
          <cell r="L211">
            <v>1.1471231044619021</v>
          </cell>
          <cell r="M211">
            <v>1.7724518475334383</v>
          </cell>
          <cell r="N211">
            <v>1.5173683338090245</v>
          </cell>
          <cell r="O211">
            <v>8.5517058829598383E-2</v>
          </cell>
          <cell r="P211">
            <v>1</v>
          </cell>
        </row>
        <row r="212">
          <cell r="C212">
            <v>0.83973650281051193</v>
          </cell>
          <cell r="D212">
            <v>1.1294092947537644</v>
          </cell>
          <cell r="E212">
            <v>0.62211814087282757</v>
          </cell>
          <cell r="F212">
            <v>2.0209725932860461</v>
          </cell>
          <cell r="G212">
            <v>2.0028386590015099</v>
          </cell>
          <cell r="H212">
            <v>1.3854585252755887</v>
          </cell>
          <cell r="I212">
            <v>0.18715479708729976</v>
          </cell>
          <cell r="J212">
            <v>1.2761360627646161</v>
          </cell>
          <cell r="K212">
            <v>1.0785100201315188</v>
          </cell>
          <cell r="L212">
            <v>1.1189218802388199</v>
          </cell>
          <cell r="M212">
            <v>1.0344144987330406</v>
          </cell>
          <cell r="N212">
            <v>1.1080155843963619</v>
          </cell>
          <cell r="O212">
            <v>0</v>
          </cell>
          <cell r="P212">
            <v>1</v>
          </cell>
        </row>
        <row r="213">
          <cell r="C213">
            <v>1.8371736407045303</v>
          </cell>
          <cell r="D213">
            <v>1.3323618125238792</v>
          </cell>
          <cell r="E213">
            <v>0.67664914680407751</v>
          </cell>
          <cell r="F213">
            <v>0.80472110190137158</v>
          </cell>
          <cell r="G213">
            <v>0.86300466261777564</v>
          </cell>
          <cell r="H213">
            <v>0.89961916439776479</v>
          </cell>
          <cell r="I213">
            <v>0.8904651983799281</v>
          </cell>
          <cell r="J213">
            <v>0.96223116388787555</v>
          </cell>
          <cell r="K213">
            <v>0.38877100496838174</v>
          </cell>
          <cell r="L213">
            <v>0.79454670354942802</v>
          </cell>
          <cell r="M213">
            <v>0.97130915490623304</v>
          </cell>
          <cell r="N213">
            <v>0.53603991384851368</v>
          </cell>
          <cell r="O213">
            <v>4.142885346325454E-2</v>
          </cell>
          <cell r="P213">
            <v>1</v>
          </cell>
        </row>
        <row r="214">
          <cell r="C214">
            <v>1.9190334137738205</v>
          </cell>
          <cell r="D214">
            <v>0.82891542372203908</v>
          </cell>
          <cell r="E214">
            <v>0.72547744945221548</v>
          </cell>
          <cell r="F214">
            <v>0.87424470031320844</v>
          </cell>
          <cell r="G214">
            <v>1.4829063509911535</v>
          </cell>
          <cell r="H214">
            <v>0.75999711051549645</v>
          </cell>
          <cell r="I214">
            <v>2.0270487513773858</v>
          </cell>
          <cell r="J214">
            <v>0.93631672280061773</v>
          </cell>
          <cell r="K214">
            <v>1.0330278021839305</v>
          </cell>
          <cell r="L214">
            <v>0.76774480121410404</v>
          </cell>
          <cell r="M214">
            <v>0.86530345692748711</v>
          </cell>
          <cell r="N214">
            <v>1.3004594691869789</v>
          </cell>
          <cell r="O214">
            <v>0</v>
          </cell>
          <cell r="P214">
            <v>1</v>
          </cell>
        </row>
        <row r="215">
          <cell r="C215">
            <v>6.3115645999339498E-2</v>
          </cell>
          <cell r="D215">
            <v>0.6984394108061287</v>
          </cell>
          <cell r="E215">
            <v>1.0976952631764898</v>
          </cell>
          <cell r="F215">
            <v>0.93127420711944442</v>
          </cell>
          <cell r="G215">
            <v>1.0521547804655551</v>
          </cell>
          <cell r="H215">
            <v>1.3644674308759221</v>
          </cell>
          <cell r="I215">
            <v>1.0003479293069839</v>
          </cell>
          <cell r="J215">
            <v>0.84212107028279326</v>
          </cell>
          <cell r="K215">
            <v>0.92422865232463591</v>
          </cell>
          <cell r="L215">
            <v>2.5269595136581042</v>
          </cell>
          <cell r="M215">
            <v>1.0034388135472474</v>
          </cell>
          <cell r="N215">
            <v>1.2962741610303103</v>
          </cell>
          <cell r="O215">
            <v>6.0739808645018885E-2</v>
          </cell>
          <cell r="P215">
            <v>1</v>
          </cell>
        </row>
        <row r="216">
          <cell r="C216">
            <v>0.96978239913951803</v>
          </cell>
          <cell r="D216">
            <v>1.4923899696484755</v>
          </cell>
          <cell r="E216">
            <v>1.17473669154432</v>
          </cell>
          <cell r="F216">
            <v>0.93069306627621051</v>
          </cell>
          <cell r="G216">
            <v>0.42879337705568787</v>
          </cell>
          <cell r="H216">
            <v>1.0792571692870054</v>
          </cell>
          <cell r="I216">
            <v>0.90297016448310641</v>
          </cell>
          <cell r="J216">
            <v>0.87195142063266462</v>
          </cell>
          <cell r="K216">
            <v>0.63647394925357381</v>
          </cell>
          <cell r="L216">
            <v>1.1019886269272767</v>
          </cell>
          <cell r="M216">
            <v>0.53785213337059956</v>
          </cell>
          <cell r="N216">
            <v>0.57881940900355155</v>
          </cell>
          <cell r="O216">
            <v>0</v>
          </cell>
          <cell r="P216">
            <v>1</v>
          </cell>
        </row>
        <row r="217">
          <cell r="C217">
            <v>0.14658059040252427</v>
          </cell>
          <cell r="D217">
            <v>0.26426670663855822</v>
          </cell>
          <cell r="E217">
            <v>0.19878227232407553</v>
          </cell>
          <cell r="F217">
            <v>0.810974831943017</v>
          </cell>
          <cell r="G217">
            <v>1.1345822494880957</v>
          </cell>
          <cell r="H217">
            <v>1.2041747837986376</v>
          </cell>
          <cell r="I217">
            <v>1.1397199541492651</v>
          </cell>
          <cell r="J217">
            <v>2.6239090985387277</v>
          </cell>
          <cell r="K217">
            <v>1.2026983900988044</v>
          </cell>
          <cell r="L217">
            <v>3.4405933240350244</v>
          </cell>
          <cell r="M217">
            <v>1.6819987447273794</v>
          </cell>
          <cell r="N217">
            <v>1.5699656686932468</v>
          </cell>
          <cell r="O217">
            <v>1.9119432971940287</v>
          </cell>
          <cell r="P217">
            <v>1</v>
          </cell>
        </row>
        <row r="218">
          <cell r="C218">
            <v>0.32054000609065181</v>
          </cell>
          <cell r="D218">
            <v>1.3702210741130272</v>
          </cell>
          <cell r="E218">
            <v>1.5167652291506009</v>
          </cell>
          <cell r="F218">
            <v>1.2068303835747949</v>
          </cell>
          <cell r="G218">
            <v>2.0000100098000106</v>
          </cell>
          <cell r="H218">
            <v>0.85664931608515082</v>
          </cell>
          <cell r="I218">
            <v>0.39051622942753267</v>
          </cell>
          <cell r="J218">
            <v>1.0156219500882093</v>
          </cell>
          <cell r="K218">
            <v>0.84341411381238351</v>
          </cell>
          <cell r="L218">
            <v>0.51303775639266425</v>
          </cell>
          <cell r="M218">
            <v>0.80725403955656105</v>
          </cell>
          <cell r="N218">
            <v>0.89792654495682078</v>
          </cell>
          <cell r="O218">
            <v>0.16843918669607238</v>
          </cell>
          <cell r="P218">
            <v>1</v>
          </cell>
        </row>
        <row r="219">
          <cell r="C219">
            <v>9.1289261984565065E-2</v>
          </cell>
          <cell r="D219">
            <v>0.90333397177888552</v>
          </cell>
          <cell r="E219">
            <v>1.5408217144817951</v>
          </cell>
          <cell r="F219">
            <v>0.68791118575184107</v>
          </cell>
          <cell r="G219">
            <v>1.2537079573104279</v>
          </cell>
          <cell r="H219">
            <v>0.79743108910552218</v>
          </cell>
          <cell r="I219">
            <v>0.41743155024616729</v>
          </cell>
          <cell r="J219">
            <v>0.86194742850838213</v>
          </cell>
          <cell r="K219">
            <v>0.81969171895333259</v>
          </cell>
          <cell r="L219">
            <v>0.58284636872566176</v>
          </cell>
          <cell r="M219">
            <v>1.4222400426687662</v>
          </cell>
          <cell r="N219">
            <v>1.331678050388877</v>
          </cell>
          <cell r="O219">
            <v>1.0535193972450557E-5</v>
          </cell>
          <cell r="P219">
            <v>1</v>
          </cell>
        </row>
        <row r="220">
          <cell r="C220">
            <v>0.4235350672822954</v>
          </cell>
          <cell r="D220">
            <v>0.92517419851163352</v>
          </cell>
          <cell r="E220">
            <v>0.92434034356655481</v>
          </cell>
          <cell r="F220">
            <v>0.70094051449585293</v>
          </cell>
          <cell r="G220">
            <v>2.191017676670564</v>
          </cell>
          <cell r="H220">
            <v>1.1113885207743577</v>
          </cell>
          <cell r="I220">
            <v>0.50381109554576708</v>
          </cell>
          <cell r="J220">
            <v>2.0422417607056103</v>
          </cell>
          <cell r="K220">
            <v>1.0826759996359978</v>
          </cell>
          <cell r="L220">
            <v>0.82115707591995868</v>
          </cell>
          <cell r="M220">
            <v>1.1453796470116506</v>
          </cell>
          <cell r="N220">
            <v>1.4516246114414251</v>
          </cell>
          <cell r="O220">
            <v>1.1951576797101406</v>
          </cell>
          <cell r="P220">
            <v>1</v>
          </cell>
        </row>
        <row r="221">
          <cell r="C221">
            <v>0.42525400887329562</v>
          </cell>
          <cell r="D221">
            <v>1.3027471909696091</v>
          </cell>
          <cell r="E221">
            <v>0.93645687705969871</v>
          </cell>
          <cell r="F221">
            <v>1.4100597670342232</v>
          </cell>
          <cell r="G221">
            <v>1.4444515280463897</v>
          </cell>
          <cell r="H221">
            <v>0.83896866294847661</v>
          </cell>
          <cell r="I221">
            <v>1.8236450499187744</v>
          </cell>
          <cell r="J221">
            <v>1.3028051222929526</v>
          </cell>
          <cell r="K221">
            <v>1.1631793513024977</v>
          </cell>
          <cell r="L221">
            <v>0.72364869856864333</v>
          </cell>
          <cell r="M221">
            <v>1.2633039921797993</v>
          </cell>
          <cell r="N221">
            <v>1.5699349919581214</v>
          </cell>
          <cell r="O221">
            <v>3.9929565884547219E-5</v>
          </cell>
          <cell r="P221">
            <v>1</v>
          </cell>
        </row>
        <row r="222">
          <cell r="C222">
            <v>0.53809042984737221</v>
          </cell>
          <cell r="D222">
            <v>1.6282125366694602</v>
          </cell>
          <cell r="E222">
            <v>0.60631937935629432</v>
          </cell>
          <cell r="F222">
            <v>1.4899854317629242</v>
          </cell>
          <cell r="G222">
            <v>2.5083912873947218</v>
          </cell>
          <cell r="H222">
            <v>0.84037989122964984</v>
          </cell>
          <cell r="I222">
            <v>0.33788738822728481</v>
          </cell>
          <cell r="J222">
            <v>2.1985911181241717</v>
          </cell>
          <cell r="K222">
            <v>1.5059494833837175</v>
          </cell>
          <cell r="L222">
            <v>0.5001383060439295</v>
          </cell>
          <cell r="M222">
            <v>1.3639745504135612</v>
          </cell>
          <cell r="N222">
            <v>1.0453231737432496</v>
          </cell>
          <cell r="O222">
            <v>0</v>
          </cell>
          <cell r="P222">
            <v>1</v>
          </cell>
        </row>
        <row r="223">
          <cell r="C223">
            <v>0.36746213020008539</v>
          </cell>
          <cell r="D223">
            <v>1.3960544168176585</v>
          </cell>
          <cell r="E223">
            <v>1.1817594631847015</v>
          </cell>
          <cell r="F223">
            <v>1.2054647003226939</v>
          </cell>
          <cell r="G223">
            <v>1.2598654949954322</v>
          </cell>
          <cell r="H223">
            <v>0.5263320189938584</v>
          </cell>
          <cell r="I223">
            <v>0.40869004935075121</v>
          </cell>
          <cell r="J223">
            <v>1.3285106716035811</v>
          </cell>
          <cell r="K223">
            <v>1.0011573370668432</v>
          </cell>
          <cell r="L223">
            <v>0.46270655563214025</v>
          </cell>
          <cell r="M223">
            <v>1.3998129082887574</v>
          </cell>
          <cell r="N223">
            <v>1.4721816978021121</v>
          </cell>
          <cell r="O223">
            <v>0.14817543859023938</v>
          </cell>
          <cell r="P223">
            <v>1</v>
          </cell>
        </row>
        <row r="224">
          <cell r="C224">
            <v>0.23085288441595847</v>
          </cell>
          <cell r="D224">
            <v>0.94941125030699058</v>
          </cell>
          <cell r="E224">
            <v>0.9539305743810107</v>
          </cell>
          <cell r="F224">
            <v>0.73038748667192877</v>
          </cell>
          <cell r="G224">
            <v>0.48844141926102175</v>
          </cell>
          <cell r="H224">
            <v>0.98307888074669492</v>
          </cell>
          <cell r="I224">
            <v>0.84621532346330919</v>
          </cell>
          <cell r="J224">
            <v>1.3279397598368938</v>
          </cell>
          <cell r="K224">
            <v>1.1489847440390157</v>
          </cell>
          <cell r="L224">
            <v>0.83273478651015376</v>
          </cell>
          <cell r="M224">
            <v>1.7532886313252558</v>
          </cell>
          <cell r="N224">
            <v>1.5316985299196575</v>
          </cell>
          <cell r="O224">
            <v>0</v>
          </cell>
          <cell r="P224">
            <v>1</v>
          </cell>
        </row>
        <row r="225">
          <cell r="C225">
            <v>0.26181359360904471</v>
          </cell>
          <cell r="D225">
            <v>0.69418338743999874</v>
          </cell>
          <cell r="E225">
            <v>0.74404589675351318</v>
          </cell>
          <cell r="F225">
            <v>0.60372913676569928</v>
          </cell>
          <cell r="G225">
            <v>1.8348834692259259</v>
          </cell>
          <cell r="H225">
            <v>0.89201813052688195</v>
          </cell>
          <cell r="I225">
            <v>1.2798312090444883</v>
          </cell>
          <cell r="J225">
            <v>0.85277963204032259</v>
          </cell>
          <cell r="K225">
            <v>2.0641590346597036</v>
          </cell>
          <cell r="L225">
            <v>1.9828381265620609</v>
          </cell>
          <cell r="M225">
            <v>1.7626553667352549</v>
          </cell>
          <cell r="N225">
            <v>2.0315620321841283</v>
          </cell>
          <cell r="O225">
            <v>0.1344134102729958</v>
          </cell>
          <cell r="P225">
            <v>1</v>
          </cell>
        </row>
        <row r="226">
          <cell r="C226">
            <v>0.4723831008794187</v>
          </cell>
          <cell r="D226">
            <v>0.50539167662873219</v>
          </cell>
          <cell r="E226">
            <v>0.34020882488508658</v>
          </cell>
          <cell r="F226">
            <v>0.75867917203495205</v>
          </cell>
          <cell r="G226">
            <v>1.4493628558973244</v>
          </cell>
          <cell r="H226">
            <v>1.3225364425047166</v>
          </cell>
          <cell r="I226">
            <v>4.0402269263626414</v>
          </cell>
          <cell r="J226">
            <v>2.7220756438245264</v>
          </cell>
          <cell r="K226">
            <v>1.5971818243901652</v>
          </cell>
          <cell r="L226">
            <v>0.95238927229265491</v>
          </cell>
          <cell r="M226">
            <v>1.5632802490359219</v>
          </cell>
          <cell r="N226">
            <v>1.4027735553972291</v>
          </cell>
          <cell r="O226">
            <v>4.5085353929020666</v>
          </cell>
          <cell r="P226">
            <v>1</v>
          </cell>
        </row>
        <row r="227">
          <cell r="C227">
            <v>0.6860897089058714</v>
          </cell>
          <cell r="D227">
            <v>1.2640460523548478</v>
          </cell>
          <cell r="E227">
            <v>0.61823658603562914</v>
          </cell>
          <cell r="F227">
            <v>1.6793942150144536</v>
          </cell>
          <cell r="G227">
            <v>1.417457165921794</v>
          </cell>
          <cell r="H227">
            <v>1.3337329494927415</v>
          </cell>
          <cell r="I227">
            <v>0.34800593585774875</v>
          </cell>
          <cell r="J227">
            <v>1.2673437355469857</v>
          </cell>
          <cell r="K227">
            <v>1.9873442888179611</v>
          </cell>
          <cell r="L227">
            <v>0.44254159764339762</v>
          </cell>
          <cell r="M227">
            <v>1.2030986004343005</v>
          </cell>
          <cell r="N227">
            <v>1.9155344969954538</v>
          </cell>
          <cell r="O227">
            <v>2.2837913242493042</v>
          </cell>
          <cell r="P227">
            <v>1</v>
          </cell>
        </row>
        <row r="228">
          <cell r="C228">
            <v>0.41818636163947037</v>
          </cell>
          <cell r="D228">
            <v>1.1333914019330553</v>
          </cell>
          <cell r="E228">
            <v>1.3776804132370872</v>
          </cell>
          <cell r="F228">
            <v>0.9705669084276064</v>
          </cell>
          <cell r="G228">
            <v>0.86472993476047932</v>
          </cell>
          <cell r="H228">
            <v>0.74782749345892985</v>
          </cell>
          <cell r="I228">
            <v>0.30982227713134231</v>
          </cell>
          <cell r="J228">
            <v>1.3344738864513175</v>
          </cell>
          <cell r="K228">
            <v>0.77816382052835198</v>
          </cell>
          <cell r="L228">
            <v>0.3758712752158615</v>
          </cell>
          <cell r="M228">
            <v>1.1765614607912491</v>
          </cell>
          <cell r="N228">
            <v>1.2055384574313963</v>
          </cell>
          <cell r="O228">
            <v>3.2556692254390496E-8</v>
          </cell>
          <cell r="P228">
            <v>1</v>
          </cell>
        </row>
        <row r="229">
          <cell r="C229">
            <v>2.5019497043158716</v>
          </cell>
          <cell r="D229">
            <v>2.2108749838191706</v>
          </cell>
          <cell r="E229">
            <v>0.74058358057679985</v>
          </cell>
          <cell r="F229">
            <v>0.3052029154776123</v>
          </cell>
          <cell r="G229">
            <v>1.065068426628957</v>
          </cell>
          <cell r="H229">
            <v>0.72876754215837991</v>
          </cell>
          <cell r="I229">
            <v>1.0059741881711777</v>
          </cell>
          <cell r="J229">
            <v>0.43165233441661555</v>
          </cell>
          <cell r="K229">
            <v>0.83098216772544797</v>
          </cell>
          <cell r="L229">
            <v>0.43965525379252757</v>
          </cell>
          <cell r="M229">
            <v>0.19697991763571307</v>
          </cell>
          <cell r="N229">
            <v>0.43451285674236617</v>
          </cell>
          <cell r="O229">
            <v>0</v>
          </cell>
          <cell r="P229">
            <v>1</v>
          </cell>
        </row>
        <row r="230">
          <cell r="C230">
            <v>0.94881149652961849</v>
          </cell>
          <cell r="D230">
            <v>0.96633044367675003</v>
          </cell>
          <cell r="E230">
            <v>0.7216660292926439</v>
          </cell>
          <cell r="F230">
            <v>0.80169003351353507</v>
          </cell>
          <cell r="G230">
            <v>0.85552666748133976</v>
          </cell>
          <cell r="H230">
            <v>1.1951266450648561</v>
          </cell>
          <cell r="I230">
            <v>0.50113178182451668</v>
          </cell>
          <cell r="J230">
            <v>1.0737902708009988</v>
          </cell>
          <cell r="K230">
            <v>1.1580030757713944</v>
          </cell>
          <cell r="L230">
            <v>0.88620964191982943</v>
          </cell>
          <cell r="M230">
            <v>1.4306065699113086</v>
          </cell>
          <cell r="N230">
            <v>1.2403077416326564</v>
          </cell>
          <cell r="O230">
            <v>0</v>
          </cell>
          <cell r="P230">
            <v>1</v>
          </cell>
        </row>
        <row r="231">
          <cell r="C231">
            <v>0.12334455205954821</v>
          </cell>
          <cell r="D231">
            <v>1.9537432810382769</v>
          </cell>
          <cell r="E231">
            <v>1.3002948989399423</v>
          </cell>
          <cell r="F231">
            <v>0.25632117296528439</v>
          </cell>
          <cell r="G231">
            <v>0.24359029537919308</v>
          </cell>
          <cell r="H231">
            <v>0.43731007396346894</v>
          </cell>
          <cell r="I231">
            <v>0.75608764100436476</v>
          </cell>
          <cell r="J231">
            <v>0.50399923177370698</v>
          </cell>
          <cell r="K231">
            <v>0.83688480028879186</v>
          </cell>
          <cell r="L231">
            <v>1.6752092729296553</v>
          </cell>
          <cell r="M231">
            <v>1.3871380961967443</v>
          </cell>
          <cell r="N231">
            <v>0.84513388871296735</v>
          </cell>
          <cell r="O231">
            <v>5.0220282597472791E-2</v>
          </cell>
          <cell r="P231">
            <v>1</v>
          </cell>
        </row>
        <row r="232">
          <cell r="C232">
            <v>0.24295917008713896</v>
          </cell>
          <cell r="D232">
            <v>1.4294377043669324</v>
          </cell>
          <cell r="E232">
            <v>1.162408786239489</v>
          </cell>
          <cell r="F232">
            <v>0.73670767168761642</v>
          </cell>
          <cell r="G232">
            <v>1.3364263416204454</v>
          </cell>
          <cell r="H232">
            <v>0.77967023059167384</v>
          </cell>
          <cell r="I232">
            <v>0.67010751280240888</v>
          </cell>
          <cell r="J232">
            <v>1.1391558079943296</v>
          </cell>
          <cell r="K232">
            <v>1.2205240212350357</v>
          </cell>
          <cell r="L232">
            <v>1.0145826016622239</v>
          </cell>
          <cell r="M232">
            <v>1.3217629984668087</v>
          </cell>
          <cell r="N232">
            <v>1.0100335127385982</v>
          </cell>
          <cell r="O232">
            <v>0</v>
          </cell>
          <cell r="P232">
            <v>1</v>
          </cell>
        </row>
        <row r="233">
          <cell r="C233">
            <v>6.4553048236837135E-2</v>
          </cell>
          <cell r="D233">
            <v>0.74776725916260789</v>
          </cell>
          <cell r="E233">
            <v>1.7877817428014482</v>
          </cell>
          <cell r="F233">
            <v>0.71294157767687416</v>
          </cell>
          <cell r="G233">
            <v>0.72518570697017215</v>
          </cell>
          <cell r="H233">
            <v>1.2971515557120021</v>
          </cell>
          <cell r="I233">
            <v>1.273619247834572</v>
          </cell>
          <cell r="J233">
            <v>1.042413155413765</v>
          </cell>
          <cell r="K233">
            <v>1.0284395949925378</v>
          </cell>
          <cell r="L233">
            <v>0.676679369241592</v>
          </cell>
          <cell r="M233">
            <v>0.65475255536622079</v>
          </cell>
          <cell r="N233">
            <v>0.60878838232120358</v>
          </cell>
          <cell r="O233">
            <v>2.6520582630578957</v>
          </cell>
          <cell r="P233">
            <v>1</v>
          </cell>
        </row>
        <row r="234">
          <cell r="C234">
            <v>0.10023364698164736</v>
          </cell>
          <cell r="D234">
            <v>0.71490288573179916</v>
          </cell>
          <cell r="E234">
            <v>1.9638274188247304</v>
          </cell>
          <cell r="F234">
            <v>1.1100404947207336</v>
          </cell>
          <cell r="G234">
            <v>0.22869658044119823</v>
          </cell>
          <cell r="H234">
            <v>0.80917513597250568</v>
          </cell>
          <cell r="I234">
            <v>1.2294765763896396</v>
          </cell>
          <cell r="J234">
            <v>0.91827014460541934</v>
          </cell>
          <cell r="K234">
            <v>0.34442134648420997</v>
          </cell>
          <cell r="L234">
            <v>0.62401742662547777</v>
          </cell>
          <cell r="M234">
            <v>0.78218129177014506</v>
          </cell>
          <cell r="N234">
            <v>0.97528634603986042</v>
          </cell>
          <cell r="O234">
            <v>0</v>
          </cell>
          <cell r="P234">
            <v>1</v>
          </cell>
        </row>
        <row r="235">
          <cell r="C235">
            <v>0.40166580432222249</v>
          </cell>
          <cell r="D235">
            <v>1.8455888378586249</v>
          </cell>
          <cell r="E235">
            <v>0.48405013659244628</v>
          </cell>
          <cell r="F235">
            <v>0.83766501243456615</v>
          </cell>
          <cell r="G235">
            <v>2.0574908546165269</v>
          </cell>
          <cell r="H235">
            <v>1.5581504774345172</v>
          </cell>
          <cell r="I235">
            <v>0.81125767156208606</v>
          </cell>
          <cell r="J235">
            <v>2.9485482972831529</v>
          </cell>
          <cell r="K235">
            <v>0.9861048954801217</v>
          </cell>
          <cell r="L235">
            <v>0.27783112118884884</v>
          </cell>
          <cell r="M235">
            <v>0.76771111108093315</v>
          </cell>
          <cell r="N235">
            <v>1.3326232824769364</v>
          </cell>
          <cell r="O235">
            <v>1.8618749216392836E-7</v>
          </cell>
          <cell r="P235">
            <v>1</v>
          </cell>
        </row>
        <row r="236">
          <cell r="C236">
            <v>3.0845803038646584E-2</v>
          </cell>
          <cell r="D236">
            <v>0.28209958260116114</v>
          </cell>
          <cell r="E236">
            <v>0.17432173947765806</v>
          </cell>
          <cell r="F236">
            <v>0.2182331892814908</v>
          </cell>
          <cell r="G236">
            <v>2.2543169328706365</v>
          </cell>
          <cell r="H236">
            <v>1.2079339000584621</v>
          </cell>
          <cell r="I236">
            <v>0.6675753493679164</v>
          </cell>
          <cell r="J236">
            <v>0.54746809139197328</v>
          </cell>
          <cell r="K236">
            <v>3.7183758668998408</v>
          </cell>
          <cell r="L236">
            <v>6.5288756368187926</v>
          </cell>
          <cell r="M236">
            <v>1.432034430285495</v>
          </cell>
          <cell r="N236">
            <v>1.0852184572849479</v>
          </cell>
          <cell r="O236">
            <v>3.915554808045113E-2</v>
          </cell>
          <cell r="P236">
            <v>1</v>
          </cell>
        </row>
        <row r="237">
          <cell r="C237">
            <v>0.51455114320702988</v>
          </cell>
          <cell r="D237">
            <v>1.6084594118707891</v>
          </cell>
          <cell r="E237">
            <v>0.44450561665931221</v>
          </cell>
          <cell r="F237">
            <v>1.0858566849776969</v>
          </cell>
          <cell r="G237">
            <v>2.0722659154010215</v>
          </cell>
          <cell r="H237">
            <v>1.1674211203493579</v>
          </cell>
          <cell r="I237">
            <v>0.36874183916711645</v>
          </cell>
          <cell r="J237">
            <v>2.8017855307905837</v>
          </cell>
          <cell r="K237">
            <v>1.0505222078859748</v>
          </cell>
          <cell r="L237">
            <v>1.1229480910448633</v>
          </cell>
          <cell r="M237">
            <v>1.0669874637862533</v>
          </cell>
          <cell r="N237">
            <v>0.83150508594431749</v>
          </cell>
          <cell r="O237">
            <v>7.9661369520072224E-8</v>
          </cell>
          <cell r="P237">
            <v>1</v>
          </cell>
        </row>
        <row r="238">
          <cell r="C238">
            <v>1.5459576448419592</v>
          </cell>
          <cell r="D238">
            <v>1.1967907010276588</v>
          </cell>
          <cell r="E238">
            <v>1.3065186259020445</v>
          </cell>
          <cell r="F238">
            <v>0.62507284835813537</v>
          </cell>
          <cell r="G238">
            <v>0.15627851411552346</v>
          </cell>
          <cell r="H238">
            <v>1.1969422530446436</v>
          </cell>
          <cell r="I238">
            <v>0.28463880347984105</v>
          </cell>
          <cell r="J238">
            <v>0.46773696924619806</v>
          </cell>
          <cell r="K238">
            <v>0.30554124322003379</v>
          </cell>
          <cell r="L238">
            <v>0.22378039640321998</v>
          </cell>
          <cell r="M238">
            <v>0.67948578755978073</v>
          </cell>
          <cell r="N238">
            <v>3.5210190428167677E-2</v>
          </cell>
          <cell r="O238">
            <v>4.5425049887663378E-6</v>
          </cell>
          <cell r="P238">
            <v>1</v>
          </cell>
        </row>
        <row r="239">
          <cell r="C239">
            <v>7.6762454262828447E-2</v>
          </cell>
          <cell r="D239">
            <v>0.66259994587847282</v>
          </cell>
          <cell r="E239">
            <v>0.18303898116392586</v>
          </cell>
          <cell r="F239">
            <v>0.16045401456241998</v>
          </cell>
          <cell r="G239">
            <v>1.5260227101893822</v>
          </cell>
          <cell r="H239">
            <v>0.55956628655110263</v>
          </cell>
          <cell r="I239">
            <v>0.70485738611389237</v>
          </cell>
          <cell r="J239">
            <v>1.5462402666307804</v>
          </cell>
          <cell r="K239">
            <v>4.8190550729471466</v>
          </cell>
          <cell r="L239">
            <v>2.0184117961604517</v>
          </cell>
          <cell r="M239">
            <v>1.9070900392900181</v>
          </cell>
          <cell r="N239">
            <v>5.4269051755579181</v>
          </cell>
          <cell r="O239">
            <v>2.2562413817513113E-2</v>
          </cell>
          <cell r="P239">
            <v>1</v>
          </cell>
        </row>
        <row r="240">
          <cell r="C240">
            <v>0.53515800254261947</v>
          </cell>
          <cell r="D240">
            <v>0.80351996152420613</v>
          </cell>
          <cell r="E240">
            <v>0.56525017772684794</v>
          </cell>
          <cell r="F240">
            <v>0.55085454182215254</v>
          </cell>
          <cell r="G240">
            <v>3.4955177478596164</v>
          </cell>
          <cell r="H240">
            <v>1.1901988458800503</v>
          </cell>
          <cell r="I240">
            <v>0.42753131917055309</v>
          </cell>
          <cell r="J240">
            <v>1.2549118510317632</v>
          </cell>
          <cell r="K240">
            <v>0.9168351217775158</v>
          </cell>
          <cell r="L240">
            <v>1.0841752670816645</v>
          </cell>
          <cell r="M240">
            <v>1.8451010841333697</v>
          </cell>
          <cell r="N240">
            <v>1.7440288997662958</v>
          </cell>
          <cell r="O240">
            <v>0</v>
          </cell>
          <cell r="P240">
            <v>1</v>
          </cell>
        </row>
        <row r="241">
          <cell r="C241">
            <v>3.4872971667980628</v>
          </cell>
          <cell r="D241">
            <v>0.4343068508971325</v>
          </cell>
          <cell r="E241">
            <v>0.43923517409503648</v>
          </cell>
          <cell r="F241">
            <v>0.64205523806612963</v>
          </cell>
          <cell r="G241">
            <v>0.69098259737910861</v>
          </cell>
          <cell r="H241">
            <v>0.4444620947782314</v>
          </cell>
          <cell r="I241">
            <v>0.24179859050479977</v>
          </cell>
          <cell r="J241">
            <v>1.3445423268956973</v>
          </cell>
          <cell r="K241">
            <v>0.77261863402877928</v>
          </cell>
          <cell r="L241">
            <v>0.65021663077399194</v>
          </cell>
          <cell r="M241">
            <v>0.68594284109471326</v>
          </cell>
          <cell r="N241">
            <v>0.64970664049333948</v>
          </cell>
          <cell r="O241">
            <v>3.1669527506738979E-8</v>
          </cell>
          <cell r="P241">
            <v>1</v>
          </cell>
        </row>
        <row r="242">
          <cell r="C242">
            <v>0.44237986960633313</v>
          </cell>
          <cell r="D242">
            <v>1.4325080045774095</v>
          </cell>
          <cell r="E242">
            <v>0.86329743383210023</v>
          </cell>
          <cell r="F242">
            <v>1.1179931053537731</v>
          </cell>
          <cell r="G242">
            <v>4.1425386124776189</v>
          </cell>
          <cell r="H242">
            <v>1.8050728384080375</v>
          </cell>
          <cell r="I242">
            <v>0.29934328425221873</v>
          </cell>
          <cell r="J242">
            <v>1.1927590413095179</v>
          </cell>
          <cell r="K242">
            <v>0.74799062595963006</v>
          </cell>
          <cell r="L242">
            <v>0.37996176898284179</v>
          </cell>
          <cell r="M242">
            <v>0.86033314900243707</v>
          </cell>
          <cell r="N242">
            <v>0.90992510395144466</v>
          </cell>
          <cell r="O242">
            <v>6.9025849824992463E-2</v>
          </cell>
          <cell r="P242">
            <v>1</v>
          </cell>
        </row>
        <row r="243">
          <cell r="C243">
            <v>0.28823446176190837</v>
          </cell>
          <cell r="D243">
            <v>1.7411929753050976</v>
          </cell>
          <cell r="E243">
            <v>0.68829111481332006</v>
          </cell>
          <cell r="F243">
            <v>1.0384386455631391</v>
          </cell>
          <cell r="G243">
            <v>2.088803080132029</v>
          </cell>
          <cell r="H243">
            <v>1.64846607783028</v>
          </cell>
          <cell r="I243">
            <v>1.2573294351991715</v>
          </cell>
          <cell r="J243">
            <v>1.6943643817493264</v>
          </cell>
          <cell r="K243">
            <v>1.0465475569469285</v>
          </cell>
          <cell r="L243">
            <v>0.63315440866624628</v>
          </cell>
          <cell r="M243">
            <v>0.91782849848600301</v>
          </cell>
          <cell r="N243">
            <v>1.0561429651552998</v>
          </cell>
          <cell r="O243">
            <v>2.4206018316206973E-2</v>
          </cell>
          <cell r="P243">
            <v>1</v>
          </cell>
        </row>
        <row r="244">
          <cell r="C244">
            <v>0.36318583430223</v>
          </cell>
          <cell r="D244">
            <v>1.1256211814197832</v>
          </cell>
          <cell r="E244">
            <v>0.84670876373977288</v>
          </cell>
          <cell r="F244">
            <v>1.6540931881486223</v>
          </cell>
          <cell r="G244">
            <v>3.7886327105909356</v>
          </cell>
          <cell r="H244">
            <v>0.92235893997636853</v>
          </cell>
          <cell r="I244">
            <v>2.3641382470024119</v>
          </cell>
          <cell r="J244">
            <v>1.8500363738550922</v>
          </cell>
          <cell r="K244">
            <v>1.0642208624947196</v>
          </cell>
          <cell r="L244">
            <v>0.57706597205752652</v>
          </cell>
          <cell r="M244">
            <v>1.1780249558092131</v>
          </cell>
          <cell r="N244">
            <v>1.3238967626795473</v>
          </cell>
          <cell r="O244">
            <v>0</v>
          </cell>
          <cell r="P244">
            <v>1</v>
          </cell>
        </row>
        <row r="245">
          <cell r="C245">
            <v>2.2916608692470328</v>
          </cell>
          <cell r="D245">
            <v>0.30802548656621742</v>
          </cell>
          <cell r="E245">
            <v>0.71814578870159063</v>
          </cell>
          <cell r="F245">
            <v>1.4325074199507835</v>
          </cell>
          <cell r="G245">
            <v>0.33028816356657759</v>
          </cell>
          <cell r="H245">
            <v>1.5224117693435353</v>
          </cell>
          <cell r="I245">
            <v>0.15624300832290478</v>
          </cell>
          <cell r="J245">
            <v>1.7758012821795943</v>
          </cell>
          <cell r="K245">
            <v>0.76351984805612949</v>
          </cell>
          <cell r="L245">
            <v>0.164119240782828</v>
          </cell>
          <cell r="M245">
            <v>0.38191872474103028</v>
          </cell>
          <cell r="N245">
            <v>0.6792167830239535</v>
          </cell>
          <cell r="O245">
            <v>0</v>
          </cell>
          <cell r="P245">
            <v>1</v>
          </cell>
        </row>
        <row r="246">
          <cell r="C246">
            <v>0.32887748256523974</v>
          </cell>
          <cell r="D246">
            <v>1.0218862316115385</v>
          </cell>
          <cell r="E246">
            <v>1.1339632634888415</v>
          </cell>
          <cell r="F246">
            <v>0.87207444607541074</v>
          </cell>
          <cell r="G246">
            <v>3.8596659659311934</v>
          </cell>
          <cell r="H246">
            <v>0.91532633508430594</v>
          </cell>
          <cell r="I246">
            <v>0.4271734238930508</v>
          </cell>
          <cell r="J246">
            <v>1.239446342703882</v>
          </cell>
          <cell r="K246">
            <v>3.3723393595596733</v>
          </cell>
          <cell r="L246">
            <v>0.40258435440093138</v>
          </cell>
          <cell r="M246">
            <v>1.202040154828109</v>
          </cell>
          <cell r="N246">
            <v>1.236523667394265</v>
          </cell>
          <cell r="O246">
            <v>0</v>
          </cell>
          <cell r="P246">
            <v>1</v>
          </cell>
        </row>
        <row r="247">
          <cell r="C247">
            <v>0.18661190544682843</v>
          </cell>
          <cell r="D247">
            <v>1.1044198814284603</v>
          </cell>
          <cell r="E247">
            <v>1.2870959331701295</v>
          </cell>
          <cell r="F247">
            <v>1.3943550524711015</v>
          </cell>
          <cell r="G247">
            <v>3.4928606112609155</v>
          </cell>
          <cell r="H247">
            <v>0.97430251862828221</v>
          </cell>
          <cell r="I247">
            <v>0.52520072623083025</v>
          </cell>
          <cell r="J247">
            <v>1.4942804684968134</v>
          </cell>
          <cell r="K247">
            <v>1.2391488155716177</v>
          </cell>
          <cell r="L247">
            <v>0.53018463573404329</v>
          </cell>
          <cell r="M247">
            <v>1.001667405367682</v>
          </cell>
          <cell r="N247">
            <v>0.97803895838091792</v>
          </cell>
          <cell r="O247">
            <v>1.0254594531301247E-7</v>
          </cell>
          <cell r="P247">
            <v>1</v>
          </cell>
        </row>
        <row r="248">
          <cell r="C248">
            <v>0.239824720014683</v>
          </cell>
          <cell r="D248">
            <v>0.94583208690392095</v>
          </cell>
          <cell r="E248">
            <v>1.1113419750241593</v>
          </cell>
          <cell r="F248">
            <v>0.80748848833087195</v>
          </cell>
          <cell r="G248">
            <v>1.5417123925377378</v>
          </cell>
          <cell r="H248">
            <v>0.96762027703956766</v>
          </cell>
          <cell r="I248">
            <v>0.70503470842235327</v>
          </cell>
          <cell r="J248">
            <v>1.3618266722161096</v>
          </cell>
          <cell r="K248">
            <v>0.69806808319322089</v>
          </cell>
          <cell r="L248">
            <v>0.60813158655451083</v>
          </cell>
          <cell r="M248">
            <v>1.6080302415898065</v>
          </cell>
          <cell r="N248">
            <v>1.2418500715148326</v>
          </cell>
          <cell r="O248">
            <v>5.9099183015608396E-2</v>
          </cell>
          <cell r="P248">
            <v>1</v>
          </cell>
        </row>
        <row r="249">
          <cell r="C249">
            <v>0.82742117325359166</v>
          </cell>
          <cell r="D249">
            <v>2.1118512165950234</v>
          </cell>
          <cell r="E249">
            <v>0.80163402325801103</v>
          </cell>
          <cell r="F249">
            <v>1.0265595897525122</v>
          </cell>
          <cell r="G249">
            <v>0.56451173929358534</v>
          </cell>
          <cell r="H249">
            <v>1.1408863052249958</v>
          </cell>
          <cell r="I249">
            <v>0.46868664119833114</v>
          </cell>
          <cell r="J249">
            <v>2.1906900764440937</v>
          </cell>
          <cell r="K249">
            <v>0.68968792589085348</v>
          </cell>
          <cell r="L249">
            <v>0.63390859938035271</v>
          </cell>
          <cell r="M249">
            <v>0.58468025412069891</v>
          </cell>
          <cell r="N249">
            <v>0.1931156489505092</v>
          </cell>
          <cell r="O249">
            <v>6.4424414966317692E-2</v>
          </cell>
          <cell r="P249">
            <v>1</v>
          </cell>
        </row>
        <row r="250">
          <cell r="C250">
            <v>7.7928165143409112E-2</v>
          </cell>
          <cell r="D250">
            <v>0.57231775869096468</v>
          </cell>
          <cell r="E250">
            <v>2.1080891872375487</v>
          </cell>
          <cell r="F250">
            <v>0.82438064444085701</v>
          </cell>
          <cell r="G250">
            <v>0.269777583981405</v>
          </cell>
          <cell r="H250">
            <v>1.4772424597824054</v>
          </cell>
          <cell r="I250">
            <v>1.2924746839512229</v>
          </cell>
          <cell r="J250">
            <v>0.645687271148076</v>
          </cell>
          <cell r="K250">
            <v>0.51317330334360656</v>
          </cell>
          <cell r="L250">
            <v>0.59071881020598271</v>
          </cell>
          <cell r="M250">
            <v>0.33841455185146774</v>
          </cell>
          <cell r="N250">
            <v>0.48628371029866457</v>
          </cell>
          <cell r="O250">
            <v>0.12634596140871235</v>
          </cell>
          <cell r="P250">
            <v>1</v>
          </cell>
        </row>
        <row r="251">
          <cell r="C251">
            <v>0.41872876722182828</v>
          </cell>
          <cell r="D251">
            <v>0.89036678212228404</v>
          </cell>
          <cell r="E251">
            <v>1.0789361143541498</v>
          </cell>
          <cell r="F251">
            <v>0.3165215126509191</v>
          </cell>
          <cell r="G251">
            <v>0.37317069861798596</v>
          </cell>
          <cell r="H251">
            <v>1.0364735378678336</v>
          </cell>
          <cell r="I251">
            <v>0.53620775319643055</v>
          </cell>
          <cell r="J251">
            <v>0.86813819273616188</v>
          </cell>
          <cell r="K251">
            <v>1.4088163272526677</v>
          </cell>
          <cell r="L251">
            <v>1.3606435457463413</v>
          </cell>
          <cell r="M251">
            <v>1.4317552872177441</v>
          </cell>
          <cell r="N251">
            <v>1.4169421071899588</v>
          </cell>
          <cell r="O251">
            <v>0.38513919587585688</v>
          </cell>
          <cell r="P251">
            <v>1</v>
          </cell>
        </row>
        <row r="252">
          <cell r="C252">
            <v>0.74041510414012801</v>
          </cell>
          <cell r="D252">
            <v>4.2415389134684576</v>
          </cell>
          <cell r="E252">
            <v>0.11766216200336661</v>
          </cell>
          <cell r="F252">
            <v>0.54751088725379971</v>
          </cell>
          <cell r="G252">
            <v>1.4210108371524075</v>
          </cell>
          <cell r="H252">
            <v>1.195097330651413</v>
          </cell>
          <cell r="I252">
            <v>0.51312633092618209</v>
          </cell>
          <cell r="J252">
            <v>0.5456516485119286</v>
          </cell>
          <cell r="K252">
            <v>0.81883549521296384</v>
          </cell>
          <cell r="L252">
            <v>1.010738756680243</v>
          </cell>
          <cell r="M252">
            <v>0.14867282002791624</v>
          </cell>
          <cell r="N252">
            <v>3.5902004321249636</v>
          </cell>
          <cell r="O252">
            <v>0</v>
          </cell>
          <cell r="P252">
            <v>1</v>
          </cell>
        </row>
        <row r="253">
          <cell r="C253">
            <v>1.8624659934716448</v>
          </cell>
          <cell r="D253">
            <v>0.95859759458161831</v>
          </cell>
          <cell r="E253">
            <v>0.98446502869105645</v>
          </cell>
          <cell r="F253">
            <v>0.72458905508168103</v>
          </cell>
          <cell r="G253">
            <v>1.9678799659525452</v>
          </cell>
          <cell r="H253">
            <v>1.3338989352505941</v>
          </cell>
          <cell r="I253">
            <v>0.36538318545098958</v>
          </cell>
          <cell r="J253">
            <v>0.6288364201418648</v>
          </cell>
          <cell r="K253">
            <v>1.9427557519570422</v>
          </cell>
          <cell r="L253">
            <v>0.84699625559317282</v>
          </cell>
          <cell r="M253">
            <v>0.23859355775988647</v>
          </cell>
          <cell r="N253">
            <v>0.32225174743175072</v>
          </cell>
          <cell r="O253">
            <v>8.8161484322403414</v>
          </cell>
          <cell r="P253">
            <v>1</v>
          </cell>
        </row>
        <row r="254">
          <cell r="C254">
            <v>0.76825527309377561</v>
          </cell>
          <cell r="D254">
            <v>1.4106069419066589</v>
          </cell>
          <cell r="E254">
            <v>0.6495936934223473</v>
          </cell>
          <cell r="F254">
            <v>1.4852311728875411</v>
          </cell>
          <cell r="G254">
            <v>0.29422666182955698</v>
          </cell>
          <cell r="H254">
            <v>1.1236200534662186</v>
          </cell>
          <cell r="I254">
            <v>3.2188026205721632</v>
          </cell>
          <cell r="J254">
            <v>0.47704210134233649</v>
          </cell>
          <cell r="K254">
            <v>1.4879265924528704</v>
          </cell>
          <cell r="L254">
            <v>0.62067474438398273</v>
          </cell>
          <cell r="M254">
            <v>1.6759389176427089</v>
          </cell>
          <cell r="N254">
            <v>0.71102839354775782</v>
          </cell>
          <cell r="O254">
            <v>9.9417010039454246E-2</v>
          </cell>
          <cell r="P254">
            <v>1</v>
          </cell>
        </row>
        <row r="255">
          <cell r="C255">
            <v>0.75508535319045322</v>
          </cell>
          <cell r="D255">
            <v>1.3672426591140847</v>
          </cell>
          <cell r="E255">
            <v>0.84037527596067341</v>
          </cell>
          <cell r="F255">
            <v>1.3551932366456596</v>
          </cell>
          <cell r="G255">
            <v>4.9834492221926242E-2</v>
          </cell>
          <cell r="H255">
            <v>1.7025410082123793</v>
          </cell>
          <cell r="I255">
            <v>2.6375977063005083</v>
          </cell>
          <cell r="J255">
            <v>0.92385871908196715</v>
          </cell>
          <cell r="K255">
            <v>1.5136846194619609</v>
          </cell>
          <cell r="L255">
            <v>0.88753349019573513</v>
          </cell>
          <cell r="M255">
            <v>0.55822493490942182</v>
          </cell>
          <cell r="N255">
            <v>0.97234766883693058</v>
          </cell>
          <cell r="O255">
            <v>0</v>
          </cell>
          <cell r="P255">
            <v>1</v>
          </cell>
        </row>
        <row r="256">
          <cell r="C256">
            <v>1.7208945302117664</v>
          </cell>
          <cell r="D256">
            <v>2.8617423331373821</v>
          </cell>
          <cell r="E256">
            <v>0.54962811645995768</v>
          </cell>
          <cell r="F256">
            <v>1.2263839269395413</v>
          </cell>
          <cell r="G256">
            <v>0.30303971987270517</v>
          </cell>
          <cell r="H256">
            <v>1.1117906152849284</v>
          </cell>
          <cell r="I256">
            <v>2.5810716549452657</v>
          </cell>
          <cell r="J256">
            <v>0.68614294658234232</v>
          </cell>
          <cell r="K256">
            <v>0.29321726890502381</v>
          </cell>
          <cell r="L256">
            <v>0.53735301509485578</v>
          </cell>
          <cell r="M256">
            <v>0.2167644261487868</v>
          </cell>
          <cell r="N256">
            <v>0.32786976554842112</v>
          </cell>
          <cell r="O256">
            <v>0.28752886570115371</v>
          </cell>
          <cell r="P256">
            <v>1</v>
          </cell>
        </row>
        <row r="257">
          <cell r="C257">
            <v>2.6265065706881359</v>
          </cell>
          <cell r="D257">
            <v>0.162228344099834</v>
          </cell>
          <cell r="E257">
            <v>0.45715958470372037</v>
          </cell>
          <cell r="F257">
            <v>0.54464078533083549</v>
          </cell>
          <cell r="G257">
            <v>0.91812946210743074</v>
          </cell>
          <cell r="H257">
            <v>2.1628602233421779</v>
          </cell>
          <cell r="I257">
            <v>9.8297710217052511E-2</v>
          </cell>
          <cell r="J257">
            <v>1.4903050605789676</v>
          </cell>
          <cell r="K257">
            <v>0.67327357280904843</v>
          </cell>
          <cell r="L257">
            <v>0.44424648559241547</v>
          </cell>
          <cell r="M257">
            <v>0.33952966305252247</v>
          </cell>
          <cell r="N257">
            <v>0.16001759590173781</v>
          </cell>
          <cell r="O257">
            <v>1.209695967227989E-4</v>
          </cell>
          <cell r="P257">
            <v>1</v>
          </cell>
        </row>
        <row r="258">
          <cell r="C258">
            <v>3.9062503479463953</v>
          </cell>
          <cell r="D258">
            <v>0.14591249810655033</v>
          </cell>
          <cell r="E258">
            <v>9.9028115470122705E-2</v>
          </cell>
          <cell r="F258">
            <v>1.1084014142516487</v>
          </cell>
          <cell r="G258">
            <v>2.5805139388085014</v>
          </cell>
          <cell r="H258">
            <v>0.91820115305302186</v>
          </cell>
          <cell r="I258">
            <v>0.71655030315014689</v>
          </cell>
          <cell r="J258">
            <v>0.98875295738285807</v>
          </cell>
          <cell r="K258">
            <v>0.59063105851572495</v>
          </cell>
          <cell r="L258">
            <v>1.0302086493090474</v>
          </cell>
          <cell r="M258">
            <v>0.49389404457523678</v>
          </cell>
          <cell r="N258">
            <v>0.45827139789178067</v>
          </cell>
          <cell r="O258">
            <v>0</v>
          </cell>
          <cell r="P258">
            <v>1</v>
          </cell>
        </row>
        <row r="259">
          <cell r="C259">
            <v>0.67525542212991607</v>
          </cell>
          <cell r="D259">
            <v>3.5426765832631886</v>
          </cell>
          <cell r="E259">
            <v>0.10201405899492849</v>
          </cell>
          <cell r="F259">
            <v>0.52913127370537871</v>
          </cell>
          <cell r="G259">
            <v>0.55229151923886777</v>
          </cell>
          <cell r="H259">
            <v>1.4136560681425794</v>
          </cell>
          <cell r="I259">
            <v>1.9768422964271217</v>
          </cell>
          <cell r="J259">
            <v>2.7624308193021796</v>
          </cell>
          <cell r="K259">
            <v>0.46156745558541246</v>
          </cell>
          <cell r="L259">
            <v>0.79708304980617839</v>
          </cell>
          <cell r="M259">
            <v>0.1998837364011806</v>
          </cell>
          <cell r="N259">
            <v>1.1550991745055579</v>
          </cell>
          <cell r="O259">
            <v>0</v>
          </cell>
          <cell r="P259">
            <v>1</v>
          </cell>
        </row>
        <row r="260">
          <cell r="C260">
            <v>2.6113340436467891</v>
          </cell>
          <cell r="D260">
            <v>2.0844591775331041</v>
          </cell>
          <cell r="E260">
            <v>0.18487318601646158</v>
          </cell>
          <cell r="F260">
            <v>0.46765067944143313</v>
          </cell>
          <cell r="G260">
            <v>8.4837892617417657E-2</v>
          </cell>
          <cell r="H260">
            <v>1.592597062276869</v>
          </cell>
          <cell r="I260">
            <v>8.8487353226763169E-2</v>
          </cell>
          <cell r="J260">
            <v>0.74389435615384647</v>
          </cell>
          <cell r="K260">
            <v>0.41808151160406531</v>
          </cell>
          <cell r="L260">
            <v>0.20238297962643645</v>
          </cell>
          <cell r="M260">
            <v>0.33173605308415871</v>
          </cell>
          <cell r="N260">
            <v>1.1892616836091157</v>
          </cell>
          <cell r="O260">
            <v>0</v>
          </cell>
          <cell r="P260">
            <v>1</v>
          </cell>
        </row>
        <row r="261">
          <cell r="C261">
            <v>0.82642049436399501</v>
          </cell>
          <cell r="D261">
            <v>1.33395660366911</v>
          </cell>
          <cell r="E261">
            <v>9.7838145851194172E-2</v>
          </cell>
          <cell r="F261">
            <v>0.65487653346129293</v>
          </cell>
          <cell r="G261">
            <v>0.44622475392878241</v>
          </cell>
          <cell r="H261">
            <v>0.94832569321073901</v>
          </cell>
          <cell r="I261">
            <v>14.055892257269692</v>
          </cell>
          <cell r="J261">
            <v>3.0173938802001889</v>
          </cell>
          <cell r="K261">
            <v>3.4464528167890491</v>
          </cell>
          <cell r="L261">
            <v>0.89822649633676943</v>
          </cell>
          <cell r="M261">
            <v>0.5268567950156906</v>
          </cell>
          <cell r="N261">
            <v>0.71892587440192635</v>
          </cell>
          <cell r="O261">
            <v>0</v>
          </cell>
          <cell r="P261">
            <v>1</v>
          </cell>
        </row>
        <row r="262">
          <cell r="C262">
            <v>3.3947325022257742</v>
          </cell>
          <cell r="D262">
            <v>0.87361034793383086</v>
          </cell>
          <cell r="E262">
            <v>5.6287104382083064E-2</v>
          </cell>
          <cell r="F262">
            <v>6.5139259384889332</v>
          </cell>
          <cell r="G262">
            <v>3.7747878899316536</v>
          </cell>
          <cell r="H262">
            <v>0.96030521064777885</v>
          </cell>
          <cell r="I262">
            <v>0.34213117260940806</v>
          </cell>
          <cell r="J262">
            <v>0.3213303543441402</v>
          </cell>
          <cell r="K262">
            <v>1.123573724367535</v>
          </cell>
          <cell r="L262">
            <v>0.23982969779337607</v>
          </cell>
          <cell r="M262">
            <v>9.7142368581317626E-2</v>
          </cell>
          <cell r="N262">
            <v>0.57060217674905755</v>
          </cell>
          <cell r="O262">
            <v>5.0054051362823309</v>
          </cell>
          <cell r="P262">
            <v>1</v>
          </cell>
        </row>
        <row r="263">
          <cell r="C263">
            <v>4.7035385751847114</v>
          </cell>
          <cell r="D263">
            <v>3.5241350503029734E-2</v>
          </cell>
          <cell r="E263">
            <v>0.87380546259282499</v>
          </cell>
          <cell r="F263">
            <v>0.18003484193591865</v>
          </cell>
          <cell r="G263">
            <v>0.29104704245774154</v>
          </cell>
          <cell r="H263">
            <v>0.14872828986649991</v>
          </cell>
          <cell r="I263">
            <v>0.64059714819415892</v>
          </cell>
          <cell r="J263">
            <v>0.21183810149399818</v>
          </cell>
          <cell r="K263">
            <v>0.46081720455202896</v>
          </cell>
          <cell r="L263">
            <v>0.31543320678233161</v>
          </cell>
          <cell r="M263">
            <v>8.4357330133722028E-2</v>
          </cell>
          <cell r="N263">
            <v>0.28547564224350103</v>
          </cell>
          <cell r="O263">
            <v>0</v>
          </cell>
          <cell r="P263">
            <v>1</v>
          </cell>
        </row>
        <row r="264">
          <cell r="C264">
            <v>1.1861468089289124</v>
          </cell>
          <cell r="D264">
            <v>0.16284633432296539</v>
          </cell>
          <cell r="E264">
            <v>0.26589321639857955</v>
          </cell>
          <cell r="F264">
            <v>15.292789404214707</v>
          </cell>
          <cell r="G264">
            <v>2.3707599871895195</v>
          </cell>
          <cell r="H264">
            <v>0.66990927232601649</v>
          </cell>
          <cell r="I264">
            <v>4.6018486371235836</v>
          </cell>
          <cell r="J264">
            <v>1.2730244587414319</v>
          </cell>
          <cell r="K264">
            <v>1.5235565499888624</v>
          </cell>
          <cell r="L264">
            <v>0.51127299515681457</v>
          </cell>
          <cell r="M264">
            <v>0.16565361850670882</v>
          </cell>
          <cell r="N264">
            <v>0.8437601350614925</v>
          </cell>
          <cell r="O264">
            <v>0</v>
          </cell>
          <cell r="P264">
            <v>1</v>
          </cell>
        </row>
        <row r="265">
          <cell r="C265">
            <v>1.0509250471010187</v>
          </cell>
          <cell r="D265">
            <v>0.20969610830025565</v>
          </cell>
          <cell r="E265">
            <v>1.2376643853156022</v>
          </cell>
          <cell r="F265">
            <v>1.6251804901803089</v>
          </cell>
          <cell r="G265">
            <v>3.1670887856676648</v>
          </cell>
          <cell r="H265">
            <v>1.2246343443634162</v>
          </cell>
          <cell r="I265">
            <v>0.47368342419715065</v>
          </cell>
          <cell r="J265">
            <v>1.083844164927356</v>
          </cell>
          <cell r="K265">
            <v>2.7762530498167926</v>
          </cell>
          <cell r="L265">
            <v>0.19188438495150073</v>
          </cell>
          <cell r="M265">
            <v>0.12727799912527518</v>
          </cell>
          <cell r="N265">
            <v>3.3995298963047316</v>
          </cell>
          <cell r="O265">
            <v>0</v>
          </cell>
          <cell r="P265">
            <v>1</v>
          </cell>
        </row>
        <row r="266">
          <cell r="C266">
            <v>1.4606983178684561</v>
          </cell>
          <cell r="D266">
            <v>3.8750673752774065</v>
          </cell>
          <cell r="E266">
            <v>4.5534808247931574E-2</v>
          </cell>
          <cell r="F266">
            <v>9.4269021591427124E-2</v>
          </cell>
          <cell r="G266">
            <v>0.74382102238768566</v>
          </cell>
          <cell r="H266">
            <v>1.0866266042745536</v>
          </cell>
          <cell r="I266">
            <v>7.709070662697977</v>
          </cell>
          <cell r="J266">
            <v>1.1370683779238067</v>
          </cell>
          <cell r="K266">
            <v>1.536157372872903</v>
          </cell>
          <cell r="L266">
            <v>0.15170452018058336</v>
          </cell>
          <cell r="M266">
            <v>0.23792824807885385</v>
          </cell>
          <cell r="N266">
            <v>0.49042509833832654</v>
          </cell>
          <cell r="O266">
            <v>0</v>
          </cell>
          <cell r="P266">
            <v>1</v>
          </cell>
        </row>
        <row r="267">
          <cell r="C267">
            <v>0.29122795999887541</v>
          </cell>
          <cell r="D267">
            <v>0.47968241958344643</v>
          </cell>
          <cell r="E267">
            <v>1.7974394491071865E-2</v>
          </cell>
          <cell r="F267">
            <v>0.22638541573689425</v>
          </cell>
          <cell r="G267">
            <v>11.153122600189063</v>
          </cell>
          <cell r="H267">
            <v>0.26915051491015374</v>
          </cell>
          <cell r="I267">
            <v>37.275545630310717</v>
          </cell>
          <cell r="J267">
            <v>1.3872154672941124</v>
          </cell>
          <cell r="K267">
            <v>3.5669074262333456</v>
          </cell>
          <cell r="L267">
            <v>0.93679452978438216</v>
          </cell>
          <cell r="M267">
            <v>0.2155328195897987</v>
          </cell>
          <cell r="N267">
            <v>1.6578558001268899</v>
          </cell>
          <cell r="O267">
            <v>0</v>
          </cell>
          <cell r="P267">
            <v>1</v>
          </cell>
        </row>
        <row r="268">
          <cell r="C268">
            <v>0.83003958158094449</v>
          </cell>
          <cell r="D268">
            <v>0.88653158347659966</v>
          </cell>
          <cell r="E268">
            <v>0.19873831103803682</v>
          </cell>
          <cell r="F268">
            <v>0.51876034520019576</v>
          </cell>
          <cell r="G268">
            <v>2.7142654399321011</v>
          </cell>
          <cell r="H268">
            <v>1.2702321155282956</v>
          </cell>
          <cell r="I268">
            <v>0.76575640261615352</v>
          </cell>
          <cell r="J268">
            <v>2.4134750152523035</v>
          </cell>
          <cell r="K268">
            <v>2.2954201232030043</v>
          </cell>
          <cell r="L268">
            <v>0.12302187385188569</v>
          </cell>
          <cell r="M268">
            <v>0.2729682373503074</v>
          </cell>
          <cell r="N268">
            <v>7.6734983267465253</v>
          </cell>
          <cell r="O268">
            <v>0</v>
          </cell>
          <cell r="P268">
            <v>1</v>
          </cell>
        </row>
        <row r="269">
          <cell r="C269">
            <v>2.1202705678233015E-3</v>
          </cell>
          <cell r="D269">
            <v>0.23302634460619773</v>
          </cell>
          <cell r="E269">
            <v>0.95434160204800889</v>
          </cell>
          <cell r="F269">
            <v>0.47942011925375055</v>
          </cell>
          <cell r="G269">
            <v>0.67490149505285812</v>
          </cell>
          <cell r="H269">
            <v>1.7392242719609372</v>
          </cell>
          <cell r="I269">
            <v>0.47929613703517737</v>
          </cell>
          <cell r="J269">
            <v>1.5361691969797517</v>
          </cell>
          <cell r="K269">
            <v>3.0550060917773063</v>
          </cell>
          <cell r="L269">
            <v>2.2885089789676067</v>
          </cell>
          <cell r="M269">
            <v>1.2823815099623219</v>
          </cell>
          <cell r="N269">
            <v>0.25949718944917627</v>
          </cell>
          <cell r="O269">
            <v>0.88066151035744344</v>
          </cell>
          <cell r="P269">
            <v>1</v>
          </cell>
        </row>
        <row r="270">
          <cell r="C270">
            <v>3.2198705475126226E-3</v>
          </cell>
          <cell r="D270">
            <v>0.14003890684923367</v>
          </cell>
          <cell r="E270">
            <v>1.4136433519173697E-2</v>
          </cell>
          <cell r="F270">
            <v>0.39249848711965118</v>
          </cell>
          <cell r="G270">
            <v>0.3432838326071167</v>
          </cell>
          <cell r="H270">
            <v>3.3287504312791598</v>
          </cell>
          <cell r="I270">
            <v>0.3098208983339697</v>
          </cell>
          <cell r="J270">
            <v>1.5133920380916863</v>
          </cell>
          <cell r="K270">
            <v>3.3605347909699024</v>
          </cell>
          <cell r="L270">
            <v>3.3829439820096385</v>
          </cell>
          <cell r="M270">
            <v>1.03624507142114</v>
          </cell>
          <cell r="N270">
            <v>0.94865903132112028</v>
          </cell>
          <cell r="O270">
            <v>0</v>
          </cell>
          <cell r="P270">
            <v>1</v>
          </cell>
        </row>
        <row r="271">
          <cell r="C271">
            <v>2.663652579130618</v>
          </cell>
          <cell r="D271">
            <v>0.6975807076192303</v>
          </cell>
          <cell r="E271">
            <v>0.53414611470470508</v>
          </cell>
          <cell r="F271">
            <v>2.2359478569745663</v>
          </cell>
          <cell r="G271">
            <v>1.0148345329225656</v>
          </cell>
          <cell r="H271">
            <v>0.6284443882101497</v>
          </cell>
          <cell r="I271">
            <v>1.5823807397766205</v>
          </cell>
          <cell r="J271">
            <v>0.85153614544533696</v>
          </cell>
          <cell r="K271">
            <v>0.70528123224327022</v>
          </cell>
          <cell r="L271">
            <v>0.8863902768930938</v>
          </cell>
          <cell r="M271">
            <v>0.68527622257934306</v>
          </cell>
          <cell r="N271">
            <v>0.6766600192110992</v>
          </cell>
          <cell r="O271">
            <v>4.5265971505354923</v>
          </cell>
          <cell r="P271">
            <v>1</v>
          </cell>
        </row>
      </sheetData>
      <sheetData sheetId="17">
        <row r="5">
          <cell r="C5">
            <v>137814.27542493382</v>
          </cell>
          <cell r="D5">
            <v>25919.514936689826</v>
          </cell>
          <cell r="E5">
            <v>39459.939950407526</v>
          </cell>
          <cell r="F5">
            <v>309.25405164012898</v>
          </cell>
          <cell r="G5">
            <v>965.39240988777419</v>
          </cell>
          <cell r="H5">
            <v>19129.815728667316</v>
          </cell>
          <cell r="I5">
            <v>7310.8794443040715</v>
          </cell>
          <cell r="J5">
            <v>17262.339609853425</v>
          </cell>
          <cell r="K5">
            <v>980.6734885271751</v>
          </cell>
          <cell r="L5">
            <v>4093.8259591078513</v>
          </cell>
          <cell r="M5">
            <v>11349.327922599208</v>
          </cell>
          <cell r="N5">
            <v>9581.3016847607832</v>
          </cell>
          <cell r="O5">
            <v>63.458058695398734</v>
          </cell>
          <cell r="P5">
            <v>274239.99867007433</v>
          </cell>
          <cell r="Q5">
            <v>274239.99867007422</v>
          </cell>
          <cell r="R5">
            <v>0</v>
          </cell>
          <cell r="T5">
            <v>121909.71655721316</v>
          </cell>
          <cell r="U5">
            <v>22163.28435756854</v>
          </cell>
          <cell r="V5">
            <v>27734.106719012965</v>
          </cell>
          <cell r="W5">
            <v>278.85611109883064</v>
          </cell>
          <cell r="X5">
            <v>793.70101784420694</v>
          </cell>
          <cell r="Y5">
            <v>17231.561370161631</v>
          </cell>
          <cell r="Z5">
            <v>6760.5027014819843</v>
          </cell>
          <cell r="AA5">
            <v>14774.568075208701</v>
          </cell>
          <cell r="AB5">
            <v>860.02857399040056</v>
          </cell>
          <cell r="AC5">
            <v>3901.0195197380485</v>
          </cell>
          <cell r="AD5">
            <v>10426.129561889473</v>
          </cell>
          <cell r="AE5">
            <v>8892.6844266773242</v>
          </cell>
          <cell r="AF5">
            <v>61.650150301908596</v>
          </cell>
          <cell r="AG5">
            <v>235787.80914218712</v>
          </cell>
          <cell r="AH5">
            <v>235787.80914218733</v>
          </cell>
          <cell r="AI5">
            <v>0</v>
          </cell>
        </row>
        <row r="6">
          <cell r="C6">
            <v>2160.3211984455502</v>
          </cell>
          <cell r="D6">
            <v>29923.051619717597</v>
          </cell>
          <cell r="E6">
            <v>125362.22638248857</v>
          </cell>
          <cell r="F6">
            <v>2792.8115200457923</v>
          </cell>
          <cell r="G6">
            <v>991.95707435494387</v>
          </cell>
          <cell r="H6">
            <v>12507.949228636193</v>
          </cell>
          <cell r="I6">
            <v>2661.164858443125</v>
          </cell>
          <cell r="J6">
            <v>9695.7978335093921</v>
          </cell>
          <cell r="K6">
            <v>1155.7349518929395</v>
          </cell>
          <cell r="L6">
            <v>3545.0692080983627</v>
          </cell>
          <cell r="M6">
            <v>10640.10812844304</v>
          </cell>
          <cell r="N6">
            <v>2799.3735947859741</v>
          </cell>
          <cell r="O6">
            <v>3.6772042546854697</v>
          </cell>
          <cell r="P6">
            <v>204239.24280311621</v>
          </cell>
          <cell r="Q6">
            <v>204239.24280311639</v>
          </cell>
          <cell r="R6">
            <v>0</v>
          </cell>
          <cell r="T6">
            <v>1576.6858341864072</v>
          </cell>
          <cell r="U6">
            <v>20577.585198744324</v>
          </cell>
          <cell r="V6">
            <v>57194.361293475929</v>
          </cell>
          <cell r="W6">
            <v>1780.2341788077179</v>
          </cell>
          <cell r="X6">
            <v>750.76087807173121</v>
          </cell>
          <cell r="Y6">
            <v>10572.020915897505</v>
          </cell>
          <cell r="Z6">
            <v>2350.5280791938058</v>
          </cell>
          <cell r="AA6">
            <v>7592.215508057443</v>
          </cell>
          <cell r="AB6">
            <v>982.64417228548712</v>
          </cell>
          <cell r="AC6">
            <v>3173.1842178639922</v>
          </cell>
          <cell r="AD6">
            <v>9234.7613995251249</v>
          </cell>
          <cell r="AE6">
            <v>2615.2922865381074</v>
          </cell>
          <cell r="AF6">
            <v>3.674473921620129</v>
          </cell>
          <cell r="AG6">
            <v>118403.94843656922</v>
          </cell>
          <cell r="AH6">
            <v>118403.94843656904</v>
          </cell>
          <cell r="AI6">
            <v>1.7462298274040222E-10</v>
          </cell>
        </row>
        <row r="7">
          <cell r="C7">
            <v>5293.1028099500581</v>
          </cell>
          <cell r="D7">
            <v>52108.682731040964</v>
          </cell>
          <cell r="E7">
            <v>167636.47803441659</v>
          </cell>
          <cell r="F7">
            <v>6510.8812548261312</v>
          </cell>
          <cell r="G7">
            <v>6509.3291210791213</v>
          </cell>
          <cell r="H7">
            <v>36778.90938258751</v>
          </cell>
          <cell r="I7">
            <v>1936.1608347020508</v>
          </cell>
          <cell r="J7">
            <v>25484.985878797273</v>
          </cell>
          <cell r="K7">
            <v>4727.1876448191961</v>
          </cell>
          <cell r="L7">
            <v>10653.509704287899</v>
          </cell>
          <cell r="M7">
            <v>39564.685166645846</v>
          </cell>
          <cell r="N7">
            <v>10384.187737367549</v>
          </cell>
          <cell r="O7">
            <v>6.6123196093028165</v>
          </cell>
          <cell r="P7">
            <v>367594.71262012946</v>
          </cell>
          <cell r="Q7">
            <v>367594.7126201294</v>
          </cell>
          <cell r="R7">
            <v>0</v>
          </cell>
          <cell r="T7">
            <v>3009.0412389650587</v>
          </cell>
          <cell r="U7">
            <v>26069.459419203264</v>
          </cell>
          <cell r="V7">
            <v>56013.551060943457</v>
          </cell>
          <cell r="W7">
            <v>3963.0606086889316</v>
          </cell>
          <cell r="X7">
            <v>3816.3353840194877</v>
          </cell>
          <cell r="Y7">
            <v>26715.685950902705</v>
          </cell>
          <cell r="Z7">
            <v>1377.3671854397985</v>
          </cell>
          <cell r="AA7">
            <v>15492.103010204866</v>
          </cell>
          <cell r="AB7">
            <v>3528.0642704082343</v>
          </cell>
          <cell r="AC7">
            <v>8516.7059650578885</v>
          </cell>
          <cell r="AD7">
            <v>29966.844543616426</v>
          </cell>
          <cell r="AE7">
            <v>8525.4233781446437</v>
          </cell>
          <cell r="AF7">
            <v>6.585505207679728</v>
          </cell>
          <cell r="AG7">
            <v>187000.22752080247</v>
          </cell>
          <cell r="AH7">
            <v>187000.22752080244</v>
          </cell>
          <cell r="AI7">
            <v>0</v>
          </cell>
        </row>
        <row r="8">
          <cell r="C8">
            <v>2986.7338180078377</v>
          </cell>
          <cell r="D8">
            <v>4449.8949495177603</v>
          </cell>
          <cell r="E8">
            <v>11639.329986363784</v>
          </cell>
          <cell r="F8">
            <v>684.38217286374493</v>
          </cell>
          <cell r="G8">
            <v>335.73184652151554</v>
          </cell>
          <cell r="H8">
            <v>3508.9193345371395</v>
          </cell>
          <cell r="I8">
            <v>59.571674395964664</v>
          </cell>
          <cell r="J8">
            <v>2330.8880792745053</v>
          </cell>
          <cell r="K8">
            <v>165.15185445223872</v>
          </cell>
          <cell r="L8">
            <v>281.42908105613355</v>
          </cell>
          <cell r="M8">
            <v>2300.2314766042168</v>
          </cell>
          <cell r="N8">
            <v>758.06155608739698</v>
          </cell>
          <cell r="O8">
            <v>0</v>
          </cell>
          <cell r="P8">
            <v>29500.325829682235</v>
          </cell>
          <cell r="Q8">
            <v>29500.325829682195</v>
          </cell>
          <cell r="R8">
            <v>4.0017766878008842E-11</v>
          </cell>
          <cell r="T8">
            <v>2347.6480100973586</v>
          </cell>
          <cell r="U8">
            <v>2963.3559236169299</v>
          </cell>
          <cell r="V8">
            <v>5429.4026430315171</v>
          </cell>
          <cell r="W8">
            <v>439.22689217208034</v>
          </cell>
          <cell r="X8">
            <v>203.70938749187368</v>
          </cell>
          <cell r="Y8">
            <v>2852.8525841469263</v>
          </cell>
          <cell r="Z8">
            <v>49.37024688890839</v>
          </cell>
          <cell r="AA8">
            <v>1580.8510524160633</v>
          </cell>
          <cell r="AB8">
            <v>144.0652625288983</v>
          </cell>
          <cell r="AC8">
            <v>264.75061308425666</v>
          </cell>
          <cell r="AD8">
            <v>1962.1777331395874</v>
          </cell>
          <cell r="AE8">
            <v>601.50227957717811</v>
          </cell>
          <cell r="AF8">
            <v>0</v>
          </cell>
          <cell r="AG8">
            <v>18838.912628191574</v>
          </cell>
          <cell r="AH8">
            <v>18838.912628191611</v>
          </cell>
          <cell r="AI8">
            <v>-3.637978807091713E-11</v>
          </cell>
        </row>
        <row r="9">
          <cell r="C9">
            <v>50876.317762749029</v>
          </cell>
          <cell r="D9">
            <v>63005.204932831693</v>
          </cell>
          <cell r="E9">
            <v>61100.237358282495</v>
          </cell>
          <cell r="F9">
            <v>30.542534999608552</v>
          </cell>
          <cell r="G9">
            <v>905.77364859264549</v>
          </cell>
          <cell r="H9">
            <v>3854.0281283887743</v>
          </cell>
          <cell r="I9">
            <v>2766.3783179038937</v>
          </cell>
          <cell r="J9">
            <v>3969.6895414135661</v>
          </cell>
          <cell r="K9">
            <v>282.07231078377305</v>
          </cell>
          <cell r="L9">
            <v>3076.6286878039273</v>
          </cell>
          <cell r="M9">
            <v>11884.956295827073</v>
          </cell>
          <cell r="N9">
            <v>2480.0661163402142</v>
          </cell>
          <cell r="O9">
            <v>3.5039643440815951</v>
          </cell>
          <cell r="P9">
            <v>204235.3996002608</v>
          </cell>
          <cell r="Q9">
            <v>204235.39960026069</v>
          </cell>
          <cell r="R9">
            <v>0</v>
          </cell>
          <cell r="T9">
            <v>45290.07454334903</v>
          </cell>
          <cell r="U9">
            <v>54778.337330466813</v>
          </cell>
          <cell r="V9">
            <v>48518.733970691377</v>
          </cell>
          <cell r="W9">
            <v>28.089076698266734</v>
          </cell>
          <cell r="X9">
            <v>826.10219913767776</v>
          </cell>
          <cell r="Y9">
            <v>3681.4857893950625</v>
          </cell>
          <cell r="Z9">
            <v>2604.6327966257973</v>
          </cell>
          <cell r="AA9">
            <v>3530.1427265140774</v>
          </cell>
          <cell r="AB9">
            <v>262.53210885152146</v>
          </cell>
          <cell r="AC9">
            <v>2988.5021362176385</v>
          </cell>
          <cell r="AD9">
            <v>11353.674452702448</v>
          </cell>
          <cell r="AE9">
            <v>2373.6741682088523</v>
          </cell>
          <cell r="AF9">
            <v>3.4963613459389182</v>
          </cell>
          <cell r="AG9">
            <v>176239.47766020449</v>
          </cell>
          <cell r="AH9">
            <v>176239.4776602044</v>
          </cell>
          <cell r="AI9">
            <v>0</v>
          </cell>
        </row>
        <row r="10">
          <cell r="C10">
            <v>121711.60648015686</v>
          </cell>
          <cell r="D10">
            <v>69710.615127641067</v>
          </cell>
          <cell r="E10">
            <v>166969.75350685039</v>
          </cell>
          <cell r="F10">
            <v>2221.247517030009</v>
          </cell>
          <cell r="G10">
            <v>2126.5629411843038</v>
          </cell>
          <cell r="H10">
            <v>26149.999888672482</v>
          </cell>
          <cell r="I10">
            <v>12794.550311437903</v>
          </cell>
          <cell r="J10">
            <v>24292.660369252131</v>
          </cell>
          <cell r="K10">
            <v>2637.5516860770877</v>
          </cell>
          <cell r="L10">
            <v>6906.9568157292742</v>
          </cell>
          <cell r="M10">
            <v>24744.329908152347</v>
          </cell>
          <cell r="N10">
            <v>13092.112481883316</v>
          </cell>
          <cell r="O10">
            <v>0</v>
          </cell>
          <cell r="P10">
            <v>473357.94703406724</v>
          </cell>
          <cell r="Q10">
            <v>473357.94703406695</v>
          </cell>
          <cell r="R10">
            <v>0</v>
          </cell>
          <cell r="T10">
            <v>102832.53872960096</v>
          </cell>
          <cell r="U10">
            <v>48557.477602698906</v>
          </cell>
          <cell r="V10">
            <v>100421.21414949508</v>
          </cell>
          <cell r="W10">
            <v>1982.9859081102754</v>
          </cell>
          <cell r="X10">
            <v>1601.1550012620237</v>
          </cell>
          <cell r="Y10">
            <v>21770.420862638141</v>
          </cell>
          <cell r="Z10">
            <v>11193.201733284714</v>
          </cell>
          <cell r="AA10">
            <v>19224.374841471639</v>
          </cell>
          <cell r="AB10">
            <v>2245.3205977892821</v>
          </cell>
          <cell r="AC10">
            <v>6217.0633388565575</v>
          </cell>
          <cell r="AD10">
            <v>20833.790417028507</v>
          </cell>
          <cell r="AE10">
            <v>11526.1660590545</v>
          </cell>
          <cell r="AF10">
            <v>0</v>
          </cell>
          <cell r="AG10">
            <v>348405.70924129063</v>
          </cell>
          <cell r="AH10">
            <v>348405.70924129069</v>
          </cell>
          <cell r="AI10">
            <v>0</v>
          </cell>
        </row>
        <row r="11">
          <cell r="C11">
            <v>336.46688657096354</v>
          </cell>
          <cell r="D11">
            <v>30160.747879298775</v>
          </cell>
          <cell r="E11">
            <v>140254.2396109215</v>
          </cell>
          <cell r="F11">
            <v>8212.4880870130291</v>
          </cell>
          <cell r="G11">
            <v>297.81234626044659</v>
          </cell>
          <cell r="H11">
            <v>54241.872090601726</v>
          </cell>
          <cell r="I11">
            <v>5830.4931446077298</v>
          </cell>
          <cell r="J11">
            <v>16641.449021244076</v>
          </cell>
          <cell r="K11">
            <v>1526.520362784064</v>
          </cell>
          <cell r="L11">
            <v>47177.648253968044</v>
          </cell>
          <cell r="M11">
            <v>29279.119141371153</v>
          </cell>
          <cell r="N11">
            <v>7091.9063051655839</v>
          </cell>
          <cell r="O11">
            <v>7.6365308649589556</v>
          </cell>
          <cell r="P11">
            <v>341058.39966067212</v>
          </cell>
          <cell r="Q11">
            <v>341058.39966067212</v>
          </cell>
          <cell r="R11">
            <v>0</v>
          </cell>
          <cell r="T11">
            <v>246.2982465452867</v>
          </cell>
          <cell r="U11">
            <v>21112.268560072527</v>
          </cell>
          <cell r="V11">
            <v>88647.201339048013</v>
          </cell>
          <cell r="W11">
            <v>5687.0851147258745</v>
          </cell>
          <cell r="X11">
            <v>232.63229280289289</v>
          </cell>
          <cell r="Y11">
            <v>43202.52936727913</v>
          </cell>
          <cell r="Z11">
            <v>4672.5341183338805</v>
          </cell>
          <cell r="AA11">
            <v>12615.669613169255</v>
          </cell>
          <cell r="AB11">
            <v>1297.3911245744184</v>
          </cell>
          <cell r="AC11">
            <v>38804.879406050757</v>
          </cell>
          <cell r="AD11">
            <v>23714.168831438088</v>
          </cell>
          <cell r="AE11">
            <v>6263.1653274031687</v>
          </cell>
          <cell r="AF11">
            <v>7.6358350369269692</v>
          </cell>
          <cell r="AG11">
            <v>246503.45917648022</v>
          </cell>
          <cell r="AH11">
            <v>246503.45917648004</v>
          </cell>
          <cell r="AI11">
            <v>0</v>
          </cell>
        </row>
        <row r="12">
          <cell r="C12">
            <v>23422.400412009389</v>
          </cell>
          <cell r="D12">
            <v>481817.19710797549</v>
          </cell>
          <cell r="E12">
            <v>1287701.7148202779</v>
          </cell>
          <cell r="F12">
            <v>2861.8782451272291</v>
          </cell>
          <cell r="G12">
            <v>12866.652590016523</v>
          </cell>
          <cell r="H12">
            <v>172514.16639237688</v>
          </cell>
          <cell r="I12">
            <v>7867.6519748748478</v>
          </cell>
          <cell r="J12">
            <v>77227.217933369117</v>
          </cell>
          <cell r="K12">
            <v>2061.2686076872797</v>
          </cell>
          <cell r="L12">
            <v>7628.5947496000945</v>
          </cell>
          <cell r="M12">
            <v>74924.680917124759</v>
          </cell>
          <cell r="N12">
            <v>13619.280730049777</v>
          </cell>
          <cell r="O12">
            <v>0</v>
          </cell>
          <cell r="P12">
            <v>2164512.7044804893</v>
          </cell>
          <cell r="Q12">
            <v>2164512.7044804902</v>
          </cell>
          <cell r="R12">
            <v>0</v>
          </cell>
          <cell r="T12">
            <v>21099.886733775289</v>
          </cell>
          <cell r="U12">
            <v>433995.01848313509</v>
          </cell>
          <cell r="V12">
            <v>1024211.3054660033</v>
          </cell>
          <cell r="W12">
            <v>2382.0280953707061</v>
          </cell>
          <cell r="X12">
            <v>11034.467514924863</v>
          </cell>
          <cell r="Y12">
            <v>159856.76210643238</v>
          </cell>
          <cell r="Z12">
            <v>7290.2576047188977</v>
          </cell>
          <cell r="AA12">
            <v>68045.701309760261</v>
          </cell>
          <cell r="AB12">
            <v>1899.3832444967918</v>
          </cell>
          <cell r="AC12">
            <v>7141.9539896400274</v>
          </cell>
          <cell r="AD12">
            <v>65698.898646971822</v>
          </cell>
          <cell r="AE12">
            <v>12611.184372639436</v>
          </cell>
          <cell r="AF12">
            <v>0</v>
          </cell>
          <cell r="AG12">
            <v>1815266.8475678691</v>
          </cell>
          <cell r="AH12">
            <v>1815266.8475678698</v>
          </cell>
          <cell r="AI12">
            <v>0</v>
          </cell>
        </row>
        <row r="13">
          <cell r="C13">
            <v>176.69045234903086</v>
          </cell>
          <cell r="D13">
            <v>342.76430613840108</v>
          </cell>
          <cell r="E13">
            <v>643.08152737252556</v>
          </cell>
          <cell r="F13">
            <v>2.0401586258800042</v>
          </cell>
          <cell r="G13">
            <v>42.295757188813198</v>
          </cell>
          <cell r="H13">
            <v>681.02414397518567</v>
          </cell>
          <cell r="I13">
            <v>18.028782817121289</v>
          </cell>
          <cell r="J13">
            <v>3473.2821114522899</v>
          </cell>
          <cell r="K13">
            <v>60.719549724986408</v>
          </cell>
          <cell r="L13">
            <v>1917.2095381047411</v>
          </cell>
          <cell r="M13">
            <v>774.93418186349857</v>
          </cell>
          <cell r="N13">
            <v>297.87463019649135</v>
          </cell>
          <cell r="O13">
            <v>4.3458760329901764</v>
          </cell>
          <cell r="P13">
            <v>8434.2910158419563</v>
          </cell>
          <cell r="Q13">
            <v>8434.2910158419527</v>
          </cell>
          <cell r="R13">
            <v>0</v>
          </cell>
          <cell r="T13">
            <v>126.95433931737483</v>
          </cell>
          <cell r="U13">
            <v>191.88838951724779</v>
          </cell>
          <cell r="V13">
            <v>360.3344939559608</v>
          </cell>
          <cell r="W13">
            <v>1.1480507498226922</v>
          </cell>
          <cell r="X13">
            <v>27.258326649916093</v>
          </cell>
          <cell r="Y13">
            <v>596.66954901078316</v>
          </cell>
          <cell r="Z13">
            <v>14.224822239614278</v>
          </cell>
          <cell r="AA13">
            <v>1896.6667792420781</v>
          </cell>
          <cell r="AB13">
            <v>51.080030382673115</v>
          </cell>
          <cell r="AC13">
            <v>1510.7491012576659</v>
          </cell>
          <cell r="AD13">
            <v>640.21924279106815</v>
          </cell>
          <cell r="AE13">
            <v>256.58215319070774</v>
          </cell>
          <cell r="AF13">
            <v>4.3456165165304519</v>
          </cell>
          <cell r="AG13">
            <v>5678.1208948214435</v>
          </cell>
          <cell r="AH13">
            <v>5678.1208948214398</v>
          </cell>
          <cell r="AI13">
            <v>0</v>
          </cell>
        </row>
        <row r="14">
          <cell r="C14">
            <v>3976.2715073627755</v>
          </cell>
          <cell r="D14">
            <v>26614.751215654192</v>
          </cell>
          <cell r="E14">
            <v>106661.52413051068</v>
          </cell>
          <cell r="F14">
            <v>2467.9755107726542</v>
          </cell>
          <cell r="G14">
            <v>1156.9007556950903</v>
          </cell>
          <cell r="H14">
            <v>2516.5069375423141</v>
          </cell>
          <cell r="I14">
            <v>261.24062396903219</v>
          </cell>
          <cell r="J14">
            <v>6224.3441292146945</v>
          </cell>
          <cell r="K14">
            <v>706.8874474742737</v>
          </cell>
          <cell r="L14">
            <v>888.84879645337855</v>
          </cell>
          <cell r="M14">
            <v>6708.4503819624879</v>
          </cell>
          <cell r="N14">
            <v>2339.8816745976847</v>
          </cell>
          <cell r="O14">
            <v>6.5404941019622456</v>
          </cell>
          <cell r="P14">
            <v>160530.12360531127</v>
          </cell>
          <cell r="Q14">
            <v>160530.1236053115</v>
          </cell>
          <cell r="R14">
            <v>-2.3283064365386963E-10</v>
          </cell>
          <cell r="T14">
            <v>2701.6396125168994</v>
          </cell>
          <cell r="U14">
            <v>15085.139924891408</v>
          </cell>
          <cell r="V14">
            <v>46560.519606783484</v>
          </cell>
          <cell r="W14">
            <v>1449.7360114274493</v>
          </cell>
          <cell r="X14">
            <v>810.39545146153228</v>
          </cell>
          <cell r="Y14">
            <v>1957.3601768809333</v>
          </cell>
          <cell r="Z14">
            <v>208.92631088760695</v>
          </cell>
          <cell r="AA14">
            <v>4526.4441758558642</v>
          </cell>
          <cell r="AB14">
            <v>560.26554235810579</v>
          </cell>
          <cell r="AC14">
            <v>747.5523921418353</v>
          </cell>
          <cell r="AD14">
            <v>5206.1096602837724</v>
          </cell>
          <cell r="AE14">
            <v>1824.5909532533014</v>
          </cell>
          <cell r="AF14">
            <v>6.5331637439097046</v>
          </cell>
          <cell r="AG14">
            <v>81645.212982486104</v>
          </cell>
          <cell r="AH14">
            <v>81645.212982486162</v>
          </cell>
          <cell r="AI14">
            <v>0</v>
          </cell>
        </row>
        <row r="15">
          <cell r="C15">
            <v>21401.717809346061</v>
          </cell>
          <cell r="D15">
            <v>216429.65284446225</v>
          </cell>
          <cell r="E15">
            <v>980358.09293448564</v>
          </cell>
          <cell r="F15">
            <v>7341.3469624584332</v>
          </cell>
          <cell r="G15">
            <v>2611.4430398317254</v>
          </cell>
          <cell r="H15">
            <v>81787.394893061559</v>
          </cell>
          <cell r="I15">
            <v>9393.0997796477004</v>
          </cell>
          <cell r="J15">
            <v>50415.806781127816</v>
          </cell>
          <cell r="K15">
            <v>4477.7404293953587</v>
          </cell>
          <cell r="L15">
            <v>28889.110644847053</v>
          </cell>
          <cell r="M15">
            <v>93184.80337582549</v>
          </cell>
          <cell r="N15">
            <v>26443.125939518981</v>
          </cell>
          <cell r="O15">
            <v>5.495171801151051E-3</v>
          </cell>
          <cell r="P15">
            <v>1522733.3409291799</v>
          </cell>
          <cell r="Q15">
            <v>1522733.3409291785</v>
          </cell>
          <cell r="R15">
            <v>0</v>
          </cell>
          <cell r="T15">
            <v>14612.484059827877</v>
          </cell>
          <cell r="U15">
            <v>152298.22794765953</v>
          </cell>
          <cell r="V15">
            <v>652205.47254710819</v>
          </cell>
          <cell r="W15">
            <v>5493.3671819403944</v>
          </cell>
          <cell r="X15">
            <v>2064.2467385259015</v>
          </cell>
          <cell r="Y15">
            <v>71433.004974542302</v>
          </cell>
          <cell r="Z15">
            <v>8168.1440447502646</v>
          </cell>
          <cell r="AA15">
            <v>30947.96398470864</v>
          </cell>
          <cell r="AB15">
            <v>3787.0056975829398</v>
          </cell>
          <cell r="AC15">
            <v>24675.179478251444</v>
          </cell>
          <cell r="AD15">
            <v>83538.657158493879</v>
          </cell>
          <cell r="AE15">
            <v>23662.490457599582</v>
          </cell>
          <cell r="AF15">
            <v>5.4228282344330634E-3</v>
          </cell>
          <cell r="AG15">
            <v>1072886.2496938193</v>
          </cell>
          <cell r="AH15">
            <v>1072886.2496938184</v>
          </cell>
          <cell r="AI15">
            <v>0</v>
          </cell>
        </row>
        <row r="16">
          <cell r="C16">
            <v>6881.657446653011</v>
          </cell>
          <cell r="D16">
            <v>24264.586091074099</v>
          </cell>
          <cell r="E16">
            <v>44263.887260300929</v>
          </cell>
          <cell r="F16">
            <v>1825.9072615435609</v>
          </cell>
          <cell r="G16">
            <v>2447.5966647500336</v>
          </cell>
          <cell r="H16">
            <v>16258.174931100313</v>
          </cell>
          <cell r="I16">
            <v>234.98493344557082</v>
          </cell>
          <cell r="J16">
            <v>31336.564753958111</v>
          </cell>
          <cell r="K16">
            <v>1046.1510557040733</v>
          </cell>
          <cell r="L16">
            <v>1498.1218873013554</v>
          </cell>
          <cell r="M16">
            <v>11884.649646368794</v>
          </cell>
          <cell r="N16">
            <v>3412.4195029964949</v>
          </cell>
          <cell r="O16">
            <v>1.7246985418818871E-5</v>
          </cell>
          <cell r="P16">
            <v>145354.70145244332</v>
          </cell>
          <cell r="Q16">
            <v>145354.70145244332</v>
          </cell>
          <cell r="R16">
            <v>0</v>
          </cell>
          <cell r="T16">
            <v>4624.0372683648566</v>
          </cell>
          <cell r="U16">
            <v>14022.965810225243</v>
          </cell>
          <cell r="V16">
            <v>30357.649748891257</v>
          </cell>
          <cell r="W16">
            <v>1410.562918460741</v>
          </cell>
          <cell r="X16">
            <v>1652.078501474577</v>
          </cell>
          <cell r="Y16">
            <v>12651.646603109042</v>
          </cell>
          <cell r="Z16">
            <v>181.59172323149448</v>
          </cell>
          <cell r="AA16">
            <v>11417.277005180465</v>
          </cell>
          <cell r="AB16">
            <v>842.67871185138301</v>
          </cell>
          <cell r="AC16">
            <v>1404.0336129621214</v>
          </cell>
          <cell r="AD16">
            <v>9739.6314439562775</v>
          </cell>
          <cell r="AE16">
            <v>3053.8125127107642</v>
          </cell>
          <cell r="AF16">
            <v>1.7230124531679628E-5</v>
          </cell>
          <cell r="AG16">
            <v>91357.965877648356</v>
          </cell>
          <cell r="AH16">
            <v>91357.965877648239</v>
          </cell>
          <cell r="AI16">
            <v>1.1641532182693481E-10</v>
          </cell>
        </row>
        <row r="17">
          <cell r="C17">
            <v>17729.951863074879</v>
          </cell>
          <cell r="D17">
            <v>66924.726755610682</v>
          </cell>
          <cell r="E17">
            <v>180528.93258700162</v>
          </cell>
          <cell r="F17">
            <v>1027.9869942400273</v>
          </cell>
          <cell r="G17">
            <v>2763.0574061328648</v>
          </cell>
          <cell r="H17">
            <v>21773.643271010198</v>
          </cell>
          <cell r="I17">
            <v>6102.0613217068876</v>
          </cell>
          <cell r="J17">
            <v>19082.20223088788</v>
          </cell>
          <cell r="K17">
            <v>2118.9062982037058</v>
          </cell>
          <cell r="L17">
            <v>5648.9901797701395</v>
          </cell>
          <cell r="M17">
            <v>26270.543317248441</v>
          </cell>
          <cell r="N17">
            <v>7077.6950070171752</v>
          </cell>
          <cell r="O17">
            <v>4.584156940313249E-3</v>
          </cell>
          <cell r="P17">
            <v>357048.70181606145</v>
          </cell>
          <cell r="Q17">
            <v>357048.70181606116</v>
          </cell>
          <cell r="R17">
            <v>0</v>
          </cell>
          <cell r="T17">
            <v>15001.142935028274</v>
          </cell>
          <cell r="U17">
            <v>49259.934188706036</v>
          </cell>
          <cell r="V17">
            <v>97737.321676599589</v>
          </cell>
          <cell r="W17">
            <v>701.78966075948347</v>
          </cell>
          <cell r="X17">
            <v>2364.9782566929589</v>
          </cell>
          <cell r="Y17">
            <v>19889.154973615219</v>
          </cell>
          <cell r="Z17">
            <v>5560.4901896401534</v>
          </cell>
          <cell r="AA17">
            <v>15836.714655876738</v>
          </cell>
          <cell r="AB17">
            <v>1870.9374045245704</v>
          </cell>
          <cell r="AC17">
            <v>5351.0477809481208</v>
          </cell>
          <cell r="AD17">
            <v>24063.315026807941</v>
          </cell>
          <cell r="AE17">
            <v>6369.1604585498199</v>
          </cell>
          <cell r="AF17">
            <v>4.5714456345292186E-3</v>
          </cell>
          <cell r="AG17">
            <v>244005.99177919453</v>
          </cell>
          <cell r="AH17">
            <v>244005.99177919442</v>
          </cell>
          <cell r="AI17">
            <v>0</v>
          </cell>
        </row>
        <row r="18">
          <cell r="C18">
            <v>506.5321397640576</v>
          </cell>
          <cell r="D18">
            <v>4623.3077260177515</v>
          </cell>
          <cell r="E18">
            <v>5658.5854174179422</v>
          </cell>
          <cell r="F18">
            <v>367.17108103875444</v>
          </cell>
          <cell r="G18">
            <v>394.32479948398839</v>
          </cell>
          <cell r="H18">
            <v>845.74708702001976</v>
          </cell>
          <cell r="I18">
            <v>24.969950732705652</v>
          </cell>
          <cell r="J18">
            <v>2359.6715905570954</v>
          </cell>
          <cell r="K18">
            <v>201.44449975777871</v>
          </cell>
          <cell r="L18">
            <v>137.78711051942304</v>
          </cell>
          <cell r="M18">
            <v>1310.5584294414944</v>
          </cell>
          <cell r="N18">
            <v>576.3610884942965</v>
          </cell>
          <cell r="O18">
            <v>0</v>
          </cell>
          <cell r="P18">
            <v>17006.460920245307</v>
          </cell>
          <cell r="Q18">
            <v>17006.460920245307</v>
          </cell>
          <cell r="R18">
            <v>0</v>
          </cell>
          <cell r="T18">
            <v>348.74706224698531</v>
          </cell>
          <cell r="U18">
            <v>2687.013737632813</v>
          </cell>
          <cell r="V18">
            <v>1751.5483581427934</v>
          </cell>
          <cell r="W18">
            <v>259.50049576014794</v>
          </cell>
          <cell r="X18">
            <v>253.34945336630199</v>
          </cell>
          <cell r="Y18">
            <v>686.11310240722719</v>
          </cell>
          <cell r="Z18">
            <v>19.915860339396982</v>
          </cell>
          <cell r="AA18">
            <v>1509.987987420629</v>
          </cell>
          <cell r="AB18">
            <v>152.10041850014704</v>
          </cell>
          <cell r="AC18">
            <v>124.06613173034424</v>
          </cell>
          <cell r="AD18">
            <v>1076.1413032770918</v>
          </cell>
          <cell r="AE18">
            <v>435.21582525038218</v>
          </cell>
          <cell r="AF18">
            <v>0</v>
          </cell>
          <cell r="AG18">
            <v>9303.6997360742607</v>
          </cell>
          <cell r="AH18">
            <v>9303.699736074248</v>
          </cell>
          <cell r="AI18">
            <v>0</v>
          </cell>
        </row>
        <row r="19">
          <cell r="C19">
            <v>1756.3720878542956</v>
          </cell>
          <cell r="D19">
            <v>22861.915910446038</v>
          </cell>
          <cell r="E19">
            <v>41107.466155386392</v>
          </cell>
          <cell r="F19">
            <v>387.36181653020139</v>
          </cell>
          <cell r="G19">
            <v>37.990498958234525</v>
          </cell>
          <cell r="H19">
            <v>1583.9649102510052</v>
          </cell>
          <cell r="I19">
            <v>208.79976575518748</v>
          </cell>
          <cell r="J19">
            <v>4814.7031752353132</v>
          </cell>
          <cell r="K19">
            <v>284.95846721395327</v>
          </cell>
          <cell r="L19">
            <v>1200.223992022052</v>
          </cell>
          <cell r="M19">
            <v>9581.8462595418241</v>
          </cell>
          <cell r="N19">
            <v>1440.163375621315</v>
          </cell>
          <cell r="O19">
            <v>4.0080297106498008</v>
          </cell>
          <cell r="P19">
            <v>85269.774444526425</v>
          </cell>
          <cell r="Q19">
            <v>85269.774444526396</v>
          </cell>
          <cell r="R19">
            <v>0</v>
          </cell>
          <cell r="T19">
            <v>1318.0228272039872</v>
          </cell>
          <cell r="U19">
            <v>15901.219465438035</v>
          </cell>
          <cell r="V19">
            <v>24114.251367195997</v>
          </cell>
          <cell r="W19">
            <v>275.60756781244498</v>
          </cell>
          <cell r="X19">
            <v>28.16008031667258</v>
          </cell>
          <cell r="Y19">
            <v>1308.5762402379303</v>
          </cell>
          <cell r="Z19">
            <v>171.92108566650757</v>
          </cell>
          <cell r="AA19">
            <v>3483.4475518648237</v>
          </cell>
          <cell r="AB19">
            <v>242.40691169439231</v>
          </cell>
          <cell r="AC19">
            <v>1018.6948221452989</v>
          </cell>
          <cell r="AD19">
            <v>7993.3163135144905</v>
          </cell>
          <cell r="AE19">
            <v>1265.4093958724641</v>
          </cell>
          <cell r="AF19">
            <v>4.0057006287786479</v>
          </cell>
          <cell r="AG19">
            <v>57125.039329591826</v>
          </cell>
          <cell r="AH19">
            <v>57125.039329591666</v>
          </cell>
          <cell r="AI19">
            <v>1.6007106751203537E-10</v>
          </cell>
        </row>
        <row r="20">
          <cell r="C20">
            <v>18368.578139002471</v>
          </cell>
          <cell r="D20">
            <v>91316.256974726886</v>
          </cell>
          <cell r="E20">
            <v>311808.47358953464</v>
          </cell>
          <cell r="F20">
            <v>2649.5910772363914</v>
          </cell>
          <cell r="G20">
            <v>13.871599535807817</v>
          </cell>
          <cell r="H20">
            <v>84275.149147443241</v>
          </cell>
          <cell r="I20">
            <v>43.982049202557803</v>
          </cell>
          <cell r="J20">
            <v>49789.772741522575</v>
          </cell>
          <cell r="K20">
            <v>5071.7588878407796</v>
          </cell>
          <cell r="L20">
            <v>11867.669939564581</v>
          </cell>
          <cell r="M20">
            <v>75689.953518747963</v>
          </cell>
          <cell r="N20">
            <v>14836.728828862606</v>
          </cell>
          <cell r="O20">
            <v>0</v>
          </cell>
          <cell r="P20">
            <v>665731.78649322048</v>
          </cell>
          <cell r="Q20">
            <v>665731.78649322048</v>
          </cell>
          <cell r="R20">
            <v>0</v>
          </cell>
          <cell r="T20">
            <v>13844.871135402835</v>
          </cell>
          <cell r="U20">
            <v>64659.082963890862</v>
          </cell>
          <cell r="V20">
            <v>186811.31416560648</v>
          </cell>
          <cell r="W20">
            <v>1886.7425206204057</v>
          </cell>
          <cell r="X20">
            <v>10.862433705928686</v>
          </cell>
          <cell r="Y20">
            <v>71184.094334491761</v>
          </cell>
          <cell r="Z20">
            <v>38.886735294161561</v>
          </cell>
          <cell r="AA20">
            <v>38416.960040121703</v>
          </cell>
          <cell r="AB20">
            <v>4326.7850487035139</v>
          </cell>
          <cell r="AC20">
            <v>10715.422370881668</v>
          </cell>
          <cell r="AD20">
            <v>65694.683832424736</v>
          </cell>
          <cell r="AE20">
            <v>12732.291273893723</v>
          </cell>
          <cell r="AF20">
            <v>0</v>
          </cell>
          <cell r="AG20">
            <v>470321.99685503781</v>
          </cell>
          <cell r="AH20">
            <v>470321.99685503758</v>
          </cell>
          <cell r="AI20">
            <v>0</v>
          </cell>
        </row>
        <row r="21">
          <cell r="C21">
            <v>22719.505968446429</v>
          </cell>
          <cell r="D21">
            <v>48570.552203646243</v>
          </cell>
          <cell r="E21">
            <v>228717.93683195303</v>
          </cell>
          <cell r="F21">
            <v>1169.0786079518628</v>
          </cell>
          <cell r="G21">
            <v>2014.9453793631938</v>
          </cell>
          <cell r="H21">
            <v>82794.407587768015</v>
          </cell>
          <cell r="I21">
            <v>11945.898830218599</v>
          </cell>
          <cell r="J21">
            <v>23924.455964675726</v>
          </cell>
          <cell r="K21">
            <v>9805.8655915643685</v>
          </cell>
          <cell r="L21">
            <v>87023.111813192052</v>
          </cell>
          <cell r="M21">
            <v>101280.76418992571</v>
          </cell>
          <cell r="N21">
            <v>43605.328539257913</v>
          </cell>
          <cell r="O21">
            <v>32.76893091348299</v>
          </cell>
          <cell r="P21">
            <v>663604.62043887679</v>
          </cell>
          <cell r="Q21">
            <v>663604.62043887482</v>
          </cell>
          <cell r="R21">
            <v>1.9790604710578918E-9</v>
          </cell>
          <cell r="T21">
            <v>18079.371321043789</v>
          </cell>
          <cell r="U21">
            <v>37292.967078425929</v>
          </cell>
          <cell r="V21">
            <v>150470.98130514851</v>
          </cell>
          <cell r="W21">
            <v>807.62797165038126</v>
          </cell>
          <cell r="X21">
            <v>1702.2491180815427</v>
          </cell>
          <cell r="Y21">
            <v>71794.902073220714</v>
          </cell>
          <cell r="Z21">
            <v>10542.145237901193</v>
          </cell>
          <cell r="AA21">
            <v>19851.805061619762</v>
          </cell>
          <cell r="AB21">
            <v>8233.6079281963393</v>
          </cell>
          <cell r="AC21">
            <v>77273.267481199349</v>
          </cell>
          <cell r="AD21">
            <v>89834.489975708697</v>
          </cell>
          <cell r="AE21">
            <v>39171.17862107035</v>
          </cell>
          <cell r="AF21">
            <v>32.499633904150372</v>
          </cell>
          <cell r="AG21">
            <v>525087.09280717082</v>
          </cell>
          <cell r="AH21">
            <v>525087.09280717093</v>
          </cell>
          <cell r="AI21">
            <v>0</v>
          </cell>
        </row>
        <row r="22">
          <cell r="C22">
            <v>1723.3168856340208</v>
          </cell>
          <cell r="D22">
            <v>2183.2961000478067</v>
          </cell>
          <cell r="E22">
            <v>19948.307934575179</v>
          </cell>
          <cell r="F22">
            <v>69.027120090404097</v>
          </cell>
          <cell r="G22">
            <v>517.26270013068097</v>
          </cell>
          <cell r="H22">
            <v>5237.1253686154505</v>
          </cell>
          <cell r="I22">
            <v>89.898263078701831</v>
          </cell>
          <cell r="J22">
            <v>11047.251877248387</v>
          </cell>
          <cell r="K22">
            <v>172.13898539770472</v>
          </cell>
          <cell r="L22">
            <v>769.5734393698491</v>
          </cell>
          <cell r="M22">
            <v>852.07571976806366</v>
          </cell>
          <cell r="N22">
            <v>388.95488437160259</v>
          </cell>
          <cell r="O22">
            <v>2.6938135319957142</v>
          </cell>
          <cell r="P22">
            <v>43000.923091859848</v>
          </cell>
          <cell r="Q22">
            <v>43000.923091859811</v>
          </cell>
          <cell r="R22">
            <v>0</v>
          </cell>
          <cell r="T22">
            <v>1439.2478279231498</v>
          </cell>
          <cell r="U22">
            <v>1729.0571273507308</v>
          </cell>
          <cell r="V22">
            <v>12127.592508417267</v>
          </cell>
          <cell r="W22">
            <v>54.441316440332628</v>
          </cell>
          <cell r="X22">
            <v>423.63309201631921</v>
          </cell>
          <cell r="Y22">
            <v>4528.2162944581414</v>
          </cell>
          <cell r="Z22">
            <v>80.157460366156087</v>
          </cell>
          <cell r="AA22">
            <v>7922.6336824619875</v>
          </cell>
          <cell r="AB22">
            <v>158.44257124651531</v>
          </cell>
          <cell r="AC22">
            <v>737.5094824809081</v>
          </cell>
          <cell r="AD22">
            <v>777.45018405225028</v>
          </cell>
          <cell r="AE22">
            <v>364.60251977943426</v>
          </cell>
          <cell r="AF22">
            <v>2.6926663116482552</v>
          </cell>
          <cell r="AG22">
            <v>30345.676733304841</v>
          </cell>
          <cell r="AH22">
            <v>30345.676733304863</v>
          </cell>
          <cell r="AI22">
            <v>0</v>
          </cell>
        </row>
        <row r="23">
          <cell r="C23">
            <v>2383.1791449612219</v>
          </cell>
          <cell r="D23">
            <v>5214.8578682982916</v>
          </cell>
          <cell r="E23">
            <v>6513.4353109123695</v>
          </cell>
          <cell r="F23">
            <v>571.03656309511121</v>
          </cell>
          <cell r="G23">
            <v>216.21797727182957</v>
          </cell>
          <cell r="H23">
            <v>1251.3981649806815</v>
          </cell>
          <cell r="I23">
            <v>19.368048357495173</v>
          </cell>
          <cell r="J23">
            <v>2550.7032014462638</v>
          </cell>
          <cell r="K23">
            <v>379.40800665884376</v>
          </cell>
          <cell r="L23">
            <v>134.7556600085957</v>
          </cell>
          <cell r="M23">
            <v>1774.4522194512247</v>
          </cell>
          <cell r="N23">
            <v>1408.0911893090101</v>
          </cell>
          <cell r="O23">
            <v>18.731613334613083</v>
          </cell>
          <cell r="P23">
            <v>22435.634968085549</v>
          </cell>
          <cell r="Q23">
            <v>22435.634968085516</v>
          </cell>
          <cell r="R23">
            <v>3.2741809263825417E-11</v>
          </cell>
          <cell r="T23">
            <v>1475.4053750904104</v>
          </cell>
          <cell r="U23">
            <v>3479.615434710066</v>
          </cell>
          <cell r="V23">
            <v>4221.6578129793998</v>
          </cell>
          <cell r="W23">
            <v>381.55952058502237</v>
          </cell>
          <cell r="X23">
            <v>157.06111292570435</v>
          </cell>
          <cell r="Y23">
            <v>1133.7039506466924</v>
          </cell>
          <cell r="Z23">
            <v>15.439335117462564</v>
          </cell>
          <cell r="AA23">
            <v>1957.3751775702679</v>
          </cell>
          <cell r="AB23">
            <v>340.53154672181779</v>
          </cell>
          <cell r="AC23">
            <v>117.35560643613054</v>
          </cell>
          <cell r="AD23">
            <v>1530.5462011726297</v>
          </cell>
          <cell r="AE23">
            <v>1186.5494684810599</v>
          </cell>
          <cell r="AF23">
            <v>17.64953206399867</v>
          </cell>
          <cell r="AG23">
            <v>16014.450074500663</v>
          </cell>
          <cell r="AH23">
            <v>16014.450074500659</v>
          </cell>
          <cell r="AI23">
            <v>0</v>
          </cell>
        </row>
        <row r="24">
          <cell r="C24">
            <v>3084.3762882026786</v>
          </cell>
          <cell r="D24">
            <v>15529.318285584373</v>
          </cell>
          <cell r="E24">
            <v>69118.47413722951</v>
          </cell>
          <cell r="F24">
            <v>1301.3510368550528</v>
          </cell>
          <cell r="G24">
            <v>448.7435106654608</v>
          </cell>
          <cell r="H24">
            <v>5910.9540792627904</v>
          </cell>
          <cell r="I24">
            <v>188.28699289786962</v>
          </cell>
          <cell r="J24">
            <v>6518.2848647332066</v>
          </cell>
          <cell r="K24">
            <v>442.41007247645661</v>
          </cell>
          <cell r="L24">
            <v>206.52093356723611</v>
          </cell>
          <cell r="M24">
            <v>6803.1248952732885</v>
          </cell>
          <cell r="N24">
            <v>1276.8888052706518</v>
          </cell>
          <cell r="O24">
            <v>7.6074500670848384E-7</v>
          </cell>
          <cell r="P24">
            <v>110828.73390277934</v>
          </cell>
          <cell r="Q24">
            <v>110828.73390277941</v>
          </cell>
          <cell r="R24">
            <v>0</v>
          </cell>
          <cell r="T24">
            <v>2173.3087069284556</v>
          </cell>
          <cell r="U24">
            <v>8300.4254046094156</v>
          </cell>
          <cell r="V24">
            <v>23193.311318976892</v>
          </cell>
          <cell r="W24">
            <v>815.6404565194008</v>
          </cell>
          <cell r="X24">
            <v>268.17833422396041</v>
          </cell>
          <cell r="Y24">
            <v>4403.8025173052392</v>
          </cell>
          <cell r="Z24">
            <v>142.38730731211592</v>
          </cell>
          <cell r="AA24">
            <v>4273.2788266263597</v>
          </cell>
          <cell r="AB24">
            <v>368.61116672243679</v>
          </cell>
          <cell r="AC24">
            <v>179.43368211214857</v>
          </cell>
          <cell r="AD24">
            <v>5478.4998605787841</v>
          </cell>
          <cell r="AE24">
            <v>1038.0856007211207</v>
          </cell>
          <cell r="AF24">
            <v>7.6025509223346355E-7</v>
          </cell>
          <cell r="AG24">
            <v>50634.963183396583</v>
          </cell>
          <cell r="AH24">
            <v>50634.963183396532</v>
          </cell>
          <cell r="AI24">
            <v>0</v>
          </cell>
        </row>
        <row r="25">
          <cell r="C25">
            <v>39724.78909829972</v>
          </cell>
          <cell r="D25">
            <v>84175.09845024551</v>
          </cell>
          <cell r="E25">
            <v>66656.299689509644</v>
          </cell>
          <cell r="F25">
            <v>78.74270846629102</v>
          </cell>
          <cell r="G25">
            <v>277.64236797584448</v>
          </cell>
          <cell r="H25">
            <v>122.72897300635455</v>
          </cell>
          <cell r="I25">
            <v>3510.7481046877506</v>
          </cell>
          <cell r="J25">
            <v>2427.2727054780039</v>
          </cell>
          <cell r="K25">
            <v>1051.5821078478748</v>
          </cell>
          <cell r="L25">
            <v>284.0315035783409</v>
          </cell>
          <cell r="M25">
            <v>3145.9434957069066</v>
          </cell>
          <cell r="N25">
            <v>1743.5200378985119</v>
          </cell>
          <cell r="O25">
            <v>0</v>
          </cell>
          <cell r="P25">
            <v>203198.39924270075</v>
          </cell>
          <cell r="Q25">
            <v>203198.39924270081</v>
          </cell>
          <cell r="R25">
            <v>0</v>
          </cell>
          <cell r="T25">
            <v>36875.918960227973</v>
          </cell>
          <cell r="U25">
            <v>73311.023281644593</v>
          </cell>
          <cell r="V25">
            <v>53622.666154160208</v>
          </cell>
          <cell r="W25">
            <v>69.36354422264229</v>
          </cell>
          <cell r="X25">
            <v>244.37443426822028</v>
          </cell>
          <cell r="Y25">
            <v>115.68362091147642</v>
          </cell>
          <cell r="Z25">
            <v>3309.820519790419</v>
          </cell>
          <cell r="AA25">
            <v>2090.7463659989571</v>
          </cell>
          <cell r="AB25">
            <v>1017.2554109283875</v>
          </cell>
          <cell r="AC25">
            <v>275.87777202275214</v>
          </cell>
          <cell r="AD25">
            <v>2952.4892106303137</v>
          </cell>
          <cell r="AE25">
            <v>1649.5781062062924</v>
          </cell>
          <cell r="AF25">
            <v>0</v>
          </cell>
          <cell r="AG25">
            <v>175534.79738101223</v>
          </cell>
          <cell r="AH25">
            <v>175534.79738101235</v>
          </cell>
          <cell r="AI25">
            <v>0</v>
          </cell>
        </row>
        <row r="26">
          <cell r="C26">
            <v>21339.159072013375</v>
          </cell>
          <cell r="D26">
            <v>73766.19985227639</v>
          </cell>
          <cell r="E26">
            <v>145834.05005788498</v>
          </cell>
          <cell r="F26">
            <v>118.06989555881913</v>
          </cell>
          <cell r="G26">
            <v>553.45961497938117</v>
          </cell>
          <cell r="H26">
            <v>14923.628352394355</v>
          </cell>
          <cell r="I26">
            <v>199.79291078643905</v>
          </cell>
          <cell r="J26">
            <v>13681.173954316149</v>
          </cell>
          <cell r="K26">
            <v>2316.8024714490066</v>
          </cell>
          <cell r="L26">
            <v>912.42147046342518</v>
          </cell>
          <cell r="M26">
            <v>63158.334403683279</v>
          </cell>
          <cell r="N26">
            <v>9731.8417337911051</v>
          </cell>
          <cell r="O26">
            <v>0</v>
          </cell>
          <cell r="P26">
            <v>346534.93378959672</v>
          </cell>
          <cell r="Q26">
            <v>346534.93378959654</v>
          </cell>
          <cell r="R26">
            <v>0</v>
          </cell>
          <cell r="T26">
            <v>20178.370810248049</v>
          </cell>
          <cell r="U26">
            <v>64805.994348632652</v>
          </cell>
          <cell r="V26">
            <v>110830.56069001766</v>
          </cell>
          <cell r="W26">
            <v>96.153325027183755</v>
          </cell>
          <cell r="X26">
            <v>480.36058514920097</v>
          </cell>
          <cell r="Y26">
            <v>14455.399522681786</v>
          </cell>
          <cell r="Z26">
            <v>156.7391199121862</v>
          </cell>
          <cell r="AA26">
            <v>11014.343356307665</v>
          </cell>
          <cell r="AB26">
            <v>2216.732742197787</v>
          </cell>
          <cell r="AC26">
            <v>882.29831604087144</v>
          </cell>
          <cell r="AD26">
            <v>60407.310610813365</v>
          </cell>
          <cell r="AE26">
            <v>9492.4227382057179</v>
          </cell>
          <cell r="AF26">
            <v>0</v>
          </cell>
          <cell r="AG26">
            <v>295016.68616523407</v>
          </cell>
          <cell r="AH26">
            <v>295016.68616523413</v>
          </cell>
          <cell r="AI26">
            <v>0</v>
          </cell>
        </row>
        <row r="27">
          <cell r="C27">
            <v>9713.4492493216221</v>
          </cell>
          <cell r="D27">
            <v>67866.443234052902</v>
          </cell>
          <cell r="E27">
            <v>99599.791871361318</v>
          </cell>
          <cell r="F27">
            <v>82.146708380465668</v>
          </cell>
          <cell r="G27">
            <v>168.63156009324507</v>
          </cell>
          <cell r="H27">
            <v>14557.567483940955</v>
          </cell>
          <cell r="I27">
            <v>2616.1397861931532</v>
          </cell>
          <cell r="J27">
            <v>13478.851083461821</v>
          </cell>
          <cell r="K27">
            <v>2268.2958169697631</v>
          </cell>
          <cell r="L27">
            <v>30254.870377285384</v>
          </cell>
          <cell r="M27">
            <v>86426.857576562383</v>
          </cell>
          <cell r="N27">
            <v>4377.4623766638197</v>
          </cell>
          <cell r="O27">
            <v>3.8110296180664984</v>
          </cell>
          <cell r="P27">
            <v>331414.31815390493</v>
          </cell>
          <cell r="Q27">
            <v>331414.31815390527</v>
          </cell>
          <cell r="R27">
            <v>0</v>
          </cell>
          <cell r="T27">
            <v>4204.7655078685129</v>
          </cell>
          <cell r="U27">
            <v>34934.367740000882</v>
          </cell>
          <cell r="V27">
            <v>58809.174856699094</v>
          </cell>
          <cell r="W27">
            <v>59.117162103598659</v>
          </cell>
          <cell r="X27">
            <v>82.161625754916969</v>
          </cell>
          <cell r="Y27">
            <v>8345.8735741788496</v>
          </cell>
          <cell r="Z27">
            <v>1946.4769333775907</v>
          </cell>
          <cell r="AA27">
            <v>6970.0198401163598</v>
          </cell>
          <cell r="AB27">
            <v>1922.9176381647883</v>
          </cell>
          <cell r="AC27">
            <v>17715.515547558392</v>
          </cell>
          <cell r="AD27">
            <v>37635.510960185558</v>
          </cell>
          <cell r="AE27">
            <v>3729.0164562945179</v>
          </cell>
          <cell r="AF27">
            <v>3.8057240046325345</v>
          </cell>
          <cell r="AG27">
            <v>176358.72356630769</v>
          </cell>
          <cell r="AH27">
            <v>176358.7235663076</v>
          </cell>
          <cell r="AI27">
            <v>0</v>
          </cell>
        </row>
        <row r="28">
          <cell r="C28">
            <v>7803.0026843785454</v>
          </cell>
          <cell r="D28">
            <v>113472.40570339109</v>
          </cell>
          <cell r="E28">
            <v>301361.34523830592</v>
          </cell>
          <cell r="F28">
            <v>1333.2822904339789</v>
          </cell>
          <cell r="G28">
            <v>2093.1590033839038</v>
          </cell>
          <cell r="H28">
            <v>25395.257359510379</v>
          </cell>
          <cell r="I28">
            <v>128.04969329851846</v>
          </cell>
          <cell r="J28">
            <v>19543.677138885185</v>
          </cell>
          <cell r="K28">
            <v>6871.662205958778</v>
          </cell>
          <cell r="L28">
            <v>5536.8322434078636</v>
          </cell>
          <cell r="M28">
            <v>28114.68615653352</v>
          </cell>
          <cell r="N28">
            <v>5646.9907986425296</v>
          </cell>
          <cell r="O28">
            <v>0</v>
          </cell>
          <cell r="P28">
            <v>517300.35051613027</v>
          </cell>
          <cell r="Q28">
            <v>517300.35051612958</v>
          </cell>
          <cell r="R28">
            <v>6.9849193096160889E-10</v>
          </cell>
          <cell r="T28">
            <v>6536.5007058446145</v>
          </cell>
          <cell r="U28">
            <v>86798.856542897964</v>
          </cell>
          <cell r="V28">
            <v>202274.71538848363</v>
          </cell>
          <cell r="W28">
            <v>980.09094248236124</v>
          </cell>
          <cell r="X28">
            <v>1747.6006517676988</v>
          </cell>
          <cell r="Y28">
            <v>22429.228456087694</v>
          </cell>
          <cell r="Z28">
            <v>113.86369109109924</v>
          </cell>
          <cell r="AA28">
            <v>15284.471786098344</v>
          </cell>
          <cell r="AB28">
            <v>5971.6742881368673</v>
          </cell>
          <cell r="AC28">
            <v>5165.8746224729593</v>
          </cell>
          <cell r="AD28">
            <v>25383.914061632226</v>
          </cell>
          <cell r="AE28">
            <v>5036.3889504332246</v>
          </cell>
          <cell r="AF28">
            <v>0</v>
          </cell>
          <cell r="AG28">
            <v>377723.18008742866</v>
          </cell>
          <cell r="AH28">
            <v>377723.18008742848</v>
          </cell>
          <cell r="AI28">
            <v>0</v>
          </cell>
        </row>
        <row r="29">
          <cell r="C29">
            <v>3081.0988826579419</v>
          </cell>
          <cell r="D29">
            <v>49715.964258042462</v>
          </cell>
          <cell r="E29">
            <v>604958.81390418299</v>
          </cell>
          <cell r="F29">
            <v>546.48388381646407</v>
          </cell>
          <cell r="G29">
            <v>68.761547191597472</v>
          </cell>
          <cell r="H29">
            <v>77041.680758031463</v>
          </cell>
          <cell r="I29">
            <v>4003.098885554462</v>
          </cell>
          <cell r="J29">
            <v>40166.900797052578</v>
          </cell>
          <cell r="K29">
            <v>893.02360389063483</v>
          </cell>
          <cell r="L29">
            <v>3423.7032069330771</v>
          </cell>
          <cell r="M29">
            <v>10854.981409822507</v>
          </cell>
          <cell r="N29">
            <v>2433.7981856055349</v>
          </cell>
          <cell r="O29">
            <v>592.65728943691329</v>
          </cell>
          <cell r="P29">
            <v>797780.96661221876</v>
          </cell>
          <cell r="Q29">
            <v>797780.96661221923</v>
          </cell>
          <cell r="R29">
            <v>0</v>
          </cell>
          <cell r="T29">
            <v>2027.1294600009842</v>
          </cell>
          <cell r="U29">
            <v>41676.048489040164</v>
          </cell>
          <cell r="V29">
            <v>471958.15642627317</v>
          </cell>
          <cell r="W29">
            <v>372.22914369653176</v>
          </cell>
          <cell r="X29">
            <v>59.618388291745539</v>
          </cell>
          <cell r="Y29">
            <v>73827.282177827932</v>
          </cell>
          <cell r="Z29">
            <v>3672.3314598064544</v>
          </cell>
          <cell r="AA29">
            <v>33476.644306761453</v>
          </cell>
          <cell r="AB29">
            <v>851.71327226812195</v>
          </cell>
          <cell r="AC29">
            <v>3270.0120824642181</v>
          </cell>
          <cell r="AD29">
            <v>10348.578884615303</v>
          </cell>
          <cell r="AE29">
            <v>2305.4611735330195</v>
          </cell>
          <cell r="AF29">
            <v>542.53119397211788</v>
          </cell>
          <cell r="AG29">
            <v>644387.73645855102</v>
          </cell>
          <cell r="AH29">
            <v>644387.73645855044</v>
          </cell>
          <cell r="AI29">
            <v>0</v>
          </cell>
        </row>
        <row r="30">
          <cell r="C30">
            <v>871.71992457734518</v>
          </cell>
          <cell r="D30">
            <v>43561.246354442468</v>
          </cell>
          <cell r="E30">
            <v>508256.26941440185</v>
          </cell>
          <cell r="F30">
            <v>1021.6535861739351</v>
          </cell>
          <cell r="G30">
            <v>315.64570012286174</v>
          </cell>
          <cell r="H30">
            <v>27888.584819639811</v>
          </cell>
          <cell r="I30">
            <v>3034.3074885140049</v>
          </cell>
          <cell r="J30">
            <v>24094.727325769592</v>
          </cell>
          <cell r="K30">
            <v>715.81088508752725</v>
          </cell>
          <cell r="L30">
            <v>2114.8964709712095</v>
          </cell>
          <cell r="M30">
            <v>27329.045258450831</v>
          </cell>
          <cell r="N30">
            <v>4384.3661661805145</v>
          </cell>
          <cell r="O30">
            <v>0</v>
          </cell>
          <cell r="P30">
            <v>643588.27339433169</v>
          </cell>
          <cell r="Q30">
            <v>643588.27339433192</v>
          </cell>
          <cell r="R30">
            <v>0</v>
          </cell>
          <cell r="T30">
            <v>725.05295537721793</v>
          </cell>
          <cell r="U30">
            <v>31694.683392362283</v>
          </cell>
          <cell r="V30">
            <v>312696.71324706206</v>
          </cell>
          <cell r="W30">
            <v>604.07479713692328</v>
          </cell>
          <cell r="X30">
            <v>237.11169983802088</v>
          </cell>
          <cell r="Y30">
            <v>24690.189857163485</v>
          </cell>
          <cell r="Z30">
            <v>2615.7369878023837</v>
          </cell>
          <cell r="AA30">
            <v>16781.528952409728</v>
          </cell>
          <cell r="AB30">
            <v>601.77565653728686</v>
          </cell>
          <cell r="AC30">
            <v>1891.0324169879068</v>
          </cell>
          <cell r="AD30">
            <v>23966.67238068509</v>
          </cell>
          <cell r="AE30">
            <v>3743.0603783563483</v>
          </cell>
          <cell r="AF30">
            <v>0</v>
          </cell>
          <cell r="AG30">
            <v>420247.63272171881</v>
          </cell>
          <cell r="AH30">
            <v>420247.63272171794</v>
          </cell>
          <cell r="AI30">
            <v>8.7311491370201111E-10</v>
          </cell>
        </row>
        <row r="31">
          <cell r="C31">
            <v>1959.5891369600097</v>
          </cell>
          <cell r="D31">
            <v>7333.2330956311553</v>
          </cell>
          <cell r="E31">
            <v>10404.339893496443</v>
          </cell>
          <cell r="F31">
            <v>160.87798928494826</v>
          </cell>
          <cell r="G31">
            <v>279.79725525785466</v>
          </cell>
          <cell r="H31">
            <v>3900.5728197572798</v>
          </cell>
          <cell r="I31">
            <v>210.48107289082253</v>
          </cell>
          <cell r="J31">
            <v>5140.0601342059981</v>
          </cell>
          <cell r="K31">
            <v>109.39065114606815</v>
          </cell>
          <cell r="L31">
            <v>56.307952064481832</v>
          </cell>
          <cell r="M31">
            <v>771.23056645357281</v>
          </cell>
          <cell r="N31">
            <v>598.6010798248858</v>
          </cell>
          <cell r="O31">
            <v>1.7684372734122498E-6</v>
          </cell>
          <cell r="P31">
            <v>30924.481648741956</v>
          </cell>
          <cell r="Q31">
            <v>30924.481648741996</v>
          </cell>
          <cell r="R31">
            <v>-4.0017766878008842E-11</v>
          </cell>
          <cell r="T31">
            <v>1232.9875483730123</v>
          </cell>
          <cell r="U31">
            <v>4916.711984695412</v>
          </cell>
          <cell r="V31">
            <v>3492.2022804165636</v>
          </cell>
          <cell r="W31">
            <v>92.074548564663701</v>
          </cell>
          <cell r="X31">
            <v>239.37781400588619</v>
          </cell>
          <cell r="Y31">
            <v>3590.36388234164</v>
          </cell>
          <cell r="Z31">
            <v>185.17152218639598</v>
          </cell>
          <cell r="AA31">
            <v>4099.7740021984246</v>
          </cell>
          <cell r="AB31">
            <v>100.23184984754285</v>
          </cell>
          <cell r="AC31">
            <v>51.354872792829255</v>
          </cell>
          <cell r="AD31">
            <v>688.80433837977705</v>
          </cell>
          <cell r="AE31">
            <v>505.28241364346127</v>
          </cell>
          <cell r="AF31">
            <v>1.7681758536552819E-6</v>
          </cell>
          <cell r="AG31">
            <v>19194.337059213784</v>
          </cell>
          <cell r="AH31">
            <v>19194.337059213798</v>
          </cell>
          <cell r="AI31">
            <v>0</v>
          </cell>
        </row>
        <row r="32">
          <cell r="C32">
            <v>312.19453310346194</v>
          </cell>
          <cell r="D32">
            <v>2667.197166646778</v>
          </cell>
          <cell r="E32">
            <v>5906.5923232021514</v>
          </cell>
          <cell r="F32">
            <v>223.64046384080024</v>
          </cell>
          <cell r="G32">
            <v>1230.1899186404751</v>
          </cell>
          <cell r="H32">
            <v>14790.985054856534</v>
          </cell>
          <cell r="I32">
            <v>80.192042886206195</v>
          </cell>
          <cell r="J32">
            <v>2691.1342563610651</v>
          </cell>
          <cell r="K32">
            <v>4276.2179862831499</v>
          </cell>
          <cell r="L32">
            <v>68294.60175362906</v>
          </cell>
          <cell r="M32">
            <v>17066.054057037345</v>
          </cell>
          <cell r="N32">
            <v>1493.855912134241</v>
          </cell>
          <cell r="O32">
            <v>0.30258725206834935</v>
          </cell>
          <cell r="P32">
            <v>119033.15805587333</v>
          </cell>
          <cell r="Q32">
            <v>119033.15805587335</v>
          </cell>
          <cell r="R32">
            <v>0</v>
          </cell>
          <cell r="T32">
            <v>145.99337874386006</v>
          </cell>
          <cell r="U32">
            <v>1113.9027717781632</v>
          </cell>
          <cell r="V32">
            <v>1679.9429529084475</v>
          </cell>
          <cell r="W32">
            <v>83.096591457852</v>
          </cell>
          <cell r="X32">
            <v>652.94290118210824</v>
          </cell>
          <cell r="Y32">
            <v>6353.0762589169153</v>
          </cell>
          <cell r="Z32">
            <v>58.984090178893858</v>
          </cell>
          <cell r="AA32">
            <v>1286.8566936114548</v>
          </cell>
          <cell r="AB32">
            <v>2033.5474671780694</v>
          </cell>
          <cell r="AC32">
            <v>16343.667743425172</v>
          </cell>
          <cell r="AD32">
            <v>7055.4957685657682</v>
          </cell>
          <cell r="AE32">
            <v>1046.8128098285304</v>
          </cell>
          <cell r="AF32">
            <v>0.30206136005126238</v>
          </cell>
          <cell r="AG32">
            <v>37854.621489135294</v>
          </cell>
          <cell r="AH32">
            <v>37854.621489135308</v>
          </cell>
          <cell r="AI32">
            <v>0</v>
          </cell>
        </row>
        <row r="33">
          <cell r="C33">
            <v>1164.0112831930978</v>
          </cell>
          <cell r="D33">
            <v>4200.134607367746</v>
          </cell>
          <cell r="E33">
            <v>2772.8763077159297</v>
          </cell>
          <cell r="F33">
            <v>159.15381471161001</v>
          </cell>
          <cell r="G33">
            <v>182.30022452669976</v>
          </cell>
          <cell r="H33">
            <v>1348.0214307969745</v>
          </cell>
          <cell r="I33">
            <v>17.098247197829309</v>
          </cell>
          <cell r="J33">
            <v>2998.5580339310691</v>
          </cell>
          <cell r="K33">
            <v>114.06059191685637</v>
          </cell>
          <cell r="L33">
            <v>652.98350352929288</v>
          </cell>
          <cell r="M33">
            <v>840.26681787561347</v>
          </cell>
          <cell r="N33">
            <v>318.20369970768388</v>
          </cell>
          <cell r="O33">
            <v>1.201699466509006E-7</v>
          </cell>
          <cell r="P33">
            <v>14767.66856259057</v>
          </cell>
          <cell r="Q33">
            <v>14767.668562590554</v>
          </cell>
          <cell r="R33">
            <v>1.6370904631912708E-11</v>
          </cell>
          <cell r="T33">
            <v>730.70342834216569</v>
          </cell>
          <cell r="U33">
            <v>2668.1272801091122</v>
          </cell>
          <cell r="V33">
            <v>1539.9659293977857</v>
          </cell>
          <cell r="W33">
            <v>99.909259394485915</v>
          </cell>
          <cell r="X33">
            <v>121.99567836118612</v>
          </cell>
          <cell r="Y33">
            <v>1146.1069220423633</v>
          </cell>
          <cell r="Z33">
            <v>13.554869971188413</v>
          </cell>
          <cell r="AA33">
            <v>2080.9329184622429</v>
          </cell>
          <cell r="AB33">
            <v>96.793021513190055</v>
          </cell>
          <cell r="AC33">
            <v>611.52267185731125</v>
          </cell>
          <cell r="AD33">
            <v>759.60905055127728</v>
          </cell>
          <cell r="AE33">
            <v>237.41374183607664</v>
          </cell>
          <cell r="AF33">
            <v>1.2015892966716258E-7</v>
          </cell>
          <cell r="AG33">
            <v>10106.634771958543</v>
          </cell>
          <cell r="AH33">
            <v>10106.634771958537</v>
          </cell>
          <cell r="AI33">
            <v>0</v>
          </cell>
        </row>
        <row r="34">
          <cell r="C34">
            <v>37361.242096888105</v>
          </cell>
          <cell r="D34">
            <v>41784.91084022291</v>
          </cell>
          <cell r="E34">
            <v>251705.96015504788</v>
          </cell>
          <cell r="F34">
            <v>114.60694823699623</v>
          </cell>
          <cell r="G34">
            <v>12.39457481373681</v>
          </cell>
          <cell r="H34">
            <v>13972.286819534776</v>
          </cell>
          <cell r="I34">
            <v>9.334589348734438</v>
          </cell>
          <cell r="J34">
            <v>4671.2493629018618</v>
          </cell>
          <cell r="K34">
            <v>118.77121315558979</v>
          </cell>
          <cell r="L34">
            <v>891.95516027736153</v>
          </cell>
          <cell r="M34">
            <v>370.40655046329834</v>
          </cell>
          <cell r="N34">
            <v>89.810306370279605</v>
          </cell>
          <cell r="O34">
            <v>8.4437907155322563E-3</v>
          </cell>
          <cell r="P34">
            <v>351102.93706105225</v>
          </cell>
          <cell r="Q34">
            <v>351102.93706105236</v>
          </cell>
          <cell r="R34">
            <v>0</v>
          </cell>
          <cell r="T34">
            <v>32736.676709008469</v>
          </cell>
          <cell r="U34">
            <v>29765.328335150225</v>
          </cell>
          <cell r="V34">
            <v>128240.55922295336</v>
          </cell>
          <cell r="W34">
            <v>88.694400723113091</v>
          </cell>
          <cell r="X34">
            <v>10.409906405062882</v>
          </cell>
          <cell r="Y34">
            <v>13085.613798237788</v>
          </cell>
          <cell r="Z34">
            <v>8.5000153793199651</v>
          </cell>
          <cell r="AA34">
            <v>3656.5256301875024</v>
          </cell>
          <cell r="AB34">
            <v>95.353458738781043</v>
          </cell>
          <cell r="AC34">
            <v>795.40998065996678</v>
          </cell>
          <cell r="AD34">
            <v>356.81606907962424</v>
          </cell>
          <cell r="AE34">
            <v>84.592494576962025</v>
          </cell>
          <cell r="AF34">
            <v>8.4024895419358078E-3</v>
          </cell>
          <cell r="AG34">
            <v>208924.48842358968</v>
          </cell>
          <cell r="AH34">
            <v>208924.48842358947</v>
          </cell>
          <cell r="AI34">
            <v>0</v>
          </cell>
        </row>
        <row r="35">
          <cell r="C35">
            <v>84.342301375665116</v>
          </cell>
          <cell r="D35">
            <v>634.8108268741363</v>
          </cell>
          <cell r="E35">
            <v>817.06686683272233</v>
          </cell>
          <cell r="F35">
            <v>3.5596122101277459</v>
          </cell>
          <cell r="G35">
            <v>53.029571055827276</v>
          </cell>
          <cell r="H35">
            <v>268.14598285130711</v>
          </cell>
          <cell r="I35">
            <v>40.223182787768934</v>
          </cell>
          <cell r="J35">
            <v>952.00095598510291</v>
          </cell>
          <cell r="K35">
            <v>552.30939726343036</v>
          </cell>
          <cell r="L35">
            <v>4650.0292151895183</v>
          </cell>
          <cell r="M35">
            <v>1893.3310826551526</v>
          </cell>
          <cell r="N35">
            <v>2619.9716824496104</v>
          </cell>
          <cell r="O35">
            <v>1.1675136484669499E-3</v>
          </cell>
          <cell r="P35">
            <v>12568.821845044018</v>
          </cell>
          <cell r="Q35">
            <v>12568.821845044005</v>
          </cell>
          <cell r="R35">
            <v>0</v>
          </cell>
          <cell r="T35">
            <v>49.804036142391993</v>
          </cell>
          <cell r="U35">
            <v>336.26761815097245</v>
          </cell>
          <cell r="V35">
            <v>268.01531149959169</v>
          </cell>
          <cell r="W35">
            <v>2.3369604661660861</v>
          </cell>
          <cell r="X35">
            <v>29.662757868351026</v>
          </cell>
          <cell r="Y35">
            <v>201.81553030756677</v>
          </cell>
          <cell r="Z35">
            <v>28.933590153471219</v>
          </cell>
          <cell r="AA35">
            <v>496.77440842456986</v>
          </cell>
          <cell r="AB35">
            <v>271.13165853413165</v>
          </cell>
          <cell r="AC35">
            <v>727.34719171098027</v>
          </cell>
          <cell r="AD35">
            <v>1071.565776556369</v>
          </cell>
          <cell r="AE35">
            <v>1255.0981555898807</v>
          </cell>
          <cell r="AF35">
            <v>1.1675119812586245E-3</v>
          </cell>
          <cell r="AG35">
            <v>4738.7541629164243</v>
          </cell>
          <cell r="AH35">
            <v>4738.7541629164252</v>
          </cell>
          <cell r="AI35">
            <v>0</v>
          </cell>
        </row>
        <row r="36">
          <cell r="C36">
            <v>29179.201769307594</v>
          </cell>
          <cell r="D36">
            <v>62861.370581290823</v>
          </cell>
          <cell r="E36">
            <v>161029.36248438311</v>
          </cell>
          <cell r="F36">
            <v>2519.7081297649397</v>
          </cell>
          <cell r="G36">
            <v>19835.94156245761</v>
          </cell>
          <cell r="H36">
            <v>56160.085976574061</v>
          </cell>
          <cell r="I36">
            <v>234.01250556469066</v>
          </cell>
          <cell r="J36">
            <v>42795.332492440517</v>
          </cell>
          <cell r="K36">
            <v>4033.7606880328822</v>
          </cell>
          <cell r="L36">
            <v>11235.022776822796</v>
          </cell>
          <cell r="M36">
            <v>94863.082040289344</v>
          </cell>
          <cell r="N36">
            <v>22774.23510620066</v>
          </cell>
          <cell r="O36">
            <v>0</v>
          </cell>
          <cell r="P36">
            <v>507521.11611312901</v>
          </cell>
          <cell r="Q36">
            <v>507521.11611312919</v>
          </cell>
          <cell r="R36">
            <v>0</v>
          </cell>
          <cell r="T36">
            <v>21503.565470407819</v>
          </cell>
          <cell r="U36">
            <v>35091.140271415861</v>
          </cell>
          <cell r="V36">
            <v>68282.6010896402</v>
          </cell>
          <cell r="W36">
            <v>1901.6833946395741</v>
          </cell>
          <cell r="X36">
            <v>12725.165541916258</v>
          </cell>
          <cell r="Y36">
            <v>44962.161861968045</v>
          </cell>
          <cell r="Z36">
            <v>181.74646892977421</v>
          </cell>
          <cell r="AA36">
            <v>28872.919047656284</v>
          </cell>
          <cell r="AB36">
            <v>2780.0543166816738</v>
          </cell>
          <cell r="AC36">
            <v>9992.7938167766661</v>
          </cell>
          <cell r="AD36">
            <v>75750.517004511494</v>
          </cell>
          <cell r="AE36">
            <v>18796.619467246601</v>
          </cell>
          <cell r="AF36">
            <v>0</v>
          </cell>
          <cell r="AG36">
            <v>320840.96775179025</v>
          </cell>
          <cell r="AH36">
            <v>320840.96775178984</v>
          </cell>
          <cell r="AI36">
            <v>0</v>
          </cell>
        </row>
        <row r="37">
          <cell r="C37">
            <v>73259.109195664976</v>
          </cell>
          <cell r="D37">
            <v>12791.066760083037</v>
          </cell>
          <cell r="E37">
            <v>34252.345547143334</v>
          </cell>
          <cell r="F37">
            <v>887.64830943211939</v>
          </cell>
          <cell r="G37">
            <v>343.21730835890384</v>
          </cell>
          <cell r="H37">
            <v>971.71492326347163</v>
          </cell>
          <cell r="I37">
            <v>55.181597509723616</v>
          </cell>
          <cell r="J37">
            <v>23254.862480665521</v>
          </cell>
          <cell r="K37">
            <v>1349.1598057915394</v>
          </cell>
          <cell r="L37">
            <v>3040.6386624217216</v>
          </cell>
          <cell r="M37">
            <v>11751.41600881564</v>
          </cell>
          <cell r="N37">
            <v>2168.4217843642209</v>
          </cell>
          <cell r="O37">
            <v>2.2508187386477169E-6</v>
          </cell>
          <cell r="P37">
            <v>164124.78238576502</v>
          </cell>
          <cell r="Q37">
            <v>164124.78238576499</v>
          </cell>
          <cell r="R37">
            <v>0</v>
          </cell>
          <cell r="T37">
            <v>64474.163942148436</v>
          </cell>
          <cell r="U37">
            <v>9912.1506456317511</v>
          </cell>
          <cell r="V37">
            <v>23447.093263624505</v>
          </cell>
          <cell r="W37">
            <v>823.3853517165436</v>
          </cell>
          <cell r="X37">
            <v>272.72937141214874</v>
          </cell>
          <cell r="Y37">
            <v>835.5127337591025</v>
          </cell>
          <cell r="Z37">
            <v>47.614524686109768</v>
          </cell>
          <cell r="AA37">
            <v>14708.350885086711</v>
          </cell>
          <cell r="AB37">
            <v>1170.7014090601253</v>
          </cell>
          <cell r="AC37">
            <v>2832.5390800372825</v>
          </cell>
          <cell r="AD37">
            <v>9716.8133414745789</v>
          </cell>
          <cell r="AE37">
            <v>1881.9220598345655</v>
          </cell>
          <cell r="AF37">
            <v>2.2479903206697646E-6</v>
          </cell>
          <cell r="AG37">
            <v>130122.97661071985</v>
          </cell>
          <cell r="AH37">
            <v>130122.9766107199</v>
          </cell>
          <cell r="AI37">
            <v>0</v>
          </cell>
        </row>
        <row r="38">
          <cell r="C38">
            <v>8901.2255936757683</v>
          </cell>
          <cell r="D38">
            <v>53587.896391230664</v>
          </cell>
          <cell r="E38">
            <v>105522.81609722626</v>
          </cell>
          <cell r="F38">
            <v>1202.5378034709145</v>
          </cell>
          <cell r="G38">
            <v>6775.0422076757632</v>
          </cell>
          <cell r="H38">
            <v>38038.198548372035</v>
          </cell>
          <cell r="I38">
            <v>85.557507460664155</v>
          </cell>
          <cell r="J38">
            <v>13420.559197129502</v>
          </cell>
          <cell r="K38">
            <v>831.57462847662441</v>
          </cell>
          <cell r="L38">
            <v>1092.6255830405946</v>
          </cell>
          <cell r="M38">
            <v>13182.371662215221</v>
          </cell>
          <cell r="N38">
            <v>3730.1991753711836</v>
          </cell>
          <cell r="O38">
            <v>3.3192711004547051</v>
          </cell>
          <cell r="P38">
            <v>246373.92366644565</v>
          </cell>
          <cell r="Q38">
            <v>246373.9236664456</v>
          </cell>
          <cell r="R38">
            <v>0</v>
          </cell>
          <cell r="T38">
            <v>6683.3406917369457</v>
          </cell>
          <cell r="U38">
            <v>35133.371223147347</v>
          </cell>
          <cell r="V38">
            <v>54126.958302539671</v>
          </cell>
          <cell r="W38">
            <v>862.95653712486637</v>
          </cell>
          <cell r="X38">
            <v>4829.3783950904217</v>
          </cell>
          <cell r="Y38">
            <v>32456.357986202645</v>
          </cell>
          <cell r="Z38">
            <v>70.549574214188752</v>
          </cell>
          <cell r="AA38">
            <v>10061.324847044511</v>
          </cell>
          <cell r="AB38">
            <v>791.52692660750358</v>
          </cell>
          <cell r="AC38">
            <v>974.36307891268166</v>
          </cell>
          <cell r="AD38">
            <v>10871.291508342301</v>
          </cell>
          <cell r="AE38">
            <v>2854.3075608770205</v>
          </cell>
          <cell r="AF38">
            <v>3.3129326736798901</v>
          </cell>
          <cell r="AG38">
            <v>159719.03956451378</v>
          </cell>
          <cell r="AH38">
            <v>159719.03956451386</v>
          </cell>
          <cell r="AI38">
            <v>0</v>
          </cell>
        </row>
        <row r="39">
          <cell r="C39">
            <v>1642.380810458139</v>
          </cell>
          <cell r="D39">
            <v>17422.440619752848</v>
          </cell>
          <cell r="E39">
            <v>24603.231924992917</v>
          </cell>
          <cell r="F39">
            <v>284.8029163709607</v>
          </cell>
          <cell r="G39">
            <v>1030.0620654594543</v>
          </cell>
          <cell r="H39">
            <v>9316.7689588906214</v>
          </cell>
          <cell r="I39">
            <v>906.38555961931206</v>
          </cell>
          <cell r="J39">
            <v>7762.2278442079605</v>
          </cell>
          <cell r="K39">
            <v>608.86652569228465</v>
          </cell>
          <cell r="L39">
            <v>376.08719734246699</v>
          </cell>
          <cell r="M39">
            <v>3226.5871752238681</v>
          </cell>
          <cell r="N39">
            <v>1417.3050437943662</v>
          </cell>
          <cell r="O39">
            <v>0.51246828052084359</v>
          </cell>
          <cell r="P39">
            <v>68597.659110085704</v>
          </cell>
          <cell r="Q39">
            <v>68597.659110085733</v>
          </cell>
          <cell r="R39">
            <v>0</v>
          </cell>
          <cell r="T39">
            <v>1260.6012670637356</v>
          </cell>
          <cell r="U39">
            <v>12324.326178807281</v>
          </cell>
          <cell r="V39">
            <v>12648.405917139688</v>
          </cell>
          <cell r="W39">
            <v>212.60424177527148</v>
          </cell>
          <cell r="X39">
            <v>801.24995380871792</v>
          </cell>
          <cell r="Y39">
            <v>8637.5763117270435</v>
          </cell>
          <cell r="Z39">
            <v>798.93575075091167</v>
          </cell>
          <cell r="AA39">
            <v>6177.485965384154</v>
          </cell>
          <cell r="AB39">
            <v>532.78957946515004</v>
          </cell>
          <cell r="AC39">
            <v>351.13342884465743</v>
          </cell>
          <cell r="AD39">
            <v>2913.5488307427595</v>
          </cell>
          <cell r="AE39">
            <v>1255.1569405737719</v>
          </cell>
          <cell r="AF39">
            <v>0.51226466737613041</v>
          </cell>
          <cell r="AG39">
            <v>47914.326630750518</v>
          </cell>
          <cell r="AH39">
            <v>47914.326630750496</v>
          </cell>
          <cell r="AI39">
            <v>0</v>
          </cell>
        </row>
        <row r="40">
          <cell r="C40">
            <v>2418.6106440304566</v>
          </cell>
          <cell r="D40">
            <v>9799.0719857219319</v>
          </cell>
          <cell r="E40">
            <v>25199.497236113606</v>
          </cell>
          <cell r="F40">
            <v>479.75976101143596</v>
          </cell>
          <cell r="G40">
            <v>887.18794574799222</v>
          </cell>
          <cell r="H40">
            <v>8027.5445037640029</v>
          </cell>
          <cell r="I40">
            <v>1428.0040006177419</v>
          </cell>
          <cell r="J40">
            <v>11942.242948494568</v>
          </cell>
          <cell r="K40">
            <v>619.15757577340923</v>
          </cell>
          <cell r="L40">
            <v>532.06023744698928</v>
          </cell>
          <cell r="M40">
            <v>6084.5007342361605</v>
          </cell>
          <cell r="N40">
            <v>2553.8664401169881</v>
          </cell>
          <cell r="O40">
            <v>0</v>
          </cell>
          <cell r="P40">
            <v>69971.50401307529</v>
          </cell>
          <cell r="Q40">
            <v>69971.504013075406</v>
          </cell>
          <cell r="R40">
            <v>-1.1641532182693481E-10</v>
          </cell>
          <cell r="T40">
            <v>1939.930898097854</v>
          </cell>
          <cell r="U40">
            <v>7047.7995813578946</v>
          </cell>
          <cell r="V40">
            <v>15799.039528810867</v>
          </cell>
          <cell r="W40">
            <v>283.46763254330915</v>
          </cell>
          <cell r="X40">
            <v>657.86096896061918</v>
          </cell>
          <cell r="Y40">
            <v>6406.6890262410252</v>
          </cell>
          <cell r="Z40">
            <v>1295.7767797305507</v>
          </cell>
          <cell r="AA40">
            <v>9061.5494040600406</v>
          </cell>
          <cell r="AB40">
            <v>506.47995855343794</v>
          </cell>
          <cell r="AC40">
            <v>479.95293240621879</v>
          </cell>
          <cell r="AD40">
            <v>5238.1649764548456</v>
          </cell>
          <cell r="AE40">
            <v>2221.9631977548893</v>
          </cell>
          <cell r="AF40">
            <v>0</v>
          </cell>
          <cell r="AG40">
            <v>50938.674884971544</v>
          </cell>
          <cell r="AH40">
            <v>50938.674884971515</v>
          </cell>
          <cell r="AI40">
            <v>0</v>
          </cell>
        </row>
        <row r="41">
          <cell r="C41">
            <v>116023.74072062488</v>
          </cell>
          <cell r="D41">
            <v>10420.846646206808</v>
          </cell>
          <cell r="E41">
            <v>65606.257598486409</v>
          </cell>
          <cell r="F41">
            <v>1043.672715240037</v>
          </cell>
          <cell r="G41">
            <v>130.2068167208613</v>
          </cell>
          <cell r="H41">
            <v>41811.03512080785</v>
          </cell>
          <cell r="I41">
            <v>98.937797390441858</v>
          </cell>
          <cell r="J41">
            <v>53047.079056959476</v>
          </cell>
          <cell r="K41">
            <v>746.38003977744006</v>
          </cell>
          <cell r="L41">
            <v>58.896776945058733</v>
          </cell>
          <cell r="M41">
            <v>468.18135154944287</v>
          </cell>
          <cell r="N41">
            <v>253.73874619168467</v>
          </cell>
          <cell r="O41">
            <v>0</v>
          </cell>
          <cell r="P41">
            <v>289708.97338690038</v>
          </cell>
          <cell r="Q41">
            <v>289708.97338690027</v>
          </cell>
          <cell r="R41">
            <v>0</v>
          </cell>
          <cell r="T41">
            <v>108233.35815528897</v>
          </cell>
          <cell r="U41">
            <v>9061.33208719498</v>
          </cell>
          <cell r="V41">
            <v>58018.206864499385</v>
          </cell>
          <cell r="W41">
            <v>947.72967544394862</v>
          </cell>
          <cell r="X41">
            <v>117.00300028901266</v>
          </cell>
          <cell r="Y41">
            <v>39097.618031184415</v>
          </cell>
          <cell r="Z41">
            <v>91.686781044585246</v>
          </cell>
          <cell r="AA41">
            <v>48042.456809601244</v>
          </cell>
          <cell r="AB41">
            <v>714.98092162926719</v>
          </cell>
          <cell r="AC41">
            <v>56.043690311307444</v>
          </cell>
          <cell r="AD41">
            <v>446.85996726727643</v>
          </cell>
          <cell r="AE41">
            <v>239.58425819859559</v>
          </cell>
          <cell r="AF41">
            <v>0</v>
          </cell>
          <cell r="AG41">
            <v>265066.86024195305</v>
          </cell>
          <cell r="AH41">
            <v>265066.8602419534</v>
          </cell>
          <cell r="AI41">
            <v>0</v>
          </cell>
        </row>
        <row r="42">
          <cell r="C42">
            <v>1958.1990244059461</v>
          </cell>
          <cell r="D42">
            <v>9171.7421106882975</v>
          </cell>
          <cell r="E42">
            <v>51846.379969848371</v>
          </cell>
          <cell r="F42">
            <v>485.94055887443017</v>
          </cell>
          <cell r="G42">
            <v>668.00232421550766</v>
          </cell>
          <cell r="H42">
            <v>5174.430789224898</v>
          </cell>
          <cell r="I42">
            <v>152.26374795144122</v>
          </cell>
          <cell r="J42">
            <v>2590.7890837858049</v>
          </cell>
          <cell r="K42">
            <v>2491.7727716166787</v>
          </cell>
          <cell r="L42">
            <v>570.53168314556024</v>
          </cell>
          <cell r="M42">
            <v>8333.7541530134695</v>
          </cell>
          <cell r="N42">
            <v>1499.3797566585795</v>
          </cell>
          <cell r="O42">
            <v>0</v>
          </cell>
          <cell r="P42">
            <v>84943.18597342899</v>
          </cell>
          <cell r="Q42">
            <v>84943.18597342899</v>
          </cell>
          <cell r="R42">
            <v>0</v>
          </cell>
          <cell r="T42">
            <v>1371.2108771494429</v>
          </cell>
          <cell r="U42">
            <v>5103.3415391937169</v>
          </cell>
          <cell r="V42">
            <v>16413.920295106149</v>
          </cell>
          <cell r="W42">
            <v>264.99287749102353</v>
          </cell>
          <cell r="X42">
            <v>477.53050856406617</v>
          </cell>
          <cell r="Y42">
            <v>3983.1598541463563</v>
          </cell>
          <cell r="Z42">
            <v>116.26390801791945</v>
          </cell>
          <cell r="AA42">
            <v>1991.2872440871106</v>
          </cell>
          <cell r="AB42">
            <v>2111.9778882842274</v>
          </cell>
          <cell r="AC42">
            <v>503.56532467308648</v>
          </cell>
          <cell r="AD42">
            <v>6895.9078840205757</v>
          </cell>
          <cell r="AE42">
            <v>1258.792583675789</v>
          </cell>
          <cell r="AF42">
            <v>0</v>
          </cell>
          <cell r="AG42">
            <v>40491.950784409455</v>
          </cell>
          <cell r="AH42">
            <v>40491.950784409499</v>
          </cell>
          <cell r="AI42">
            <v>0</v>
          </cell>
        </row>
        <row r="43">
          <cell r="C43">
            <v>591.37315356598401</v>
          </cell>
          <cell r="D43">
            <v>4630.9656966953662</v>
          </cell>
          <cell r="E43">
            <v>15771.949291163559</v>
          </cell>
          <cell r="F43">
            <v>623.16305331567594</v>
          </cell>
          <cell r="G43">
            <v>378.78418430262849</v>
          </cell>
          <cell r="H43">
            <v>1320.9428798977074</v>
          </cell>
          <cell r="I43">
            <v>22.24674572800614</v>
          </cell>
          <cell r="J43">
            <v>2779.2907242611063</v>
          </cell>
          <cell r="K43">
            <v>310.36556334422477</v>
          </cell>
          <cell r="L43">
            <v>335.6038505903748</v>
          </cell>
          <cell r="M43">
            <v>1055.9469255823731</v>
          </cell>
          <cell r="N43">
            <v>498.96322037180897</v>
          </cell>
          <cell r="O43">
            <v>8.3438585828477169E-7</v>
          </cell>
          <cell r="P43">
            <v>28319.5952896532</v>
          </cell>
          <cell r="Q43">
            <v>28319.595289653171</v>
          </cell>
          <cell r="R43">
            <v>2.9103830456733704E-11</v>
          </cell>
          <cell r="T43">
            <v>436.12967997553909</v>
          </cell>
          <cell r="U43">
            <v>2794.4368531698888</v>
          </cell>
          <cell r="V43">
            <v>8713.442023750622</v>
          </cell>
          <cell r="W43">
            <v>460.49485994322322</v>
          </cell>
          <cell r="X43">
            <v>267.94889877770106</v>
          </cell>
          <cell r="Y43">
            <v>1099.6390718359805</v>
          </cell>
          <cell r="Z43">
            <v>17.666182987176171</v>
          </cell>
          <cell r="AA43">
            <v>2090.1147206819769</v>
          </cell>
          <cell r="AB43">
            <v>250.90221009196711</v>
          </cell>
          <cell r="AC43">
            <v>286.50550829980853</v>
          </cell>
          <cell r="AD43">
            <v>879.97024135000845</v>
          </cell>
          <cell r="AE43">
            <v>390.51639235868799</v>
          </cell>
          <cell r="AF43">
            <v>8.3420996749098693E-7</v>
          </cell>
          <cell r="AG43">
            <v>17687.766644056788</v>
          </cell>
          <cell r="AH43">
            <v>17687.766644056792</v>
          </cell>
          <cell r="AI43">
            <v>0</v>
          </cell>
        </row>
        <row r="44">
          <cell r="C44">
            <v>3953.4651214456071</v>
          </cell>
          <cell r="D44">
            <v>31722.00322516404</v>
          </cell>
          <cell r="E44">
            <v>98841.684638187056</v>
          </cell>
          <cell r="F44">
            <v>940.74867742764548</v>
          </cell>
          <cell r="G44">
            <v>732.24332969094064</v>
          </cell>
          <cell r="H44">
            <v>18444.557622529981</v>
          </cell>
          <cell r="I44">
            <v>97.311803258007359</v>
          </cell>
          <cell r="J44">
            <v>20362.141845513404</v>
          </cell>
          <cell r="K44">
            <v>4317.7973426694007</v>
          </cell>
          <cell r="L44">
            <v>2950.3268266805603</v>
          </cell>
          <cell r="M44">
            <v>21237.619380608092</v>
          </cell>
          <cell r="N44">
            <v>3302.1708837283418</v>
          </cell>
          <cell r="O44">
            <v>74.881519827332966</v>
          </cell>
          <cell r="P44">
            <v>206976.95221673037</v>
          </cell>
          <cell r="Q44">
            <v>206976.95221673063</v>
          </cell>
          <cell r="R44">
            <v>-2.6193447411060333E-10</v>
          </cell>
          <cell r="T44">
            <v>2471.5917843329889</v>
          </cell>
          <cell r="U44">
            <v>22798.480433645407</v>
          </cell>
          <cell r="V44">
            <v>59837.168089493171</v>
          </cell>
          <cell r="W44">
            <v>793.33887719786799</v>
          </cell>
          <cell r="X44">
            <v>586.85453622941247</v>
          </cell>
          <cell r="Y44">
            <v>16569.15688730621</v>
          </cell>
          <cell r="Z44">
            <v>84.024057897553774</v>
          </cell>
          <cell r="AA44">
            <v>11107.508650702923</v>
          </cell>
          <cell r="AB44">
            <v>4123.4183444540095</v>
          </cell>
          <cell r="AC44">
            <v>2647.0655837560807</v>
          </cell>
          <cell r="AD44">
            <v>18669.294674836365</v>
          </cell>
          <cell r="AE44">
            <v>2466.3687892936323</v>
          </cell>
          <cell r="AF44">
            <v>74.744112078650559</v>
          </cell>
          <cell r="AG44">
            <v>142229.01482122426</v>
          </cell>
          <cell r="AH44">
            <v>142229.01482122426</v>
          </cell>
          <cell r="AI44">
            <v>0</v>
          </cell>
        </row>
        <row r="45">
          <cell r="C45">
            <v>11781.820130939783</v>
          </cell>
          <cell r="D45">
            <v>78512.942450940202</v>
          </cell>
          <cell r="E45">
            <v>96238.44249048621</v>
          </cell>
          <cell r="F45">
            <v>1060.768528713244</v>
          </cell>
          <cell r="G45">
            <v>1488.218802380942</v>
          </cell>
          <cell r="H45">
            <v>7735.080418107962</v>
          </cell>
          <cell r="I45">
            <v>55.303650782254039</v>
          </cell>
          <cell r="J45">
            <v>11081.593057237214</v>
          </cell>
          <cell r="K45">
            <v>154.82586312600964</v>
          </cell>
          <cell r="L45">
            <v>2572.7875739448923</v>
          </cell>
          <cell r="M45">
            <v>2266.9522160738679</v>
          </cell>
          <cell r="N45">
            <v>551.67941482915762</v>
          </cell>
          <cell r="O45">
            <v>4.9431018848756212</v>
          </cell>
          <cell r="P45">
            <v>213505.35769944658</v>
          </cell>
          <cell r="Q45">
            <v>213505.35769944635</v>
          </cell>
          <cell r="R45">
            <v>2.3283064365386963E-10</v>
          </cell>
          <cell r="T45">
            <v>10558.993738179532</v>
          </cell>
          <cell r="U45">
            <v>58427.339752001877</v>
          </cell>
          <cell r="V45">
            <v>62647.494832287462</v>
          </cell>
          <cell r="W45">
            <v>934.81073249896667</v>
          </cell>
          <cell r="X45">
            <v>1186.5045703335593</v>
          </cell>
          <cell r="Y45">
            <v>7234.6683937423149</v>
          </cell>
          <cell r="Z45">
            <v>49.036482151805586</v>
          </cell>
          <cell r="AA45">
            <v>10021.365208169533</v>
          </cell>
          <cell r="AB45">
            <v>141.14285835909885</v>
          </cell>
          <cell r="AC45">
            <v>2462.4492509636129</v>
          </cell>
          <cell r="AD45">
            <v>2078.803936086304</v>
          </cell>
          <cell r="AE45">
            <v>507.88502054108142</v>
          </cell>
          <cell r="AF45">
            <v>4.928907776332391</v>
          </cell>
          <cell r="AG45">
            <v>156255.42368309147</v>
          </cell>
          <cell r="AH45">
            <v>156255.42368309133</v>
          </cell>
          <cell r="AI45">
            <v>0</v>
          </cell>
        </row>
        <row r="46">
          <cell r="C46">
            <v>1628.1812062277977</v>
          </cell>
          <cell r="D46">
            <v>22994.429805907072</v>
          </cell>
          <cell r="E46">
            <v>242504.04641673845</v>
          </cell>
          <cell r="F46">
            <v>20.280006505450022</v>
          </cell>
          <cell r="G46">
            <v>19.099521861775973</v>
          </cell>
          <cell r="H46">
            <v>37770.233979700708</v>
          </cell>
          <cell r="I46">
            <v>5002.40309626219</v>
          </cell>
          <cell r="J46">
            <v>16683.021105055079</v>
          </cell>
          <cell r="K46">
            <v>613.77035616090654</v>
          </cell>
          <cell r="L46">
            <v>1852.9651022640892</v>
          </cell>
          <cell r="M46">
            <v>5833.9613789201339</v>
          </cell>
          <cell r="N46">
            <v>1542.3393871391609</v>
          </cell>
          <cell r="O46">
            <v>12.378609171529554</v>
          </cell>
          <cell r="P46">
            <v>336477.10997191427</v>
          </cell>
          <cell r="Q46">
            <v>336477.10997191432</v>
          </cell>
          <cell r="R46">
            <v>0</v>
          </cell>
          <cell r="T46">
            <v>1281.7070491911318</v>
          </cell>
          <cell r="U46">
            <v>14423.514117777908</v>
          </cell>
          <cell r="V46">
            <v>137327.8558155777</v>
          </cell>
          <cell r="W46">
            <v>10.811558003150726</v>
          </cell>
          <cell r="X46">
            <v>11.811565229128993</v>
          </cell>
          <cell r="Y46">
            <v>33192.467950754552</v>
          </cell>
          <cell r="Z46">
            <v>4163.6963716298551</v>
          </cell>
          <cell r="AA46">
            <v>9921.7846621948647</v>
          </cell>
          <cell r="AB46">
            <v>521.43572090183147</v>
          </cell>
          <cell r="AC46">
            <v>1725.8813012498601</v>
          </cell>
          <cell r="AD46">
            <v>4859.7219133204908</v>
          </cell>
          <cell r="AE46">
            <v>1242.2272832507563</v>
          </cell>
          <cell r="AF46">
            <v>12.361173033593539</v>
          </cell>
          <cell r="AG46">
            <v>208695.2764821148</v>
          </cell>
          <cell r="AH46">
            <v>208695.2764821153</v>
          </cell>
          <cell r="AI46">
            <v>-4.9476511776447296E-10</v>
          </cell>
        </row>
        <row r="47">
          <cell r="C47">
            <v>67504.522986333803</v>
          </cell>
          <cell r="D47">
            <v>225693.88993419579</v>
          </cell>
          <cell r="E47">
            <v>749571.21454979351</v>
          </cell>
          <cell r="F47">
            <v>1394.737131544224</v>
          </cell>
          <cell r="G47">
            <v>177.10758056387891</v>
          </cell>
          <cell r="H47">
            <v>192725.32932726704</v>
          </cell>
          <cell r="I47">
            <v>1711.5608833719702</v>
          </cell>
          <cell r="J47">
            <v>116998.32582407101</v>
          </cell>
          <cell r="K47">
            <v>28958.715217858979</v>
          </cell>
          <cell r="L47">
            <v>123776.89075204707</v>
          </cell>
          <cell r="M47">
            <v>195036.97542543313</v>
          </cell>
          <cell r="N47">
            <v>72038.260821596021</v>
          </cell>
          <cell r="O47">
            <v>19.635003687409508</v>
          </cell>
          <cell r="P47">
            <v>1775607.1654377638</v>
          </cell>
          <cell r="Q47">
            <v>1775607.1654377666</v>
          </cell>
          <cell r="R47">
            <v>-2.7939677238464355E-9</v>
          </cell>
          <cell r="T47">
            <v>55204.810421961505</v>
          </cell>
          <cell r="U47">
            <v>186222.56836265576</v>
          </cell>
          <cell r="V47">
            <v>547694.32722459303</v>
          </cell>
          <cell r="W47">
            <v>1253.4530853679635</v>
          </cell>
          <cell r="X47">
            <v>159.14058039289861</v>
          </cell>
          <cell r="Y47">
            <v>182125.10002314378</v>
          </cell>
          <cell r="Z47">
            <v>1578.5406553091277</v>
          </cell>
          <cell r="AA47">
            <v>102417.02025934117</v>
          </cell>
          <cell r="AB47">
            <v>26182.850798007552</v>
          </cell>
          <cell r="AC47">
            <v>115380.02345165973</v>
          </cell>
          <cell r="AD47">
            <v>174459.12983253924</v>
          </cell>
          <cell r="AE47">
            <v>65484.974741730752</v>
          </cell>
          <cell r="AF47">
            <v>18.059296839062039</v>
          </cell>
          <cell r="AG47">
            <v>1458179.9987335419</v>
          </cell>
          <cell r="AH47">
            <v>1458179.9987335417</v>
          </cell>
          <cell r="AI47">
            <v>0</v>
          </cell>
        </row>
        <row r="48">
          <cell r="C48">
            <v>486.91824948952058</v>
          </cell>
          <cell r="D48">
            <v>25272.864996115652</v>
          </cell>
          <cell r="E48">
            <v>592.29344238005388</v>
          </cell>
          <cell r="F48">
            <v>9.3744789333496179</v>
          </cell>
          <cell r="G48">
            <v>11.958536048191954</v>
          </cell>
          <cell r="H48">
            <v>1720.7123030178795</v>
          </cell>
          <cell r="I48">
            <v>56.814414289376693</v>
          </cell>
          <cell r="J48">
            <v>137.70080883055036</v>
          </cell>
          <cell r="K48">
            <v>70.476336407468224</v>
          </cell>
          <cell r="L48">
            <v>27.148764329691154</v>
          </cell>
          <cell r="M48">
            <v>18.66687521459577</v>
          </cell>
          <cell r="N48">
            <v>2119.2890890937365</v>
          </cell>
          <cell r="O48">
            <v>0</v>
          </cell>
          <cell r="P48">
            <v>30524.218294150069</v>
          </cell>
          <cell r="Q48">
            <v>30524.218294150105</v>
          </cell>
          <cell r="R48">
            <v>-3.637978807091713E-11</v>
          </cell>
          <cell r="T48">
            <v>456.47811140863018</v>
          </cell>
          <cell r="U48">
            <v>21641.174318426201</v>
          </cell>
          <cell r="V48">
            <v>524.72852398439841</v>
          </cell>
          <cell r="W48">
            <v>8.5475330975960659</v>
          </cell>
          <cell r="X48">
            <v>10.425907032646645</v>
          </cell>
          <cell r="Y48">
            <v>1689.4810745644429</v>
          </cell>
          <cell r="Z48">
            <v>50.290919656778549</v>
          </cell>
          <cell r="AA48">
            <v>122.87374676189097</v>
          </cell>
          <cell r="AB48">
            <v>66.348767877496599</v>
          </cell>
          <cell r="AC48">
            <v>26.08721105014482</v>
          </cell>
          <cell r="AD48">
            <v>17.854817867586121</v>
          </cell>
          <cell r="AE48">
            <v>2070.2841950813227</v>
          </cell>
          <cell r="AF48">
            <v>0</v>
          </cell>
          <cell r="AG48">
            <v>26684.575126809137</v>
          </cell>
          <cell r="AH48">
            <v>26684.575126809144</v>
          </cell>
          <cell r="AI48">
            <v>0</v>
          </cell>
        </row>
        <row r="49">
          <cell r="C49">
            <v>11745.459310452283</v>
          </cell>
          <cell r="D49">
            <v>35572.078576842112</v>
          </cell>
          <cell r="E49">
            <v>65789.028041042839</v>
          </cell>
          <cell r="F49">
            <v>310.22693317630433</v>
          </cell>
          <cell r="G49">
            <v>3979.2719215397278</v>
          </cell>
          <cell r="H49">
            <v>17489.343695857904</v>
          </cell>
          <cell r="I49">
            <v>157.79721069671595</v>
          </cell>
          <cell r="J49">
            <v>6403.817225362518</v>
          </cell>
          <cell r="K49">
            <v>2589.0090216992312</v>
          </cell>
          <cell r="L49">
            <v>773.01208305908301</v>
          </cell>
          <cell r="M49">
            <v>991.69303018608048</v>
          </cell>
          <cell r="N49">
            <v>1272.5855833207893</v>
          </cell>
          <cell r="O49">
            <v>275.34291299292141</v>
          </cell>
          <cell r="P49">
            <v>147348.66554622853</v>
          </cell>
          <cell r="Q49">
            <v>147348.66554622827</v>
          </cell>
          <cell r="R49">
            <v>2.6193447411060333E-10</v>
          </cell>
          <cell r="T49">
            <v>10590.895310969765</v>
          </cell>
          <cell r="U49">
            <v>26050.63609628073</v>
          </cell>
          <cell r="V49">
            <v>40978.42763282729</v>
          </cell>
          <cell r="W49">
            <v>255.38830266996234</v>
          </cell>
          <cell r="X49">
            <v>2755.7624908016514</v>
          </cell>
          <cell r="Y49">
            <v>14589.221921874505</v>
          </cell>
          <cell r="Z49">
            <v>132.71908295706507</v>
          </cell>
          <cell r="AA49">
            <v>4928.22231214167</v>
          </cell>
          <cell r="AB49">
            <v>2085.7783865063611</v>
          </cell>
          <cell r="AC49">
            <v>694.1583418048142</v>
          </cell>
          <cell r="AD49">
            <v>865.37906524118102</v>
          </cell>
          <cell r="AE49">
            <v>1052.5042293759554</v>
          </cell>
          <cell r="AF49">
            <v>275.09247938190282</v>
          </cell>
          <cell r="AG49">
            <v>105254.18565283284</v>
          </cell>
          <cell r="AH49">
            <v>105254.18565283292</v>
          </cell>
          <cell r="AI49">
            <v>0</v>
          </cell>
        </row>
        <row r="50">
          <cell r="C50">
            <v>1418.4826653625141</v>
          </cell>
          <cell r="D50">
            <v>12969.114550038386</v>
          </cell>
          <cell r="E50">
            <v>21931.870828249135</v>
          </cell>
          <cell r="F50">
            <v>9.2187081442463121</v>
          </cell>
          <cell r="G50">
            <v>258.20636020495988</v>
          </cell>
          <cell r="H50">
            <v>2535.9549283367755</v>
          </cell>
          <cell r="I50">
            <v>5204.2474857920524</v>
          </cell>
          <cell r="J50">
            <v>1994.8895572018446</v>
          </cell>
          <cell r="K50">
            <v>658.90279028452881</v>
          </cell>
          <cell r="L50">
            <v>556.24011811393552</v>
          </cell>
          <cell r="M50">
            <v>16753.968471413118</v>
          </cell>
          <cell r="N50">
            <v>1294.5311456776071</v>
          </cell>
          <cell r="O50">
            <v>2.6206737807048439</v>
          </cell>
          <cell r="P50">
            <v>65588.248282599816</v>
          </cell>
          <cell r="Q50">
            <v>65588.248282599787</v>
          </cell>
          <cell r="R50">
            <v>0</v>
          </cell>
          <cell r="T50">
            <v>1301.7439164464236</v>
          </cell>
          <cell r="U50">
            <v>11207.105168865595</v>
          </cell>
          <cell r="V50">
            <v>11905.543994620442</v>
          </cell>
          <cell r="W50">
            <v>8.225725478184426</v>
          </cell>
          <cell r="X50">
            <v>200.49052446475417</v>
          </cell>
          <cell r="Y50">
            <v>2393.2548468718114</v>
          </cell>
          <cell r="Z50">
            <v>4597.6871487869339</v>
          </cell>
          <cell r="AA50">
            <v>1604.9784424376762</v>
          </cell>
          <cell r="AB50">
            <v>582.11529314052393</v>
          </cell>
          <cell r="AC50">
            <v>528.21509837190479</v>
          </cell>
          <cell r="AD50">
            <v>15665.389657985137</v>
          </cell>
          <cell r="AE50">
            <v>1160.839998741938</v>
          </cell>
          <cell r="AF50">
            <v>2.5359436528631263</v>
          </cell>
          <cell r="AG50">
            <v>51158.125759864182</v>
          </cell>
          <cell r="AH50">
            <v>51158.12575986411</v>
          </cell>
          <cell r="AI50">
            <v>7.2759576141834259E-11</v>
          </cell>
        </row>
        <row r="51">
          <cell r="C51">
            <v>8858.9059163472484</v>
          </cell>
          <cell r="D51">
            <v>40831.982404208822</v>
          </cell>
          <cell r="E51">
            <v>91441.03673734465</v>
          </cell>
          <cell r="F51">
            <v>191.71765605518533</v>
          </cell>
          <cell r="G51">
            <v>59.715115374552006</v>
          </cell>
          <cell r="H51">
            <v>31743.426238571727</v>
          </cell>
          <cell r="I51">
            <v>19974.833077790237</v>
          </cell>
          <cell r="J51">
            <v>9636.8948484478315</v>
          </cell>
          <cell r="K51">
            <v>2688.2390107743463</v>
          </cell>
          <cell r="L51">
            <v>908.74533786135066</v>
          </cell>
          <cell r="M51">
            <v>6323.3354435734054</v>
          </cell>
          <cell r="N51">
            <v>6831.7037577601795</v>
          </cell>
          <cell r="O51">
            <v>0</v>
          </cell>
          <cell r="P51">
            <v>219490.53554410956</v>
          </cell>
          <cell r="Q51">
            <v>219490.53554410956</v>
          </cell>
          <cell r="R51">
            <v>0</v>
          </cell>
          <cell r="T51">
            <v>7856.6588370615564</v>
          </cell>
          <cell r="U51">
            <v>32540.568987328319</v>
          </cell>
          <cell r="V51">
            <v>53859.287146849449</v>
          </cell>
          <cell r="W51">
            <v>144.77302778305361</v>
          </cell>
          <cell r="X51">
            <v>39.515510299958855</v>
          </cell>
          <cell r="Y51">
            <v>28001.568141858446</v>
          </cell>
          <cell r="Z51">
            <v>17397.023658302154</v>
          </cell>
          <cell r="AA51">
            <v>7307.3054914495397</v>
          </cell>
          <cell r="AB51">
            <v>2340.8490333324207</v>
          </cell>
          <cell r="AC51">
            <v>852.13494609990516</v>
          </cell>
          <cell r="AD51">
            <v>5413.509458929946</v>
          </cell>
          <cell r="AE51">
            <v>6074.9700271060701</v>
          </cell>
          <cell r="AF51">
            <v>0</v>
          </cell>
          <cell r="AG51">
            <v>161828.16426640082</v>
          </cell>
          <cell r="AH51">
            <v>161828.16426640082</v>
          </cell>
          <cell r="AI51">
            <v>0</v>
          </cell>
        </row>
        <row r="52">
          <cell r="C52">
            <v>20064.173409546882</v>
          </cell>
          <cell r="D52">
            <v>73065.469985994176</v>
          </cell>
          <cell r="E52">
            <v>30213.814833995144</v>
          </cell>
          <cell r="F52">
            <v>47.143787559844576</v>
          </cell>
          <cell r="G52">
            <v>31.677930561441524</v>
          </cell>
          <cell r="H52">
            <v>9929.5659258735704</v>
          </cell>
          <cell r="I52">
            <v>6792.4212838202857</v>
          </cell>
          <cell r="J52">
            <v>5797.3706740335138</v>
          </cell>
          <cell r="K52">
            <v>456.89917195808289</v>
          </cell>
          <cell r="L52">
            <v>955.3179965923955</v>
          </cell>
          <cell r="M52">
            <v>790.15036875785813</v>
          </cell>
          <cell r="N52">
            <v>1537.1038162389245</v>
          </cell>
          <cell r="O52">
            <v>4.1416942550343639E-3</v>
          </cell>
          <cell r="P52">
            <v>149681.11332662642</v>
          </cell>
          <cell r="Q52">
            <v>149681.11332662607</v>
          </cell>
          <cell r="R52">
            <v>3.4924596548080444E-10</v>
          </cell>
          <cell r="T52">
            <v>12837.567965449178</v>
          </cell>
          <cell r="U52">
            <v>44591.703457314441</v>
          </cell>
          <cell r="V52">
            <v>13722.260704026268</v>
          </cell>
          <cell r="W52">
            <v>41.177828004634662</v>
          </cell>
          <cell r="X52">
            <v>18.212063958250432</v>
          </cell>
          <cell r="Y52">
            <v>8500.8334952359146</v>
          </cell>
          <cell r="Z52">
            <v>4678.4367164010146</v>
          </cell>
          <cell r="AA52">
            <v>3490.9673949346225</v>
          </cell>
          <cell r="AB52">
            <v>296.62001864608396</v>
          </cell>
          <cell r="AC52">
            <v>813.08633794380421</v>
          </cell>
          <cell r="AD52">
            <v>635.14834935006786</v>
          </cell>
          <cell r="AE52">
            <v>1193.0374570335143</v>
          </cell>
          <cell r="AF52">
            <v>3.8886232738700919E-3</v>
          </cell>
          <cell r="AG52">
            <v>90819.055676921082</v>
          </cell>
          <cell r="AH52">
            <v>90819.055676921111</v>
          </cell>
          <cell r="AI52">
            <v>0</v>
          </cell>
        </row>
        <row r="53">
          <cell r="C53">
            <v>18520.384023751081</v>
          </cell>
          <cell r="D53">
            <v>723.7951876635077</v>
          </cell>
          <cell r="E53">
            <v>7729.6427115715587</v>
          </cell>
          <cell r="F53">
            <v>170.60419725113911</v>
          </cell>
          <cell r="G53">
            <v>133.26391101733009</v>
          </cell>
          <cell r="H53">
            <v>9343.7651502317931</v>
          </cell>
          <cell r="I53">
            <v>0.88087522363015314</v>
          </cell>
          <cell r="J53">
            <v>2337.8492782680787</v>
          </cell>
          <cell r="K53">
            <v>118.20717224175687</v>
          </cell>
          <cell r="L53">
            <v>65.710257595452262</v>
          </cell>
          <cell r="M53">
            <v>373.5719878793447</v>
          </cell>
          <cell r="N53">
            <v>233.32450254487117</v>
          </cell>
          <cell r="O53">
            <v>1.7655669468020563E-3</v>
          </cell>
          <cell r="P53">
            <v>39751.001020806485</v>
          </cell>
          <cell r="Q53">
            <v>39751.001020806463</v>
          </cell>
          <cell r="R53">
            <v>0</v>
          </cell>
          <cell r="T53">
            <v>16552.913387112123</v>
          </cell>
          <cell r="U53">
            <v>603.26022958831743</v>
          </cell>
          <cell r="V53">
            <v>7007.5136146437517</v>
          </cell>
          <cell r="W53">
            <v>146.99646411307992</v>
          </cell>
          <cell r="X53">
            <v>112.53651963886691</v>
          </cell>
          <cell r="Y53">
            <v>8550.3272109381815</v>
          </cell>
          <cell r="Z53">
            <v>0.76677854502720089</v>
          </cell>
          <cell r="AA53">
            <v>2003.6777997933127</v>
          </cell>
          <cell r="AB53">
            <v>105.850103740509</v>
          </cell>
          <cell r="AC53">
            <v>61.072705224844249</v>
          </cell>
          <cell r="AD53">
            <v>322.07243607057751</v>
          </cell>
          <cell r="AE53">
            <v>215.9972216940013</v>
          </cell>
          <cell r="AF53">
            <v>1.7649229213055901E-3</v>
          </cell>
          <cell r="AG53">
            <v>35682.986236025507</v>
          </cell>
          <cell r="AH53">
            <v>35682.986236025434</v>
          </cell>
          <cell r="AI53">
            <v>7.2759576141834259E-11</v>
          </cell>
        </row>
        <row r="54">
          <cell r="C54">
            <v>3938.0466379148002</v>
          </cell>
          <cell r="D54">
            <v>64.754725260674874</v>
          </cell>
          <cell r="E54">
            <v>80.621176445660538</v>
          </cell>
          <cell r="F54">
            <v>24.068865745971028</v>
          </cell>
          <cell r="G54">
            <v>51.397679234315518</v>
          </cell>
          <cell r="H54">
            <v>363.42078186746198</v>
          </cell>
          <cell r="I54">
            <v>42.662884977939996</v>
          </cell>
          <cell r="J54">
            <v>175.62918693681655</v>
          </cell>
          <cell r="K54">
            <v>9.4458204753299384</v>
          </cell>
          <cell r="L54">
            <v>12.166577346666887</v>
          </cell>
          <cell r="M54">
            <v>148.83255896577134</v>
          </cell>
          <cell r="N54">
            <v>26.08463053663063</v>
          </cell>
          <cell r="O54">
            <v>0</v>
          </cell>
          <cell r="P54">
            <v>4937.1315257080405</v>
          </cell>
          <cell r="Q54">
            <v>4937.1315257080259</v>
          </cell>
          <cell r="R54">
            <v>1.4551915228366852E-11</v>
          </cell>
          <cell r="T54">
            <v>3107.9566983479863</v>
          </cell>
          <cell r="U54">
            <v>51.06129944138295</v>
          </cell>
          <cell r="V54">
            <v>62.705419544679017</v>
          </cell>
          <cell r="W54">
            <v>18.404619498951504</v>
          </cell>
          <cell r="X54">
            <v>35.167560630433663</v>
          </cell>
          <cell r="Y54">
            <v>314.6200491267316</v>
          </cell>
          <cell r="Z54">
            <v>34.968157625468308</v>
          </cell>
          <cell r="AA54">
            <v>124.44809843364813</v>
          </cell>
          <cell r="AB54">
            <v>7.3873190153856312</v>
          </cell>
          <cell r="AC54">
            <v>11.231173450076813</v>
          </cell>
          <cell r="AD54">
            <v>128.72771239380108</v>
          </cell>
          <cell r="AE54">
            <v>21.874570282848318</v>
          </cell>
          <cell r="AF54">
            <v>0</v>
          </cell>
          <cell r="AG54">
            <v>3918.5526777913938</v>
          </cell>
          <cell r="AH54">
            <v>3918.5526777913924</v>
          </cell>
          <cell r="AI54">
            <v>0</v>
          </cell>
        </row>
        <row r="55">
          <cell r="C55">
            <v>761.74987725485494</v>
          </cell>
          <cell r="D55">
            <v>6292.1901741929623</v>
          </cell>
          <cell r="E55">
            <v>444.48155052441933</v>
          </cell>
          <cell r="F55">
            <v>1.2720644573972268</v>
          </cell>
          <cell r="G55">
            <v>61.687918829704884</v>
          </cell>
          <cell r="H55">
            <v>2146.9740902858202</v>
          </cell>
          <cell r="I55">
            <v>612.59290277921934</v>
          </cell>
          <cell r="J55">
            <v>2898.2832165324207</v>
          </cell>
          <cell r="K55">
            <v>148.83990883714253</v>
          </cell>
          <cell r="L55">
            <v>270.53290860563527</v>
          </cell>
          <cell r="M55">
            <v>213.02318416456765</v>
          </cell>
          <cell r="N55">
            <v>512.95913749782039</v>
          </cell>
          <cell r="O55">
            <v>0</v>
          </cell>
          <cell r="P55">
            <v>14364.586933961968</v>
          </cell>
          <cell r="Q55">
            <v>14364.58693396196</v>
          </cell>
          <cell r="R55">
            <v>0</v>
          </cell>
          <cell r="T55">
            <v>679.71988473334386</v>
          </cell>
          <cell r="U55">
            <v>5285.8279589342537</v>
          </cell>
          <cell r="V55">
            <v>236.5383039565597</v>
          </cell>
          <cell r="W55">
            <v>1.0475372825210212</v>
          </cell>
          <cell r="X55">
            <v>50.475250166838222</v>
          </cell>
          <cell r="Y55">
            <v>2033.1663220756454</v>
          </cell>
          <cell r="Z55">
            <v>545.17991427557354</v>
          </cell>
          <cell r="AA55">
            <v>2429.7433927613147</v>
          </cell>
          <cell r="AB55">
            <v>109.29523577920088</v>
          </cell>
          <cell r="AC55">
            <v>255.7672520973386</v>
          </cell>
          <cell r="AD55">
            <v>187.5801551181614</v>
          </cell>
          <cell r="AE55">
            <v>457.48295681941011</v>
          </cell>
          <cell r="AF55">
            <v>0</v>
          </cell>
          <cell r="AG55">
            <v>12271.824164000162</v>
          </cell>
          <cell r="AH55">
            <v>12271.82416400016</v>
          </cell>
          <cell r="AI55">
            <v>0</v>
          </cell>
        </row>
        <row r="56">
          <cell r="C56">
            <v>2285.9076320319637</v>
          </cell>
          <cell r="D56">
            <v>14793.167043373083</v>
          </cell>
          <cell r="E56">
            <v>1687.4901061210844</v>
          </cell>
          <cell r="F56">
            <v>17.458946494214988</v>
          </cell>
          <cell r="G56">
            <v>29.87296065319148</v>
          </cell>
          <cell r="H56">
            <v>3193.7010297211868</v>
          </cell>
          <cell r="I56">
            <v>21.544478477106292</v>
          </cell>
          <cell r="J56">
            <v>1585.321625256126</v>
          </cell>
          <cell r="K56">
            <v>113.51656220985242</v>
          </cell>
          <cell r="L56">
            <v>38.633003763087146</v>
          </cell>
          <cell r="M56">
            <v>441.81631538553904</v>
          </cell>
          <cell r="N56">
            <v>1301.719951156568</v>
          </cell>
          <cell r="O56">
            <v>0</v>
          </cell>
          <cell r="P56">
            <v>25510.149654643003</v>
          </cell>
          <cell r="Q56">
            <v>25510.149654642995</v>
          </cell>
          <cell r="R56">
            <v>0</v>
          </cell>
          <cell r="T56">
            <v>2220.8476452896439</v>
          </cell>
          <cell r="U56">
            <v>13767.846157831273</v>
          </cell>
          <cell r="V56">
            <v>1374.9849054707927</v>
          </cell>
          <cell r="W56">
            <v>13.589044901446288</v>
          </cell>
          <cell r="X56">
            <v>25.916132689953216</v>
          </cell>
          <cell r="Y56">
            <v>3077.7629254933518</v>
          </cell>
          <cell r="Z56">
            <v>19.730116001348772</v>
          </cell>
          <cell r="AA56">
            <v>1411.3950341751017</v>
          </cell>
          <cell r="AB56">
            <v>108.97642679163556</v>
          </cell>
          <cell r="AC56">
            <v>37.86847483980614</v>
          </cell>
          <cell r="AD56">
            <v>435.25691292908863</v>
          </cell>
          <cell r="AE56">
            <v>1247.7805251466352</v>
          </cell>
          <cell r="AF56">
            <v>0</v>
          </cell>
          <cell r="AG56">
            <v>23741.954301560076</v>
          </cell>
          <cell r="AH56">
            <v>23741.954301560083</v>
          </cell>
          <cell r="AI56">
            <v>0</v>
          </cell>
        </row>
        <row r="57">
          <cell r="C57">
            <v>150.85717899729167</v>
          </cell>
          <cell r="D57">
            <v>311.87978235334845</v>
          </cell>
          <cell r="E57">
            <v>41.204993704328075</v>
          </cell>
          <cell r="F57">
            <v>2.3221454334663858</v>
          </cell>
          <cell r="G57">
            <v>12.816658776772837</v>
          </cell>
          <cell r="H57">
            <v>137.5627994986462</v>
          </cell>
          <cell r="I57">
            <v>452.94049217595261</v>
          </cell>
          <cell r="J57">
            <v>422.67996129395851</v>
          </cell>
          <cell r="K57">
            <v>38.339129519649653</v>
          </cell>
          <cell r="L57">
            <v>19.688195470203844</v>
          </cell>
          <cell r="M57">
            <v>98.717119805841094</v>
          </cell>
          <cell r="N57">
            <v>34.604051088725242</v>
          </cell>
          <cell r="O57">
            <v>0</v>
          </cell>
          <cell r="P57">
            <v>1723.6125081181849</v>
          </cell>
          <cell r="Q57">
            <v>1723.6125081181849</v>
          </cell>
          <cell r="R57">
            <v>0</v>
          </cell>
          <cell r="T57">
            <v>114.5199383710214</v>
          </cell>
          <cell r="U57">
            <v>242.56729262824206</v>
          </cell>
          <cell r="V57">
            <v>26.453112842523478</v>
          </cell>
          <cell r="W57">
            <v>1.4612117540760872</v>
          </cell>
          <cell r="X57">
            <v>9.3663931104589491</v>
          </cell>
          <cell r="Y57">
            <v>117.92036176792726</v>
          </cell>
          <cell r="Z57">
            <v>365.47668714623995</v>
          </cell>
          <cell r="AA57">
            <v>274.14389176934532</v>
          </cell>
          <cell r="AB57">
            <v>33.104048835971177</v>
          </cell>
          <cell r="AC57">
            <v>16.89718613389315</v>
          </cell>
          <cell r="AD57">
            <v>83.169542979402721</v>
          </cell>
          <cell r="AE57">
            <v>30.470380465526905</v>
          </cell>
          <cell r="AF57">
            <v>0</v>
          </cell>
          <cell r="AG57">
            <v>1315.5500478046283</v>
          </cell>
          <cell r="AH57">
            <v>1315.5500478046292</v>
          </cell>
          <cell r="AI57">
            <v>0</v>
          </cell>
        </row>
        <row r="58">
          <cell r="C58">
            <v>2414.1293371731949</v>
          </cell>
          <cell r="D58">
            <v>794.29747297701397</v>
          </cell>
          <cell r="E58">
            <v>28.95279451774125</v>
          </cell>
          <cell r="F58">
            <v>1245.0693962348869</v>
          </cell>
          <cell r="G58">
            <v>251.1126533303638</v>
          </cell>
          <cell r="H58">
            <v>456.47116266896109</v>
          </cell>
          <cell r="I58">
            <v>34.731633817304775</v>
          </cell>
          <cell r="J58">
            <v>134.86189136690118</v>
          </cell>
          <cell r="K58">
            <v>92.033577038342059</v>
          </cell>
          <cell r="L58">
            <v>22.213346494375337</v>
          </cell>
          <cell r="M58">
            <v>4.3364803283767372</v>
          </cell>
          <cell r="N58">
            <v>154.68036642240693</v>
          </cell>
          <cell r="O58">
            <v>12.701110409175111</v>
          </cell>
          <cell r="P58">
            <v>5645.591222779045</v>
          </cell>
          <cell r="Q58">
            <v>5645.5912227790504</v>
          </cell>
          <cell r="R58">
            <v>0</v>
          </cell>
          <cell r="T58">
            <v>2209.5377209118487</v>
          </cell>
          <cell r="U58">
            <v>678.83170671665505</v>
          </cell>
          <cell r="V58">
            <v>21.588622835148058</v>
          </cell>
          <cell r="W58">
            <v>1150.7466726542939</v>
          </cell>
          <cell r="X58">
            <v>177.19279060842848</v>
          </cell>
          <cell r="Y58">
            <v>406.24993367060614</v>
          </cell>
          <cell r="Z58">
            <v>30.497574075229132</v>
          </cell>
          <cell r="AA58">
            <v>93.530754522821027</v>
          </cell>
          <cell r="AB58">
            <v>83.31888256425944</v>
          </cell>
          <cell r="AC58">
            <v>21.280344140090833</v>
          </cell>
          <cell r="AD58">
            <v>4.0649805302641546</v>
          </cell>
          <cell r="AE58">
            <v>137.98633254651037</v>
          </cell>
          <cell r="AF58">
            <v>12.69775944936988</v>
          </cell>
          <cell r="AG58">
            <v>5027.524075225524</v>
          </cell>
          <cell r="AH58">
            <v>5027.5240752255231</v>
          </cell>
          <cell r="AI58">
            <v>0</v>
          </cell>
        </row>
        <row r="59">
          <cell r="C59">
            <v>2904.819172689638</v>
          </cell>
          <cell r="D59">
            <v>29.936160633299036</v>
          </cell>
          <cell r="E59">
            <v>2121.5662977109837</v>
          </cell>
          <cell r="F59">
            <v>25.20492190809404</v>
          </cell>
          <cell r="G59">
            <v>49.760011058723514</v>
          </cell>
          <cell r="H59">
            <v>107.09972336115575</v>
          </cell>
          <cell r="I59">
            <v>49.215129640244619</v>
          </cell>
          <cell r="J59">
            <v>245.36244276144726</v>
          </cell>
          <cell r="K59">
            <v>27.132385316368879</v>
          </cell>
          <cell r="L59">
            <v>25.963219621527919</v>
          </cell>
          <cell r="M59">
            <v>9.7004438436363873</v>
          </cell>
          <cell r="N59">
            <v>58.222033007821665</v>
          </cell>
          <cell r="O59">
            <v>0</v>
          </cell>
          <cell r="P59">
            <v>5653.98194155294</v>
          </cell>
          <cell r="Q59">
            <v>5653.9819415529491</v>
          </cell>
          <cell r="R59">
            <v>-9.0949470177292824E-12</v>
          </cell>
          <cell r="T59">
            <v>2577.0908108921549</v>
          </cell>
          <cell r="U59">
            <v>19.915472828904367</v>
          </cell>
          <cell r="V59">
            <v>1909.8635719698902</v>
          </cell>
          <cell r="W59">
            <v>20.403427096513191</v>
          </cell>
          <cell r="X59">
            <v>25.060649401193853</v>
          </cell>
          <cell r="Y59">
            <v>78.416362359086989</v>
          </cell>
          <cell r="Z59">
            <v>33.045981274940772</v>
          </cell>
          <cell r="AA59">
            <v>187.12158364710371</v>
          </cell>
          <cell r="AB59">
            <v>18.524751618251546</v>
          </cell>
          <cell r="AC59">
            <v>23.472034311158126</v>
          </cell>
          <cell r="AD59">
            <v>7.2668462596376822</v>
          </cell>
          <cell r="AE59">
            <v>49.107066790342472</v>
          </cell>
          <cell r="AF59">
            <v>0</v>
          </cell>
          <cell r="AG59">
            <v>4949.2885584491769</v>
          </cell>
          <cell r="AH59">
            <v>4949.288558449186</v>
          </cell>
          <cell r="AI59">
            <v>-9.0949470177292824E-12</v>
          </cell>
        </row>
        <row r="60">
          <cell r="C60">
            <v>93.605911174818175</v>
          </cell>
          <cell r="D60">
            <v>17.508792512174605</v>
          </cell>
          <cell r="E60">
            <v>89.20442467069185</v>
          </cell>
          <cell r="F60">
            <v>220.06094754608421</v>
          </cell>
          <cell r="G60">
            <v>16.356443156250492</v>
          </cell>
          <cell r="H60">
            <v>50.917438342305651</v>
          </cell>
          <cell r="I60">
            <v>45.930804129939759</v>
          </cell>
          <cell r="J60">
            <v>82.269675159726447</v>
          </cell>
          <cell r="K60">
            <v>16.177728129855161</v>
          </cell>
          <cell r="L60">
            <v>4.4044374980761765</v>
          </cell>
          <cell r="M60">
            <v>2.7734361603884712</v>
          </cell>
          <cell r="N60">
            <v>25.500986279168963</v>
          </cell>
          <cell r="O60">
            <v>0</v>
          </cell>
          <cell r="P60">
            <v>664.71102475947998</v>
          </cell>
          <cell r="Q60">
            <v>664.71102475947976</v>
          </cell>
          <cell r="R60">
            <v>0</v>
          </cell>
          <cell r="T60">
            <v>88.329805905960797</v>
          </cell>
          <cell r="U60">
            <v>13.29946661439369</v>
          </cell>
          <cell r="V60">
            <v>71.285273696366772</v>
          </cell>
          <cell r="W60">
            <v>209.56351255605813</v>
          </cell>
          <cell r="X60">
            <v>11.193321915673291</v>
          </cell>
          <cell r="Y60">
            <v>47.340315207719186</v>
          </cell>
          <cell r="Z60">
            <v>41.886814753236507</v>
          </cell>
          <cell r="AA60">
            <v>51.658278491146191</v>
          </cell>
          <cell r="AB60">
            <v>13.860927008818848</v>
          </cell>
          <cell r="AC60">
            <v>4.2398175554648603</v>
          </cell>
          <cell r="AD60">
            <v>2.3674299079882881</v>
          </cell>
          <cell r="AE60">
            <v>21.995896402203524</v>
          </cell>
          <cell r="AF60">
            <v>0</v>
          </cell>
          <cell r="AG60">
            <v>577.02086001502994</v>
          </cell>
          <cell r="AH60">
            <v>577.0208600150296</v>
          </cell>
          <cell r="AI60">
            <v>0</v>
          </cell>
        </row>
        <row r="61">
          <cell r="C61">
            <v>283.08310766317453</v>
          </cell>
          <cell r="D61">
            <v>41.128097054599152</v>
          </cell>
          <cell r="E61">
            <v>513.12390527502112</v>
          </cell>
          <cell r="F61">
            <v>86.357574379864189</v>
          </cell>
          <cell r="G61">
            <v>77.162756499464379</v>
          </cell>
          <cell r="H61">
            <v>140.81752154558401</v>
          </cell>
          <cell r="I61">
            <v>2.9592458005464617</v>
          </cell>
          <cell r="J61">
            <v>160.77238932163885</v>
          </cell>
          <cell r="K61">
            <v>58.573469828325813</v>
          </cell>
          <cell r="L61">
            <v>12.95381497138686</v>
          </cell>
          <cell r="M61">
            <v>1.1971759904055661</v>
          </cell>
          <cell r="N61">
            <v>216.50645520089742</v>
          </cell>
          <cell r="O61">
            <v>0</v>
          </cell>
          <cell r="P61">
            <v>1594.6355135309086</v>
          </cell>
          <cell r="Q61">
            <v>1594.6355135309072</v>
          </cell>
          <cell r="R61">
            <v>0</v>
          </cell>
          <cell r="T61">
            <v>224.61979561625694</v>
          </cell>
          <cell r="U61">
            <v>28.107260715999836</v>
          </cell>
          <cell r="V61">
            <v>389.01494662252742</v>
          </cell>
          <cell r="W61">
            <v>56.42567972118718</v>
          </cell>
          <cell r="X61">
            <v>47.245397519230991</v>
          </cell>
          <cell r="Y61">
            <v>109.66208863609796</v>
          </cell>
          <cell r="Z61">
            <v>2.1657671357054524</v>
          </cell>
          <cell r="AA61">
            <v>97.314377872325537</v>
          </cell>
          <cell r="AB61">
            <v>40.510671674839045</v>
          </cell>
          <cell r="AC61">
            <v>11.22912635490203</v>
          </cell>
          <cell r="AD61">
            <v>0.99284104084376423</v>
          </cell>
          <cell r="AE61">
            <v>184.3954161440987</v>
          </cell>
          <cell r="AF61">
            <v>0</v>
          </cell>
          <cell r="AG61">
            <v>1191.6833690540147</v>
          </cell>
          <cell r="AH61">
            <v>1191.6833690540134</v>
          </cell>
          <cell r="AI61">
            <v>0</v>
          </cell>
        </row>
        <row r="62">
          <cell r="C62">
            <v>950.45853676877607</v>
          </cell>
          <cell r="D62">
            <v>4746.5264878632315</v>
          </cell>
          <cell r="E62">
            <v>83.169776057327681</v>
          </cell>
          <cell r="F62">
            <v>1.400941536525556</v>
          </cell>
          <cell r="G62">
            <v>30.831005161239034</v>
          </cell>
          <cell r="H62">
            <v>909.49274060032212</v>
          </cell>
          <cell r="I62">
            <v>1163.4501895472229</v>
          </cell>
          <cell r="J62">
            <v>360.46245131654365</v>
          </cell>
          <cell r="K62">
            <v>143.23285010588486</v>
          </cell>
          <cell r="L62">
            <v>20.103281672155248</v>
          </cell>
          <cell r="M62">
            <v>76.407762102955274</v>
          </cell>
          <cell r="N62">
            <v>100.26153347917916</v>
          </cell>
          <cell r="O62">
            <v>0</v>
          </cell>
          <cell r="P62">
            <v>8585.7975562113643</v>
          </cell>
          <cell r="Q62">
            <v>8585.797556211357</v>
          </cell>
          <cell r="R62">
            <v>0</v>
          </cell>
          <cell r="T62">
            <v>848.03939034867597</v>
          </cell>
          <cell r="U62">
            <v>3049.7483002105869</v>
          </cell>
          <cell r="V62">
            <v>57.205283946784562</v>
          </cell>
          <cell r="W62">
            <v>0.79685859899054767</v>
          </cell>
          <cell r="X62">
            <v>23.331964306961549</v>
          </cell>
          <cell r="Y62">
            <v>719.20629664463365</v>
          </cell>
          <cell r="Z62">
            <v>960.79176440674132</v>
          </cell>
          <cell r="AA62">
            <v>267.18332438057996</v>
          </cell>
          <cell r="AB62">
            <v>117.3890409668969</v>
          </cell>
          <cell r="AC62">
            <v>19.103462965801317</v>
          </cell>
          <cell r="AD62">
            <v>64.648800168401877</v>
          </cell>
          <cell r="AE62">
            <v>80.572781849207431</v>
          </cell>
          <cell r="AF62">
            <v>0</v>
          </cell>
          <cell r="AG62">
            <v>6208.0172687942622</v>
          </cell>
          <cell r="AH62">
            <v>6208.0172687942586</v>
          </cell>
          <cell r="AI62">
            <v>0</v>
          </cell>
        </row>
        <row r="63">
          <cell r="C63">
            <v>30.81401458266032</v>
          </cell>
          <cell r="D63">
            <v>90.672437966346735</v>
          </cell>
          <cell r="E63">
            <v>3.6538715200343699</v>
          </cell>
          <cell r="F63">
            <v>5.5367462297387835</v>
          </cell>
          <cell r="G63">
            <v>54.461598071411451</v>
          </cell>
          <cell r="H63">
            <v>24.877360378671035</v>
          </cell>
          <cell r="I63">
            <v>2488.1611750290303</v>
          </cell>
          <cell r="J63">
            <v>265.55630559887271</v>
          </cell>
          <cell r="K63">
            <v>78.884084948151738</v>
          </cell>
          <cell r="L63">
            <v>15.388727906057834</v>
          </cell>
          <cell r="M63">
            <v>6.1375557263958438</v>
          </cell>
          <cell r="N63">
            <v>100.36766320198687</v>
          </cell>
          <cell r="O63">
            <v>0</v>
          </cell>
          <cell r="P63">
            <v>3164.5115411593579</v>
          </cell>
          <cell r="Q63">
            <v>3164.5115411593574</v>
          </cell>
          <cell r="R63">
            <v>0</v>
          </cell>
          <cell r="T63">
            <v>17.919530834173372</v>
          </cell>
          <cell r="U63">
            <v>52.71916239583355</v>
          </cell>
          <cell r="V63">
            <v>2.4920422917746703</v>
          </cell>
          <cell r="W63">
            <v>2.0388704644866076</v>
          </cell>
          <cell r="X63">
            <v>33.177441896302419</v>
          </cell>
          <cell r="Y63">
            <v>20.066930021255526</v>
          </cell>
          <cell r="Z63">
            <v>1580.4749269654599</v>
          </cell>
          <cell r="AA63">
            <v>168.95387299333143</v>
          </cell>
          <cell r="AB63">
            <v>62.798468294549409</v>
          </cell>
          <cell r="AC63">
            <v>13.788616636072806</v>
          </cell>
          <cell r="AD63">
            <v>5.039660123984409</v>
          </cell>
          <cell r="AE63">
            <v>76.683777036965409</v>
          </cell>
          <cell r="AF63">
            <v>0</v>
          </cell>
          <cell r="AG63">
            <v>2036.1532999541898</v>
          </cell>
          <cell r="AH63">
            <v>2036.1532999541894</v>
          </cell>
          <cell r="AI63">
            <v>0</v>
          </cell>
        </row>
        <row r="64">
          <cell r="C64">
            <v>64.049316949706792</v>
          </cell>
          <cell r="D64">
            <v>158.4071468960133</v>
          </cell>
          <cell r="E64">
            <v>79.757735783657836</v>
          </cell>
          <cell r="F64">
            <v>3.2482353106719595</v>
          </cell>
          <cell r="G64">
            <v>34.526471888728175</v>
          </cell>
          <cell r="H64">
            <v>125.42404534193881</v>
          </cell>
          <cell r="I64">
            <v>10.824473044174525</v>
          </cell>
          <cell r="J64">
            <v>200.59109525267488</v>
          </cell>
          <cell r="K64">
            <v>41.232094387734286</v>
          </cell>
          <cell r="L64">
            <v>0.79549462030317053</v>
          </cell>
          <cell r="M64">
            <v>7.251781646869083</v>
          </cell>
          <cell r="N64">
            <v>373.93632294602946</v>
          </cell>
          <cell r="O64">
            <v>0</v>
          </cell>
          <cell r="P64">
            <v>1100.0442140685022</v>
          </cell>
          <cell r="Q64">
            <v>1100.0442140685018</v>
          </cell>
          <cell r="R64">
            <v>0</v>
          </cell>
          <cell r="T64">
            <v>60.104139806504271</v>
          </cell>
          <cell r="U64">
            <v>123.42015390435832</v>
          </cell>
          <cell r="V64">
            <v>51.027568342502384</v>
          </cell>
          <cell r="W64">
            <v>2.5937031277978928</v>
          </cell>
          <cell r="X64">
            <v>26.629950051802808</v>
          </cell>
          <cell r="Y64">
            <v>119.21313029327951</v>
          </cell>
          <cell r="Z64">
            <v>9.4015932895330785</v>
          </cell>
          <cell r="AA64">
            <v>150.34846723603266</v>
          </cell>
          <cell r="AB64">
            <v>36.340365173515806</v>
          </cell>
          <cell r="AC64">
            <v>0.73208918339219942</v>
          </cell>
          <cell r="AD64">
            <v>6.3145461205124214</v>
          </cell>
          <cell r="AE64">
            <v>347.00619754833292</v>
          </cell>
          <cell r="AF64">
            <v>0</v>
          </cell>
          <cell r="AG64">
            <v>933.13190407756417</v>
          </cell>
          <cell r="AH64">
            <v>933.1319040775636</v>
          </cell>
          <cell r="AI64">
            <v>0</v>
          </cell>
        </row>
        <row r="65">
          <cell r="C65">
            <v>34.691408709599855</v>
          </cell>
          <cell r="D65">
            <v>6301.1169802067861</v>
          </cell>
          <cell r="E65">
            <v>148230.8337715301</v>
          </cell>
          <cell r="F65">
            <v>1010.5733176791531</v>
          </cell>
          <cell r="G65">
            <v>1065.5159465773836</v>
          </cell>
          <cell r="H65">
            <v>70808.318736075613</v>
          </cell>
          <cell r="I65">
            <v>83.709296871912017</v>
          </cell>
          <cell r="J65">
            <v>47909.28777130587</v>
          </cell>
          <cell r="K65">
            <v>10411.101873693482</v>
          </cell>
          <cell r="L65">
            <v>29315.848594939773</v>
          </cell>
          <cell r="M65">
            <v>28472.665154292921</v>
          </cell>
          <cell r="N65">
            <v>1443.3270486586009</v>
          </cell>
          <cell r="O65">
            <v>19.642160742137882</v>
          </cell>
          <cell r="P65">
            <v>345106.6320612834</v>
          </cell>
          <cell r="Q65">
            <v>345106.63206128351</v>
          </cell>
          <cell r="R65">
            <v>0</v>
          </cell>
          <cell r="T65">
            <v>23.517312069877271</v>
          </cell>
          <cell r="U65">
            <v>3481.6274564950436</v>
          </cell>
          <cell r="V65">
            <v>54451.068164937395</v>
          </cell>
          <cell r="W65">
            <v>507.33651681669312</v>
          </cell>
          <cell r="X65">
            <v>689.77618134735496</v>
          </cell>
          <cell r="Y65">
            <v>43645.665873925689</v>
          </cell>
          <cell r="Z65">
            <v>59.906984832388545</v>
          </cell>
          <cell r="AA65">
            <v>16487.387518102973</v>
          </cell>
          <cell r="AB65">
            <v>5438.5671059730321</v>
          </cell>
          <cell r="AC65">
            <v>20964.899311671819</v>
          </cell>
          <cell r="AD65">
            <v>19813.46662482349</v>
          </cell>
          <cell r="AE65">
            <v>1160.3897959472604</v>
          </cell>
          <cell r="AF65">
            <v>17.840880507547645</v>
          </cell>
          <cell r="AG65">
            <v>166741.44972745056</v>
          </cell>
          <cell r="AH65">
            <v>166741.44972745056</v>
          </cell>
          <cell r="AI65">
            <v>0</v>
          </cell>
        </row>
        <row r="66">
          <cell r="C66">
            <v>107.03357648294289</v>
          </cell>
          <cell r="D66">
            <v>5692.0755154009594</v>
          </cell>
          <cell r="E66">
            <v>10008.886329385326</v>
          </cell>
          <cell r="F66">
            <v>476.38607358479942</v>
          </cell>
          <cell r="G66">
            <v>174.07183441449493</v>
          </cell>
          <cell r="H66">
            <v>112939.24539092554</v>
          </cell>
          <cell r="I66">
            <v>68.982282523354414</v>
          </cell>
          <cell r="J66">
            <v>23721.101711932526</v>
          </cell>
          <cell r="K66">
            <v>3232.6917371617001</v>
          </cell>
          <cell r="L66">
            <v>18333.920365786595</v>
          </cell>
          <cell r="M66">
            <v>1986.7626656956766</v>
          </cell>
          <cell r="N66">
            <v>1107.9894479875059</v>
          </cell>
          <cell r="O66">
            <v>0</v>
          </cell>
          <cell r="P66">
            <v>177849.1469312814</v>
          </cell>
          <cell r="Q66">
            <v>177849.14693128134</v>
          </cell>
          <cell r="R66">
            <v>0</v>
          </cell>
          <cell r="T66">
            <v>67.390725726588016</v>
          </cell>
          <cell r="U66">
            <v>2588.3470383221957</v>
          </cell>
          <cell r="V66">
            <v>2226.2441092858044</v>
          </cell>
          <cell r="W66">
            <v>359.92583396369139</v>
          </cell>
          <cell r="X66">
            <v>121.23087579191954</v>
          </cell>
          <cell r="Y66">
            <v>86401.020532598428</v>
          </cell>
          <cell r="Z66">
            <v>46.714678966654155</v>
          </cell>
          <cell r="AA66">
            <v>15615.202122836727</v>
          </cell>
          <cell r="AB66">
            <v>2571.4972713563971</v>
          </cell>
          <cell r="AC66">
            <v>16638.354305939189</v>
          </cell>
          <cell r="AD66">
            <v>1762.0373155584268</v>
          </cell>
          <cell r="AE66">
            <v>962.51740594348223</v>
          </cell>
          <cell r="AF66">
            <v>0</v>
          </cell>
          <cell r="AG66">
            <v>129360.48221628949</v>
          </cell>
          <cell r="AH66">
            <v>129360.4822162895</v>
          </cell>
          <cell r="AI66">
            <v>0</v>
          </cell>
        </row>
        <row r="67">
          <cell r="C67">
            <v>889530.57669408456</v>
          </cell>
          <cell r="D67">
            <v>387809.91939045372</v>
          </cell>
          <cell r="E67">
            <v>934271.99560697284</v>
          </cell>
          <cell r="F67">
            <v>57136.161803713374</v>
          </cell>
          <cell r="G67">
            <v>38369.06342278271</v>
          </cell>
          <cell r="H67">
            <v>72412.187429099897</v>
          </cell>
          <cell r="I67">
            <v>110612.13547557926</v>
          </cell>
          <cell r="J67">
            <v>148639.83141916813</v>
          </cell>
          <cell r="K67">
            <v>20783.831789140422</v>
          </cell>
          <cell r="L67">
            <v>96518.147807835325</v>
          </cell>
          <cell r="M67">
            <v>284173.42887792754</v>
          </cell>
          <cell r="N67">
            <v>87743.553949643014</v>
          </cell>
          <cell r="O67">
            <v>4208.8783335965154</v>
          </cell>
          <cell r="P67">
            <v>3132209.711999997</v>
          </cell>
          <cell r="Q67">
            <v>3132209.7119999975</v>
          </cell>
          <cell r="R67">
            <v>0</v>
          </cell>
          <cell r="T67">
            <v>666796.92768532457</v>
          </cell>
          <cell r="U67">
            <v>252940.8046690342</v>
          </cell>
          <cell r="V67">
            <v>535459.21526550769</v>
          </cell>
          <cell r="W67">
            <v>37715.663051184165</v>
          </cell>
          <cell r="X67">
            <v>24870.522860496869</v>
          </cell>
          <cell r="Y67">
            <v>51393.82852964248</v>
          </cell>
          <cell r="Z67">
            <v>81511.378881714569</v>
          </cell>
          <cell r="AA67">
            <v>78832.840315235226</v>
          </cell>
          <cell r="AB67">
            <v>12083.176509368634</v>
          </cell>
          <cell r="AC67">
            <v>69872.037686454772</v>
          </cell>
          <cell r="AD67">
            <v>191390.77001694217</v>
          </cell>
          <cell r="AE67">
            <v>63554.672640187098</v>
          </cell>
          <cell r="AF67">
            <v>4012.8563207921011</v>
          </cell>
          <cell r="AG67">
            <v>2070434.6944318849</v>
          </cell>
          <cell r="AH67">
            <v>2070434.6944318824</v>
          </cell>
          <cell r="AI67">
            <v>2.5611370801925659E-9</v>
          </cell>
        </row>
        <row r="141">
          <cell r="C141">
            <v>5.3181880176819831</v>
          </cell>
          <cell r="D141">
            <v>0.6330854900378482</v>
          </cell>
          <cell r="E141">
            <v>0.31407629875743442</v>
          </cell>
          <cell r="F141">
            <v>0.186403285997774</v>
          </cell>
          <cell r="G141">
            <v>0.57446042581383949</v>
          </cell>
          <cell r="H141">
            <v>0.86436137069345509</v>
          </cell>
          <cell r="I141">
            <v>2.1652732634972427</v>
          </cell>
          <cell r="J141">
            <v>1.127706567076268</v>
          </cell>
          <cell r="K141">
            <v>0.48540106481227074</v>
          </cell>
          <cell r="L141">
            <v>0.4594214633291186</v>
          </cell>
          <cell r="M141">
            <v>0.54626114254124847</v>
          </cell>
          <cell r="N141">
            <v>1.649534276016748</v>
          </cell>
          <cell r="O141">
            <v>0.84219000129221855</v>
          </cell>
          <cell r="P141">
            <v>1</v>
          </cell>
        </row>
        <row r="142">
          <cell r="C142">
            <v>0.11193848242423261</v>
          </cell>
          <cell r="D142">
            <v>0.98137045327692307</v>
          </cell>
          <cell r="E142">
            <v>1.3397909724628412</v>
          </cell>
          <cell r="F142">
            <v>2.2603276595548505</v>
          </cell>
          <cell r="G142">
            <v>0.79257564225912525</v>
          </cell>
          <cell r="H142">
            <v>0.75886107909940914</v>
          </cell>
          <cell r="I142">
            <v>1.0582943489037726</v>
          </cell>
          <cell r="J142">
            <v>0.85049469884262596</v>
          </cell>
          <cell r="K142">
            <v>0.76811481889802424</v>
          </cell>
          <cell r="L142">
            <v>0.53419304543612678</v>
          </cell>
          <cell r="M142">
            <v>0.68765057756468151</v>
          </cell>
          <cell r="N142">
            <v>0.64712666823146581</v>
          </cell>
          <cell r="O142">
            <v>6.5528867052312284E-2</v>
          </cell>
          <cell r="P142">
            <v>1</v>
          </cell>
        </row>
        <row r="143">
          <cell r="C143">
            <v>0.15238469593253143</v>
          </cell>
          <cell r="D143">
            <v>0.94952658101162135</v>
          </cell>
          <cell r="E143">
            <v>0.99542562019622316</v>
          </cell>
          <cell r="F143">
            <v>2.927787031495253</v>
          </cell>
          <cell r="G143">
            <v>2.8897083217488593</v>
          </cell>
          <cell r="H143">
            <v>1.2397809299930918</v>
          </cell>
          <cell r="I143">
            <v>0.42780520458694565</v>
          </cell>
          <cell r="J143">
            <v>1.2420594759560897</v>
          </cell>
          <cell r="K143">
            <v>1.7455836842329342</v>
          </cell>
          <cell r="L143">
            <v>0.89194105240531785</v>
          </cell>
          <cell r="M143">
            <v>1.4206903174193555</v>
          </cell>
          <cell r="N143">
            <v>1.3337391599476967</v>
          </cell>
          <cell r="O143">
            <v>6.5469447869926561E-2</v>
          </cell>
          <cell r="P143">
            <v>1</v>
          </cell>
        </row>
        <row r="144">
          <cell r="C144">
            <v>1.0714452549706595</v>
          </cell>
          <cell r="D144">
            <v>1.0103904529218402</v>
          </cell>
          <cell r="E144">
            <v>0.861213265427198</v>
          </cell>
          <cell r="F144">
            <v>3.8347834068323885</v>
          </cell>
          <cell r="G144">
            <v>1.8571747066860078</v>
          </cell>
          <cell r="H144">
            <v>1.4738793451885697</v>
          </cell>
          <cell r="I144">
            <v>0.16401625194472971</v>
          </cell>
          <cell r="J144">
            <v>1.415539065099739</v>
          </cell>
          <cell r="K144">
            <v>0.75991274769284012</v>
          </cell>
          <cell r="L144">
            <v>0.29359919682940872</v>
          </cell>
          <cell r="M144">
            <v>1.0292140155421541</v>
          </cell>
          <cell r="N144">
            <v>1.2132359966788759</v>
          </cell>
          <cell r="O144">
            <v>0</v>
          </cell>
          <cell r="P144">
            <v>1</v>
          </cell>
        </row>
        <row r="145">
          <cell r="C145">
            <v>2.6362399127872398</v>
          </cell>
          <cell r="D145">
            <v>2.0663871727980818</v>
          </cell>
          <cell r="E145">
            <v>0.65301238835002706</v>
          </cell>
          <cell r="F145">
            <v>2.4719690263951787E-2</v>
          </cell>
          <cell r="G145">
            <v>0.72372853505349355</v>
          </cell>
          <cell r="H145">
            <v>0.23382945725051946</v>
          </cell>
          <cell r="I145">
            <v>1.1001564305340101</v>
          </cell>
          <cell r="J145">
            <v>0.34821924927619152</v>
          </cell>
          <cell r="K145">
            <v>0.18747204853130209</v>
          </cell>
          <cell r="L145">
            <v>0.46361424242540505</v>
          </cell>
          <cell r="M145">
            <v>0.76811727403078078</v>
          </cell>
          <cell r="N145">
            <v>0.57332366297940518</v>
          </cell>
          <cell r="O145">
            <v>6.2442855621060847E-2</v>
          </cell>
          <cell r="P145">
            <v>1</v>
          </cell>
        </row>
        <row r="146">
          <cell r="C146">
            <v>2.7210880887634699</v>
          </cell>
          <cell r="D146">
            <v>0.98645102960968778</v>
          </cell>
          <cell r="E146">
            <v>0.76994140592517613</v>
          </cell>
          <cell r="F146">
            <v>0.77566866351892028</v>
          </cell>
          <cell r="G146">
            <v>0.73312090318875289</v>
          </cell>
          <cell r="H146">
            <v>0.68453771314882228</v>
          </cell>
          <cell r="I146">
            <v>2.1953776705577486</v>
          </cell>
          <cell r="J146">
            <v>0.91941726956678571</v>
          </cell>
          <cell r="K146">
            <v>0.75634230762727683</v>
          </cell>
          <cell r="L146">
            <v>0.44906558289822618</v>
          </cell>
          <cell r="M146">
            <v>0.68999665758319462</v>
          </cell>
          <cell r="N146">
            <v>1.3058331296274299</v>
          </cell>
          <cell r="O146">
            <v>0</v>
          </cell>
          <cell r="P146">
            <v>1</v>
          </cell>
        </row>
        <row r="147">
          <cell r="C147">
            <v>1.0440321170524144E-2</v>
          </cell>
          <cell r="D147">
            <v>0.592351707367611</v>
          </cell>
          <cell r="E147">
            <v>0.89762882538344857</v>
          </cell>
          <cell r="F147">
            <v>3.9802923019640915</v>
          </cell>
          <cell r="G147">
            <v>0.14249544508023457</v>
          </cell>
          <cell r="H147">
            <v>1.9707034704229967</v>
          </cell>
          <cell r="I147">
            <v>1.3885145279801672</v>
          </cell>
          <cell r="J147">
            <v>0.87415740381973295</v>
          </cell>
          <cell r="K147">
            <v>0.60754848194381483</v>
          </cell>
          <cell r="L147">
            <v>4.2571626332186314</v>
          </cell>
          <cell r="M147">
            <v>1.1331573480530097</v>
          </cell>
          <cell r="N147">
            <v>0.9817521631582149</v>
          </cell>
          <cell r="O147">
            <v>8.1493216329515131E-2</v>
          </cell>
          <cell r="P147">
            <v>1</v>
          </cell>
        </row>
        <row r="148">
          <cell r="C148">
            <v>0.11451741630831769</v>
          </cell>
          <cell r="D148">
            <v>1.491037086680487</v>
          </cell>
          <cell r="E148">
            <v>1.2985679423393897</v>
          </cell>
          <cell r="F148">
            <v>0.21855461328641237</v>
          </cell>
          <cell r="G148">
            <v>0.97004631352056181</v>
          </cell>
          <cell r="H148">
            <v>0.9875975087996518</v>
          </cell>
          <cell r="I148">
            <v>0.29522891498369369</v>
          </cell>
          <cell r="J148">
            <v>0.63920108265632725</v>
          </cell>
          <cell r="K148">
            <v>0.12926517486594921</v>
          </cell>
          <cell r="L148">
            <v>0.10846687020030187</v>
          </cell>
          <cell r="M148">
            <v>0.45690480491678154</v>
          </cell>
          <cell r="N148">
            <v>0.29707195904884443</v>
          </cell>
          <cell r="O148">
            <v>0</v>
          </cell>
          <cell r="P148">
            <v>1</v>
          </cell>
        </row>
        <row r="149">
          <cell r="C149">
            <v>0.22169953389371189</v>
          </cell>
          <cell r="D149">
            <v>0.27221577971006294</v>
          </cell>
          <cell r="E149">
            <v>0.16642823032705947</v>
          </cell>
          <cell r="F149">
            <v>3.9983823168141461E-2</v>
          </cell>
          <cell r="G149">
            <v>0.81834278238754576</v>
          </cell>
          <cell r="H149">
            <v>1.0005280950654161</v>
          </cell>
          <cell r="I149">
            <v>0.17361678677819514</v>
          </cell>
          <cell r="J149">
            <v>7.3776615653338133</v>
          </cell>
          <cell r="K149">
            <v>0.97720807852832969</v>
          </cell>
          <cell r="L149">
            <v>6.9957406792487467</v>
          </cell>
          <cell r="M149">
            <v>1.212766517650032</v>
          </cell>
          <cell r="N149">
            <v>1.6674490086793414</v>
          </cell>
          <cell r="O149">
            <v>1.8753522297384884</v>
          </cell>
          <cell r="P149">
            <v>1</v>
          </cell>
        </row>
        <row r="150">
          <cell r="C150">
            <v>0.26213183658853151</v>
          </cell>
          <cell r="D150">
            <v>1.1105347661230514</v>
          </cell>
          <cell r="E150">
            <v>1.4503098199594993</v>
          </cell>
          <cell r="F150">
            <v>2.5412843962216378</v>
          </cell>
          <cell r="G150">
            <v>1.176052199871888</v>
          </cell>
          <cell r="H150">
            <v>0.19424817756421484</v>
          </cell>
          <cell r="I150">
            <v>0.13217766066158082</v>
          </cell>
          <cell r="J150">
            <v>0.69464722781248101</v>
          </cell>
          <cell r="K150">
            <v>0.59772417015068313</v>
          </cell>
          <cell r="L150">
            <v>0.17040567422975766</v>
          </cell>
          <cell r="M150">
            <v>0.55160301865833916</v>
          </cell>
          <cell r="N150">
            <v>0.68818465331611012</v>
          </cell>
          <cell r="O150">
            <v>0.14828871964143267</v>
          </cell>
          <cell r="P150">
            <v>1</v>
          </cell>
        </row>
        <row r="151">
          <cell r="C151">
            <v>0.14873906795341654</v>
          </cell>
          <cell r="D151">
            <v>0.95204876524121373</v>
          </cell>
          <cell r="E151">
            <v>1.4053044576875131</v>
          </cell>
          <cell r="F151">
            <v>0.79693124978279795</v>
          </cell>
          <cell r="G151">
            <v>0.27986187186215239</v>
          </cell>
          <cell r="H151">
            <v>0.66554569607592162</v>
          </cell>
          <cell r="I151">
            <v>0.50102450515877317</v>
          </cell>
          <cell r="J151">
            <v>0.59315762240325343</v>
          </cell>
          <cell r="K151">
            <v>0.39915552539921323</v>
          </cell>
          <cell r="L151">
            <v>0.583879219334828</v>
          </cell>
          <cell r="M151">
            <v>0.80775973098269271</v>
          </cell>
          <cell r="N151">
            <v>0.81989183973158808</v>
          </cell>
          <cell r="O151">
            <v>1.3134438610097715E-5</v>
          </cell>
          <cell r="P151">
            <v>1</v>
          </cell>
        </row>
        <row r="152">
          <cell r="C152">
            <v>0.50103059490658752</v>
          </cell>
          <cell r="D152">
            <v>1.118175808603558</v>
          </cell>
          <cell r="E152">
            <v>0.66470662919259693</v>
          </cell>
          <cell r="F152">
            <v>2.0764362223690198</v>
          </cell>
          <cell r="G152">
            <v>2.7478802536170139</v>
          </cell>
          <cell r="H152">
            <v>1.3859835305519606</v>
          </cell>
          <cell r="I152">
            <v>0.13130607601891528</v>
          </cell>
          <cell r="J152">
            <v>3.8623315641749905</v>
          </cell>
          <cell r="K152">
            <v>0.97695014630023769</v>
          </cell>
          <cell r="L152">
            <v>0.31719824000376423</v>
          </cell>
          <cell r="M152">
            <v>1.0792405693247402</v>
          </cell>
          <cell r="N152">
            <v>1.1084113376900218</v>
          </cell>
          <cell r="O152">
            <v>4.3185525622088443E-7</v>
          </cell>
          <cell r="P152">
            <v>1</v>
          </cell>
        </row>
        <row r="153">
          <cell r="C153">
            <v>0.52550926510768237</v>
          </cell>
          <cell r="D153">
            <v>1.2555252073255061</v>
          </cell>
          <cell r="E153">
            <v>1.1036437250699789</v>
          </cell>
          <cell r="F153">
            <v>0.4759147069035477</v>
          </cell>
          <cell r="G153">
            <v>1.262843355809355</v>
          </cell>
          <cell r="H153">
            <v>0.75564707574740164</v>
          </cell>
          <cell r="I153">
            <v>1.3881071725699834</v>
          </cell>
          <cell r="J153">
            <v>0.95747686022713463</v>
          </cell>
          <cell r="K153">
            <v>0.80554792177832701</v>
          </cell>
          <cell r="L153">
            <v>0.48691826375301595</v>
          </cell>
          <cell r="M153">
            <v>0.97118632539886041</v>
          </cell>
          <cell r="N153">
            <v>0.93590552939835281</v>
          </cell>
          <cell r="O153">
            <v>4.6728960078651349E-5</v>
          </cell>
          <cell r="P153">
            <v>1</v>
          </cell>
        </row>
        <row r="154">
          <cell r="C154">
            <v>0.31520517612463733</v>
          </cell>
          <cell r="D154">
            <v>1.8209798647810511</v>
          </cell>
          <cell r="E154">
            <v>0.72627897678368358</v>
          </cell>
          <cell r="F154">
            <v>3.5688104894767672</v>
          </cell>
          <cell r="G154">
            <v>3.7837913467709776</v>
          </cell>
          <cell r="H154">
            <v>0.61622870726001711</v>
          </cell>
          <cell r="I154">
            <v>0.11925528345096371</v>
          </cell>
          <cell r="J154">
            <v>2.4857924786614634</v>
          </cell>
          <cell r="K154">
            <v>1.6078612050194809</v>
          </cell>
          <cell r="L154">
            <v>0.24934883917818215</v>
          </cell>
          <cell r="M154">
            <v>1.0171930988944589</v>
          </cell>
          <cell r="N154">
            <v>1.6001044570065264</v>
          </cell>
          <cell r="O154">
            <v>0</v>
          </cell>
          <cell r="P154">
            <v>1</v>
          </cell>
        </row>
        <row r="155">
          <cell r="C155">
            <v>0.21798253144219501</v>
          </cell>
          <cell r="D155">
            <v>1.7959068089289483</v>
          </cell>
          <cell r="E155">
            <v>1.0522892558564874</v>
          </cell>
          <cell r="F155">
            <v>0.7509147904252188</v>
          </cell>
          <cell r="G155">
            <v>7.2705441711604646E-2</v>
          </cell>
          <cell r="H155">
            <v>0.23017905526136534</v>
          </cell>
          <cell r="I155">
            <v>0.19888809220112014</v>
          </cell>
          <cell r="J155">
            <v>1.0115833096544973</v>
          </cell>
          <cell r="K155">
            <v>0.45362140557775416</v>
          </cell>
          <cell r="L155">
            <v>0.43319146676145426</v>
          </cell>
          <cell r="M155">
            <v>1.483252354838893</v>
          </cell>
          <cell r="N155">
            <v>0.79741477006049721</v>
          </cell>
          <cell r="O155">
            <v>0.17107632610847806</v>
          </cell>
          <cell r="P155">
            <v>1</v>
          </cell>
        </row>
        <row r="156">
          <cell r="C156">
            <v>0.29199574690709368</v>
          </cell>
          <cell r="D156">
            <v>0.91878753843885819</v>
          </cell>
          <cell r="E156">
            <v>1.022346612039182</v>
          </cell>
          <cell r="F156">
            <v>0.65788278612068818</v>
          </cell>
          <cell r="G156">
            <v>3.4002768830743053E-3</v>
          </cell>
          <cell r="H156">
            <v>1.5686122318094127</v>
          </cell>
          <cell r="I156">
            <v>5.36599242734949E-3</v>
          </cell>
          <cell r="J156">
            <v>1.3398867783706758</v>
          </cell>
          <cell r="K156">
            <v>1.0341091799308522</v>
          </cell>
          <cell r="L156">
            <v>0.54862913751629516</v>
          </cell>
          <cell r="M156">
            <v>1.5007208187196845</v>
          </cell>
          <cell r="N156">
            <v>1.0522198563002512</v>
          </cell>
          <cell r="O156">
            <v>0</v>
          </cell>
          <cell r="P156">
            <v>1</v>
          </cell>
        </row>
        <row r="157">
          <cell r="C157">
            <v>0.36231787582620839</v>
          </cell>
          <cell r="D157">
            <v>0.49026391396364094</v>
          </cell>
          <cell r="E157">
            <v>0.75231611725713265</v>
          </cell>
          <cell r="F157">
            <v>0.29120798317560509</v>
          </cell>
          <cell r="G157">
            <v>0.49549686453574976</v>
          </cell>
          <cell r="H157">
            <v>1.5459910053823955</v>
          </cell>
          <cell r="I157">
            <v>1.4621210180434958</v>
          </cell>
          <cell r="J157">
            <v>0.64589202294231296</v>
          </cell>
          <cell r="K157">
            <v>2.0057815074934009</v>
          </cell>
          <cell r="L157">
            <v>4.0358768994234362</v>
          </cell>
          <cell r="M157">
            <v>2.0145522261395992</v>
          </cell>
          <cell r="N157">
            <v>3.1023999822789174</v>
          </cell>
          <cell r="O157">
            <v>0.17972436948734086</v>
          </cell>
          <cell r="P157">
            <v>1</v>
          </cell>
        </row>
        <row r="158">
          <cell r="C158">
            <v>0.42411891728768514</v>
          </cell>
          <cell r="D158">
            <v>0.34009570598636318</v>
          </cell>
          <cell r="E158">
            <v>1.0125997772206661</v>
          </cell>
          <cell r="F158">
            <v>0.26534501913081876</v>
          </cell>
          <cell r="G158">
            <v>1.9630005346438628</v>
          </cell>
          <cell r="H158">
            <v>1.5091435531045612</v>
          </cell>
          <cell r="I158">
            <v>0.16980380242768037</v>
          </cell>
          <cell r="J158">
            <v>4.6026052515378444</v>
          </cell>
          <cell r="K158">
            <v>0.54338612943227893</v>
          </cell>
          <cell r="L158">
            <v>0.55078866624921041</v>
          </cell>
          <cell r="M158">
            <v>0.26155400463142719</v>
          </cell>
          <cell r="N158">
            <v>0.42706017970692806</v>
          </cell>
          <cell r="O158">
            <v>0.22800472586914783</v>
          </cell>
          <cell r="P158">
            <v>1</v>
          </cell>
        </row>
        <row r="159">
          <cell r="C159">
            <v>1.1241353464186625</v>
          </cell>
          <cell r="D159">
            <v>1.5569347035020231</v>
          </cell>
          <cell r="E159">
            <v>0.63369646045135264</v>
          </cell>
          <cell r="F159">
            <v>4.2072131512513282</v>
          </cell>
          <cell r="G159">
            <v>1.5726803801042653</v>
          </cell>
          <cell r="H159">
            <v>0.69115031372658653</v>
          </cell>
          <cell r="I159">
            <v>7.0116686485422686E-2</v>
          </cell>
          <cell r="J159">
            <v>2.0368020017483972</v>
          </cell>
          <cell r="K159">
            <v>2.295488991225894</v>
          </cell>
          <cell r="L159">
            <v>0.18485080810510673</v>
          </cell>
          <cell r="M159">
            <v>1.0439673266536182</v>
          </cell>
          <cell r="N159">
            <v>2.9631937102925794</v>
          </cell>
          <cell r="O159">
            <v>3.0387216221871385</v>
          </cell>
          <cell r="P159">
            <v>1</v>
          </cell>
        </row>
        <row r="160">
          <cell r="C160">
            <v>0.29452031957996827</v>
          </cell>
          <cell r="D160">
            <v>0.93856921983847297</v>
          </cell>
          <cell r="E160">
            <v>1.361292063702024</v>
          </cell>
          <cell r="F160">
            <v>1.9409352813599314</v>
          </cell>
          <cell r="G160">
            <v>0.66074341447465668</v>
          </cell>
          <cell r="H160">
            <v>0.66087690387503273</v>
          </cell>
          <cell r="I160">
            <v>0.13798816409593243</v>
          </cell>
          <cell r="J160">
            <v>1.0536787354806851</v>
          </cell>
          <cell r="K160">
            <v>0.54185080418710596</v>
          </cell>
          <cell r="L160">
            <v>5.7348810052369359E-2</v>
          </cell>
          <cell r="M160">
            <v>0.81024625890635404</v>
          </cell>
          <cell r="N160">
            <v>0.54396171580128194</v>
          </cell>
          <cell r="O160">
            <v>2.4982784148260819E-8</v>
          </cell>
          <cell r="P160">
            <v>1</v>
          </cell>
        </row>
        <row r="161">
          <cell r="C161">
            <v>2.0689099920347447</v>
          </cell>
          <cell r="D161">
            <v>2.7747869215243948</v>
          </cell>
          <cell r="E161">
            <v>0.71602875087992457</v>
          </cell>
          <cell r="F161">
            <v>6.4055884220313331E-2</v>
          </cell>
          <cell r="G161">
            <v>0.22297311001553913</v>
          </cell>
          <cell r="H161">
            <v>7.4841447536015673E-3</v>
          </cell>
          <cell r="I161">
            <v>1.4033088906520021</v>
          </cell>
          <cell r="J161">
            <v>0.21400579871603492</v>
          </cell>
          <cell r="K161">
            <v>0.7024735781125121</v>
          </cell>
          <cell r="L161">
            <v>4.3018863611504872E-2</v>
          </cell>
          <cell r="M161">
            <v>0.20435797850207318</v>
          </cell>
          <cell r="N161">
            <v>0.40511123540513305</v>
          </cell>
          <cell r="O161">
            <v>0</v>
          </cell>
          <cell r="P161">
            <v>1</v>
          </cell>
        </row>
        <row r="162">
          <cell r="C162">
            <v>0.65167424613744429</v>
          </cell>
          <cell r="D162">
            <v>1.4258593150177079</v>
          </cell>
          <cell r="E162">
            <v>0.91858945927031832</v>
          </cell>
          <cell r="F162">
            <v>5.631980224065309E-2</v>
          </cell>
          <cell r="G162">
            <v>0.26063092699774065</v>
          </cell>
          <cell r="H162">
            <v>0.53363310526000629</v>
          </cell>
          <cell r="I162">
            <v>4.6828143577850923E-2</v>
          </cell>
          <cell r="J162">
            <v>0.70729989605481203</v>
          </cell>
          <cell r="K162">
            <v>0.9075050992098932</v>
          </cell>
          <cell r="L162">
            <v>8.1032861942235968E-2</v>
          </cell>
          <cell r="M162">
            <v>2.4057173971965407</v>
          </cell>
          <cell r="N162">
            <v>1.3259148757698738</v>
          </cell>
          <cell r="O162">
            <v>0</v>
          </cell>
          <cell r="P162">
            <v>1</v>
          </cell>
        </row>
        <row r="163">
          <cell r="C163">
            <v>0.31017192634395263</v>
          </cell>
          <cell r="D163">
            <v>1.3716714835718193</v>
          </cell>
          <cell r="E163">
            <v>0.65598922509435165</v>
          </cell>
          <cell r="F163">
            <v>4.0972065895276071E-2</v>
          </cell>
          <cell r="G163">
            <v>8.3033744711107929E-2</v>
          </cell>
          <cell r="H163">
            <v>0.54429319632861628</v>
          </cell>
          <cell r="I163">
            <v>0.64115578796574968</v>
          </cell>
          <cell r="J163">
            <v>0.72863303746247521</v>
          </cell>
          <cell r="K163">
            <v>0.92904235211700048</v>
          </cell>
          <cell r="L163">
            <v>2.8095497876211035</v>
          </cell>
          <cell r="M163">
            <v>3.4422183670789801</v>
          </cell>
          <cell r="N163">
            <v>0.62361820115607003</v>
          </cell>
          <cell r="O163">
            <v>4.185286125436985E-2</v>
          </cell>
          <cell r="P163">
            <v>1</v>
          </cell>
        </row>
        <row r="164">
          <cell r="C164">
            <v>0.159631745646378</v>
          </cell>
          <cell r="D164">
            <v>1.4693111620471309</v>
          </cell>
          <cell r="E164">
            <v>1.2716111156719443</v>
          </cell>
          <cell r="F164">
            <v>0.42603796526479204</v>
          </cell>
          <cell r="G164">
            <v>0.66030788187795397</v>
          </cell>
          <cell r="H164">
            <v>0.60831035137927081</v>
          </cell>
          <cell r="I164">
            <v>2.0105258385851206E-2</v>
          </cell>
          <cell r="J164">
            <v>0.67684738915484688</v>
          </cell>
          <cell r="K164">
            <v>1.8031261751785701</v>
          </cell>
          <cell r="L164">
            <v>0.32940584117349997</v>
          </cell>
          <cell r="M164">
            <v>0.71738357591699908</v>
          </cell>
          <cell r="N164">
            <v>0.51539705764884713</v>
          </cell>
          <cell r="O164">
            <v>0</v>
          </cell>
          <cell r="P164">
            <v>1</v>
          </cell>
        </row>
        <row r="165">
          <cell r="C165">
            <v>4.0871656995610843E-2</v>
          </cell>
          <cell r="D165">
            <v>0.4174250276215804</v>
          </cell>
          <cell r="E165">
            <v>1.6552045833567643</v>
          </cell>
          <cell r="F165">
            <v>0.11323029846400673</v>
          </cell>
          <cell r="G165">
            <v>1.4065300117379196E-2</v>
          </cell>
          <cell r="H165">
            <v>1.1966232565788699</v>
          </cell>
          <cell r="I165">
            <v>0.40755529181652339</v>
          </cell>
          <cell r="J165">
            <v>0.90201114614739986</v>
          </cell>
          <cell r="K165">
            <v>0.15194497967916282</v>
          </cell>
          <cell r="L165">
            <v>0.13207637548351372</v>
          </cell>
          <cell r="M165">
            <v>0.17960001791068758</v>
          </cell>
          <cell r="N165">
            <v>0.14403516011566192</v>
          </cell>
          <cell r="O165">
            <v>2.7037968441392026</v>
          </cell>
          <cell r="P165">
            <v>1</v>
          </cell>
        </row>
        <row r="166">
          <cell r="C166">
            <v>1.4334057077677995E-2</v>
          </cell>
          <cell r="D166">
            <v>0.45337593362855483</v>
          </cell>
          <cell r="E166">
            <v>1.7237892361267613</v>
          </cell>
          <cell r="F166">
            <v>0.26240040765086192</v>
          </cell>
          <cell r="G166">
            <v>8.0034786199553357E-2</v>
          </cell>
          <cell r="H166">
            <v>0.53694983791975148</v>
          </cell>
          <cell r="I166">
            <v>0.38293525846038257</v>
          </cell>
          <cell r="J166">
            <v>0.67071982714526324</v>
          </cell>
          <cell r="K166">
            <v>0.1509722974202658</v>
          </cell>
          <cell r="L166">
            <v>0.10113318704271625</v>
          </cell>
          <cell r="M166">
            <v>0.56050217198007801</v>
          </cell>
          <cell r="N166">
            <v>0.32163723706948927</v>
          </cell>
          <cell r="O166">
            <v>0</v>
          </cell>
          <cell r="P166">
            <v>1</v>
          </cell>
        </row>
        <row r="167">
          <cell r="C167">
            <v>0.670598957148829</v>
          </cell>
          <cell r="D167">
            <v>1.588398064495806</v>
          </cell>
          <cell r="E167">
            <v>0.73438136005236354</v>
          </cell>
          <cell r="F167">
            <v>0.85993012787381473</v>
          </cell>
          <cell r="G167">
            <v>1.4764816540345262</v>
          </cell>
          <cell r="H167">
            <v>1.5629364597589241</v>
          </cell>
          <cell r="I167">
            <v>0.55282097045224599</v>
          </cell>
          <cell r="J167">
            <v>2.9777828360759475</v>
          </cell>
          <cell r="K167">
            <v>0.48015877130788753</v>
          </cell>
          <cell r="L167">
            <v>5.6037661924136777E-2</v>
          </cell>
          <cell r="M167">
            <v>0.32918706920314589</v>
          </cell>
          <cell r="N167">
            <v>0.91390845376107654</v>
          </cell>
          <cell r="O167">
            <v>2.0813318411663501E-7</v>
          </cell>
          <cell r="P167">
            <v>1</v>
          </cell>
        </row>
        <row r="168">
          <cell r="C168">
            <v>2.7756047180909238E-2</v>
          </cell>
          <cell r="D168">
            <v>0.15009058604511916</v>
          </cell>
          <cell r="E168">
            <v>0.10831250075597013</v>
          </cell>
          <cell r="F168">
            <v>0.31056420068518209</v>
          </cell>
          <cell r="G168">
            <v>1.6865190133238586</v>
          </cell>
          <cell r="H168">
            <v>1.5397297577981464</v>
          </cell>
          <cell r="I168">
            <v>5.4718881345334043E-2</v>
          </cell>
          <cell r="J168">
            <v>0.40503696466448275</v>
          </cell>
          <cell r="K168">
            <v>4.8763960182270347</v>
          </cell>
          <cell r="L168">
            <v>17.657577629823884</v>
          </cell>
          <cell r="M168">
            <v>1.8924574487559671</v>
          </cell>
          <cell r="N168">
            <v>0.59252732313724121</v>
          </cell>
          <cell r="O168">
            <v>9.2520243799001159E-3</v>
          </cell>
          <cell r="P168">
            <v>1</v>
          </cell>
        </row>
        <row r="169">
          <cell r="C169">
            <v>0.83415264767991459</v>
          </cell>
          <cell r="D169">
            <v>1.9050990502204999</v>
          </cell>
          <cell r="E169">
            <v>0.40985298529529218</v>
          </cell>
          <cell r="F169">
            <v>1.7814518143263958</v>
          </cell>
          <cell r="G169">
            <v>2.0144769421113842</v>
          </cell>
          <cell r="H169">
            <v>1.1310979648092525</v>
          </cell>
          <cell r="I169">
            <v>9.4040199946122435E-2</v>
          </cell>
          <cell r="J169">
            <v>3.6377074797396642</v>
          </cell>
          <cell r="K169">
            <v>1.0484090770179924</v>
          </cell>
          <cell r="L169">
            <v>1.360827184549924</v>
          </cell>
          <cell r="M169">
            <v>0.75104548427940365</v>
          </cell>
          <cell r="N169">
            <v>1.0173278074039407</v>
          </cell>
          <cell r="O169">
            <v>2.9616792919643301E-8</v>
          </cell>
          <cell r="P169">
            <v>1</v>
          </cell>
        </row>
        <row r="170">
          <cell r="C170">
            <v>1.1261263562249901</v>
          </cell>
          <cell r="D170">
            <v>0.79717065909700902</v>
          </cell>
          <cell r="E170">
            <v>1.5648351012717978</v>
          </cell>
          <cell r="F170">
            <v>5.3956708632150269E-2</v>
          </cell>
          <cell r="G170">
            <v>5.760818660989285E-3</v>
          </cell>
          <cell r="H170">
            <v>0.49311520124228747</v>
          </cell>
          <cell r="I170">
            <v>2.159407689551752E-3</v>
          </cell>
          <cell r="J170">
            <v>0.23835586374164278</v>
          </cell>
          <cell r="K170">
            <v>4.5918090332939164E-2</v>
          </cell>
          <cell r="L170">
            <v>7.8184608043042822E-2</v>
          </cell>
          <cell r="M170">
            <v>1.3925319177261367E-2</v>
          </cell>
          <cell r="N170">
            <v>1.2077007692213027E-2</v>
          </cell>
          <cell r="O170">
            <v>8.753003360171368E-5</v>
          </cell>
          <cell r="P170">
            <v>1</v>
          </cell>
        </row>
        <row r="171">
          <cell r="C171">
            <v>7.1015174062583231E-2</v>
          </cell>
          <cell r="D171">
            <v>0.33831094083562846</v>
          </cell>
          <cell r="E171">
            <v>0.14189679023547125</v>
          </cell>
          <cell r="F171">
            <v>4.6814143425445161E-2</v>
          </cell>
          <cell r="G171">
            <v>0.68851051581929112</v>
          </cell>
          <cell r="H171">
            <v>0.2643577736449359</v>
          </cell>
          <cell r="I171">
            <v>0.25992960755671857</v>
          </cell>
          <cell r="J171">
            <v>1.3569694342359329</v>
          </cell>
          <cell r="K171">
            <v>5.9647871429820229</v>
          </cell>
          <cell r="L171">
            <v>11.386069080964644</v>
          </cell>
          <cell r="M171">
            <v>1.9883505632607645</v>
          </cell>
          <cell r="N171">
            <v>9.8416893917817898</v>
          </cell>
          <cell r="O171">
            <v>3.3808156723082265E-4</v>
          </cell>
          <cell r="P171">
            <v>1</v>
          </cell>
        </row>
        <row r="172">
          <cell r="C172">
            <v>0.60844253899887113</v>
          </cell>
          <cell r="D172">
            <v>0.82965210156374591</v>
          </cell>
          <cell r="E172">
            <v>0.69256493574573841</v>
          </cell>
          <cell r="F172">
            <v>0.8206634371470517</v>
          </cell>
          <cell r="G172">
            <v>6.3780179585393171</v>
          </cell>
          <cell r="H172">
            <v>1.3711627571450637</v>
          </cell>
          <cell r="I172">
            <v>3.7450605107261198E-2</v>
          </cell>
          <cell r="J172">
            <v>1.5106697738872625</v>
          </cell>
          <cell r="K172">
            <v>1.0788550550552278</v>
          </cell>
          <cell r="L172">
            <v>0.68129083109805111</v>
          </cell>
          <cell r="M172">
            <v>2.4671984099093276</v>
          </cell>
          <cell r="N172">
            <v>2.1186406989722597</v>
          </cell>
          <cell r="O172">
            <v>0</v>
          </cell>
          <cell r="P172">
            <v>1</v>
          </cell>
        </row>
        <row r="173">
          <cell r="C173">
            <v>4.7237591860196027</v>
          </cell>
          <cell r="D173">
            <v>0.52203412153867035</v>
          </cell>
          <cell r="E173">
            <v>0.45553913819121045</v>
          </cell>
          <cell r="F173">
            <v>0.89399631979056493</v>
          </cell>
          <cell r="G173">
            <v>0.34125737969952369</v>
          </cell>
          <cell r="H173">
            <v>7.3363504724825904E-2</v>
          </cell>
          <cell r="I173">
            <v>2.7308257848585142E-2</v>
          </cell>
          <cell r="J173">
            <v>2.5384397716967708</v>
          </cell>
          <cell r="K173">
            <v>1.1158255947202855</v>
          </cell>
          <cell r="L173">
            <v>0.57016867488744516</v>
          </cell>
          <cell r="M173">
            <v>0.94509833917763741</v>
          </cell>
          <cell r="N173">
            <v>0.62378830162189702</v>
          </cell>
          <cell r="O173">
            <v>4.9913779481426149E-8</v>
          </cell>
          <cell r="P173">
            <v>1</v>
          </cell>
        </row>
        <row r="174">
          <cell r="C174">
            <v>0.38234494015773346</v>
          </cell>
          <cell r="D174">
            <v>1.4569285613878744</v>
          </cell>
          <cell r="E174">
            <v>0.93489142251202417</v>
          </cell>
          <cell r="F174">
            <v>0.80681313862627346</v>
          </cell>
          <cell r="G174">
            <v>4.4874983212969006</v>
          </cell>
          <cell r="H174">
            <v>1.9131127321569261</v>
          </cell>
          <cell r="I174">
            <v>2.8205725356254919E-2</v>
          </cell>
          <cell r="J174">
            <v>0.9758950682451567</v>
          </cell>
          <cell r="K174">
            <v>0.45815621106600446</v>
          </cell>
          <cell r="L174">
            <v>0.13648638413160813</v>
          </cell>
          <cell r="M174">
            <v>0.70625213596108116</v>
          </cell>
          <cell r="N174">
            <v>0.71483351993723221</v>
          </cell>
          <cell r="O174">
            <v>4.9034537334255529E-2</v>
          </cell>
          <cell r="P174">
            <v>1</v>
          </cell>
        </row>
        <row r="175">
          <cell r="C175">
            <v>0.25337563239666111</v>
          </cell>
          <cell r="D175">
            <v>1.701241567279812</v>
          </cell>
          <cell r="E175">
            <v>0.78287496864820305</v>
          </cell>
          <cell r="F175">
            <v>0.68628435799850906</v>
          </cell>
          <cell r="G175">
            <v>2.4504234040760529</v>
          </cell>
          <cell r="H175">
            <v>1.6829506888149652</v>
          </cell>
          <cell r="I175">
            <v>1.0731923569977795</v>
          </cell>
          <cell r="J175">
            <v>2.027236149598572</v>
          </cell>
          <cell r="K175">
            <v>1.2048136809782468</v>
          </cell>
          <cell r="L175">
            <v>0.16872986428971293</v>
          </cell>
          <cell r="M175">
            <v>0.62086198623750899</v>
          </cell>
          <cell r="N175">
            <v>0.97548740065039508</v>
          </cell>
          <cell r="O175">
            <v>2.7190161748632861E-2</v>
          </cell>
          <cell r="P175">
            <v>1</v>
          </cell>
        </row>
        <row r="176">
          <cell r="C176">
            <v>0.36580111931562215</v>
          </cell>
          <cell r="D176">
            <v>0.93805872504884291</v>
          </cell>
          <cell r="E176">
            <v>0.78610436816986851</v>
          </cell>
          <cell r="F176">
            <v>1.133369638945559</v>
          </cell>
          <cell r="G176">
            <v>2.0690998886858516</v>
          </cell>
          <cell r="H176">
            <v>1.4215982295620477</v>
          </cell>
          <cell r="I176">
            <v>1.6576090305541324</v>
          </cell>
          <cell r="J176">
            <v>3.0576793781296714</v>
          </cell>
          <cell r="K176">
            <v>1.2011218576496701</v>
          </cell>
          <cell r="L176">
            <v>0.23401963533885958</v>
          </cell>
          <cell r="M176">
            <v>1.1477959848348616</v>
          </cell>
          <cell r="N176">
            <v>1.7232353681312631</v>
          </cell>
          <cell r="O176">
            <v>0</v>
          </cell>
          <cell r="P176">
            <v>1</v>
          </cell>
        </row>
        <row r="177">
          <cell r="C177">
            <v>4.2382365798544557</v>
          </cell>
          <cell r="D177">
            <v>0.24093913446299903</v>
          </cell>
          <cell r="E177">
            <v>0.49430256051602783</v>
          </cell>
          <cell r="F177">
            <v>0.59548571353441093</v>
          </cell>
          <cell r="G177">
            <v>7.3343023307819166E-2</v>
          </cell>
          <cell r="H177">
            <v>1.7883162933919856</v>
          </cell>
          <cell r="I177">
            <v>2.7737938405157772E-2</v>
          </cell>
          <cell r="J177">
            <v>3.2803998192542148</v>
          </cell>
          <cell r="K177">
            <v>0.34970766997506969</v>
          </cell>
          <cell r="L177">
            <v>6.2566561138525109E-3</v>
          </cell>
          <cell r="M177">
            <v>2.1331093837940174E-2</v>
          </cell>
          <cell r="N177">
            <v>4.1351614440946441E-2</v>
          </cell>
          <cell r="O177">
            <v>0</v>
          </cell>
          <cell r="P177">
            <v>1</v>
          </cell>
        </row>
        <row r="178">
          <cell r="C178">
            <v>0.24396558280543748</v>
          </cell>
          <cell r="D178">
            <v>0.72325188950417318</v>
          </cell>
          <cell r="E178">
            <v>1.3322920448972249</v>
          </cell>
          <cell r="F178">
            <v>0.94563506249174045</v>
          </cell>
          <cell r="G178">
            <v>1.2833244288718326</v>
          </cell>
          <cell r="H178">
            <v>0.75483042562350977</v>
          </cell>
          <cell r="I178">
            <v>0.14559345714435276</v>
          </cell>
          <cell r="J178">
            <v>0.54642525501135319</v>
          </cell>
          <cell r="K178">
            <v>3.9818690899149196</v>
          </cell>
          <cell r="L178">
            <v>0.20671116005293147</v>
          </cell>
          <cell r="M178">
            <v>1.2950099367734165</v>
          </cell>
          <cell r="N178">
            <v>0.83339468126801663</v>
          </cell>
          <cell r="O178">
            <v>0</v>
          </cell>
          <cell r="P178">
            <v>1</v>
          </cell>
        </row>
        <row r="179">
          <cell r="C179">
            <v>0.22099112952723438</v>
          </cell>
          <cell r="D179">
            <v>1.0953446959501618</v>
          </cell>
          <cell r="E179">
            <v>1.2156480895534942</v>
          </cell>
          <cell r="F179">
            <v>3.6373376492202367</v>
          </cell>
          <cell r="G179">
            <v>2.1826888432407805</v>
          </cell>
          <cell r="H179">
            <v>0.57797939582219848</v>
          </cell>
          <cell r="I179">
            <v>6.3804797892958204E-2</v>
          </cell>
          <cell r="J179">
            <v>1.75822392967249</v>
          </cell>
          <cell r="K179">
            <v>1.4876253606370842</v>
          </cell>
          <cell r="L179">
            <v>0.36471413543494136</v>
          </cell>
          <cell r="M179">
            <v>0.49217098802530729</v>
          </cell>
          <cell r="N179">
            <v>0.83185784923893247</v>
          </cell>
          <cell r="O179">
            <v>1.0723436620033012E-7</v>
          </cell>
          <cell r="P179">
            <v>1</v>
          </cell>
        </row>
        <row r="180">
          <cell r="C180">
            <v>0.20214183478603825</v>
          </cell>
          <cell r="D180">
            <v>1.0266086177239877</v>
          </cell>
          <cell r="E180">
            <v>1.042383897081804</v>
          </cell>
          <cell r="F180">
            <v>0.75131246253077866</v>
          </cell>
          <cell r="G180">
            <v>0.57732514138514146</v>
          </cell>
          <cell r="H180">
            <v>1.1042352757902743</v>
          </cell>
          <cell r="I180">
            <v>3.8187165360167322E-2</v>
          </cell>
          <cell r="J180">
            <v>1.7624983622934249</v>
          </cell>
          <cell r="K180">
            <v>2.8317007459256116</v>
          </cell>
          <cell r="L180">
            <v>0.43869314079416721</v>
          </cell>
          <cell r="M180">
            <v>1.3543933349637485</v>
          </cell>
          <cell r="N180">
            <v>0.75326048175612992</v>
          </cell>
          <cell r="O180">
            <v>1.3167604085775046</v>
          </cell>
          <cell r="P180">
            <v>1</v>
          </cell>
        </row>
        <row r="181">
          <cell r="C181">
            <v>0.58398795512424972</v>
          </cell>
          <cell r="D181">
            <v>2.4631948299953761</v>
          </cell>
          <cell r="E181">
            <v>0.9838963526062301</v>
          </cell>
          <cell r="F181">
            <v>0.82126026850929024</v>
          </cell>
          <cell r="G181">
            <v>1.1374833371754134</v>
          </cell>
          <cell r="H181">
            <v>0.44892254526104008</v>
          </cell>
          <cell r="I181">
            <v>2.1038700577922297E-2</v>
          </cell>
          <cell r="J181">
            <v>0.92986664882768988</v>
          </cell>
          <cell r="K181">
            <v>9.8433249007707252E-2</v>
          </cell>
          <cell r="L181">
            <v>0.37085817362889539</v>
          </cell>
          <cell r="M181">
            <v>0.14015046745480661</v>
          </cell>
          <cell r="N181">
            <v>0.12199601058128713</v>
          </cell>
          <cell r="O181">
            <v>8.4264545270814006E-2</v>
          </cell>
          <cell r="P181">
            <v>1</v>
          </cell>
        </row>
        <row r="182">
          <cell r="C182">
            <v>5.1209141075890453E-2</v>
          </cell>
          <cell r="D182">
            <v>0.45775532790622547</v>
          </cell>
          <cell r="E182">
            <v>1.5731604043706255</v>
          </cell>
          <cell r="F182">
            <v>9.9628026771367683E-3</v>
          </cell>
          <cell r="G182">
            <v>9.263049909092963E-3</v>
          </cell>
          <cell r="H182">
            <v>1.390943569582535</v>
          </cell>
          <cell r="I182">
            <v>1.2075275506092162</v>
          </cell>
          <cell r="J182">
            <v>0.88827292592379847</v>
          </cell>
          <cell r="K182">
            <v>0.24760389487935192</v>
          </cell>
          <cell r="L182">
            <v>0.16948232702749333</v>
          </cell>
          <cell r="M182">
            <v>0.2288595222142514</v>
          </cell>
          <cell r="N182">
            <v>0.21641733847285738</v>
          </cell>
          <cell r="O182">
            <v>0.13389686944700657</v>
          </cell>
          <cell r="P182">
            <v>1</v>
          </cell>
        </row>
        <row r="183">
          <cell r="C183">
            <v>0.40233356274135357</v>
          </cell>
          <cell r="D183">
            <v>0.85141089073073839</v>
          </cell>
          <cell r="E183">
            <v>0.92145801866686017</v>
          </cell>
          <cell r="F183">
            <v>0.12984177328612587</v>
          </cell>
          <cell r="G183">
            <v>1.6277109881883828E-2</v>
          </cell>
          <cell r="H183">
            <v>1.3449534972458441</v>
          </cell>
          <cell r="I183">
            <v>7.8292354237736353E-2</v>
          </cell>
          <cell r="J183">
            <v>1.1804837402360586</v>
          </cell>
          <cell r="K183">
            <v>2.2138056381060096</v>
          </cell>
          <cell r="L183">
            <v>2.1453857099251019</v>
          </cell>
          <cell r="M183">
            <v>1.4498765536856619</v>
          </cell>
          <cell r="N183">
            <v>1.9155079459752544</v>
          </cell>
          <cell r="O183">
            <v>4.0247433858747357E-2</v>
          </cell>
          <cell r="P183">
            <v>1</v>
          </cell>
        </row>
        <row r="184">
          <cell r="C184">
            <v>0.1688152905293118</v>
          </cell>
          <cell r="D184">
            <v>5.5459533845073681</v>
          </cell>
          <cell r="E184">
            <v>4.2354729850552469E-2</v>
          </cell>
          <cell r="F184">
            <v>5.0765836962598315E-2</v>
          </cell>
          <cell r="G184">
            <v>6.393232524969221E-2</v>
          </cell>
          <cell r="H184">
            <v>0.69852036808092577</v>
          </cell>
          <cell r="I184">
            <v>0.15117774813323545</v>
          </cell>
          <cell r="J184">
            <v>8.0820064312223966E-2</v>
          </cell>
          <cell r="K184">
            <v>0.31340495411234121</v>
          </cell>
          <cell r="L184">
            <v>2.7372736714759597E-2</v>
          </cell>
          <cell r="M184">
            <v>8.0721279254425005E-3</v>
          </cell>
          <cell r="N184">
            <v>3.278032680231044</v>
          </cell>
          <cell r="O184">
            <v>0</v>
          </cell>
          <cell r="P184">
            <v>1</v>
          </cell>
        </row>
        <row r="185">
          <cell r="C185">
            <v>0.84357573089161497</v>
          </cell>
          <cell r="D185">
            <v>1.6170718766193291</v>
          </cell>
          <cell r="E185">
            <v>0.97457845373038721</v>
          </cell>
          <cell r="F185">
            <v>0.34801844042269903</v>
          </cell>
          <cell r="G185">
            <v>4.4070141441948101</v>
          </cell>
          <cell r="H185">
            <v>1.4707629007005594</v>
          </cell>
          <cell r="I185">
            <v>8.6981522277735368E-2</v>
          </cell>
          <cell r="J185">
            <v>0.77860999092196381</v>
          </cell>
          <cell r="K185">
            <v>2.3850332876113765</v>
          </cell>
          <cell r="L185">
            <v>0.16145547580226222</v>
          </cell>
          <cell r="M185">
            <v>8.8836617918744934E-2</v>
          </cell>
          <cell r="N185">
            <v>0.40776356672198805</v>
          </cell>
          <cell r="O185">
            <v>6.8011412217285878</v>
          </cell>
          <cell r="P185">
            <v>1</v>
          </cell>
        </row>
        <row r="186">
          <cell r="C186">
            <v>0.22887495929854723</v>
          </cell>
          <cell r="D186">
            <v>1.3244957905177404</v>
          </cell>
          <cell r="E186">
            <v>0.72989298523161328</v>
          </cell>
          <cell r="F186">
            <v>2.3233412210314178E-2</v>
          </cell>
          <cell r="G186">
            <v>0.64243314247753858</v>
          </cell>
          <cell r="H186">
            <v>0.4791051724574773</v>
          </cell>
          <cell r="I186">
            <v>6.4447458871039114</v>
          </cell>
          <cell r="J186">
            <v>0.54490410055887872</v>
          </cell>
          <cell r="K186">
            <v>1.3636483858197299</v>
          </cell>
          <cell r="L186">
            <v>0.26100509187495502</v>
          </cell>
          <cell r="M186">
            <v>3.3717287118835082</v>
          </cell>
          <cell r="N186">
            <v>0.93186735791334174</v>
          </cell>
          <cell r="O186">
            <v>0.14542565509014233</v>
          </cell>
          <cell r="P186">
            <v>1</v>
          </cell>
        </row>
        <row r="187">
          <cell r="C187">
            <v>0.42713442065330204</v>
          </cell>
          <cell r="D187">
            <v>1.2460944324336103</v>
          </cell>
          <cell r="E187">
            <v>0.90935798706172299</v>
          </cell>
          <cell r="F187">
            <v>0.1443827390594595</v>
          </cell>
          <cell r="G187">
            <v>4.4397192866914403E-2</v>
          </cell>
          <cell r="H187">
            <v>1.7920633727690667</v>
          </cell>
          <cell r="I187">
            <v>7.3916475326920983</v>
          </cell>
          <cell r="J187">
            <v>0.78659027611404397</v>
          </cell>
          <cell r="K187">
            <v>1.6624904875917914</v>
          </cell>
          <cell r="L187">
            <v>0.12742044017322629</v>
          </cell>
          <cell r="M187">
            <v>0.38026940511911461</v>
          </cell>
          <cell r="N187">
            <v>1.4695381164331118</v>
          </cell>
          <cell r="O187">
            <v>0</v>
          </cell>
          <cell r="P187">
            <v>1</v>
          </cell>
        </row>
        <row r="188">
          <cell r="C188">
            <v>1.4185823338878212</v>
          </cell>
          <cell r="D188">
            <v>3.269726789697418</v>
          </cell>
          <cell r="E188">
            <v>0.4406036605562495</v>
          </cell>
          <cell r="F188">
            <v>5.2062669209981753E-2</v>
          </cell>
          <cell r="G188">
            <v>3.4536381391470097E-2</v>
          </cell>
          <cell r="H188">
            <v>0.82201287498133457</v>
          </cell>
          <cell r="I188">
            <v>3.6857977309213994</v>
          </cell>
          <cell r="J188">
            <v>0.69389109771890167</v>
          </cell>
          <cell r="K188">
            <v>0.41434342750627184</v>
          </cell>
          <cell r="L188">
            <v>0.19642359609678178</v>
          </cell>
          <cell r="M188">
            <v>6.9679288064878719E-2</v>
          </cell>
          <cell r="N188">
            <v>0.48484600724206645</v>
          </cell>
          <cell r="O188">
            <v>1.0070826822791762E-4</v>
          </cell>
          <cell r="P188">
            <v>1</v>
          </cell>
        </row>
        <row r="189">
          <cell r="C189">
            <v>4.9306275408472819</v>
          </cell>
          <cell r="D189">
            <v>0.12196463201762375</v>
          </cell>
          <cell r="E189">
            <v>0.42444448280244457</v>
          </cell>
          <cell r="F189">
            <v>0.70943172529466436</v>
          </cell>
          <cell r="G189">
            <v>0.54708085761273395</v>
          </cell>
          <cell r="H189">
            <v>2.9126560695175709</v>
          </cell>
          <cell r="I189">
            <v>1.799866169845715E-3</v>
          </cell>
          <cell r="J189">
            <v>1.0536483471371854</v>
          </cell>
          <cell r="K189">
            <v>0.40364803873751964</v>
          </cell>
          <cell r="L189">
            <v>5.0874224650326365E-2</v>
          </cell>
          <cell r="M189">
            <v>0.12404726578424313</v>
          </cell>
          <cell r="N189">
            <v>0.27712768021965339</v>
          </cell>
          <cell r="O189">
            <v>1.6165540027564395E-4</v>
          </cell>
          <cell r="P189">
            <v>1</v>
          </cell>
        </row>
        <row r="190">
          <cell r="C190">
            <v>8.4412436758559668</v>
          </cell>
          <cell r="D190">
            <v>8.7854306780779712E-2</v>
          </cell>
          <cell r="E190">
            <v>3.5643798234363339E-2</v>
          </cell>
          <cell r="F190">
            <v>0.80584198630058035</v>
          </cell>
          <cell r="G190">
            <v>1.6988531767264128</v>
          </cell>
          <cell r="H190">
            <v>0.91211673166517093</v>
          </cell>
          <cell r="I190">
            <v>0.70185825484811715</v>
          </cell>
          <cell r="J190">
            <v>0.6373078163628596</v>
          </cell>
          <cell r="K190">
            <v>0.25970007693189701</v>
          </cell>
          <cell r="L190">
            <v>7.584141509699574E-2</v>
          </cell>
          <cell r="M190">
            <v>0.39790941413283776</v>
          </cell>
          <cell r="N190">
            <v>0.24944661802641904</v>
          </cell>
          <cell r="O190">
            <v>0</v>
          </cell>
          <cell r="P190">
            <v>1</v>
          </cell>
        </row>
        <row r="191">
          <cell r="C191">
            <v>0.56120241359879841</v>
          </cell>
          <cell r="D191">
            <v>2.9341005067761672</v>
          </cell>
          <cell r="E191">
            <v>6.754141260377669E-2</v>
          </cell>
          <cell r="F191">
            <v>1.4638107768755557E-2</v>
          </cell>
          <cell r="G191">
            <v>0.70079986681571049</v>
          </cell>
          <cell r="H191">
            <v>1.8520342863555836</v>
          </cell>
          <cell r="I191">
            <v>3.4637992028219813</v>
          </cell>
          <cell r="J191">
            <v>3.6147222397744554</v>
          </cell>
          <cell r="K191">
            <v>1.4064792891372595</v>
          </cell>
          <cell r="L191">
            <v>0.57961506275479779</v>
          </cell>
          <cell r="M191">
            <v>0.1957468095928212</v>
          </cell>
          <cell r="N191">
            <v>1.6859987795603397</v>
          </cell>
          <cell r="O191">
            <v>0</v>
          </cell>
          <cell r="P191">
            <v>1</v>
          </cell>
        </row>
        <row r="192">
          <cell r="C192">
            <v>0.94830043652579832</v>
          </cell>
          <cell r="D192">
            <v>3.8843150103596802</v>
          </cell>
          <cell r="E192">
            <v>0.14439021772502644</v>
          </cell>
          <cell r="F192">
            <v>0.11312901130120798</v>
          </cell>
          <cell r="G192">
            <v>0.19109630707157219</v>
          </cell>
          <cell r="H192">
            <v>1.5513029307080239</v>
          </cell>
          <cell r="I192">
            <v>6.8595696198045855E-2</v>
          </cell>
          <cell r="J192">
            <v>1.1133497826200844</v>
          </cell>
          <cell r="K192">
            <v>0.60402277180927288</v>
          </cell>
          <cell r="L192">
            <v>4.6607753818240442E-2</v>
          </cell>
          <cell r="M192">
            <v>0.22860709525132727</v>
          </cell>
          <cell r="N192">
            <v>2.4091962710979797</v>
          </cell>
          <cell r="O192">
            <v>0</v>
          </cell>
          <cell r="P192">
            <v>1</v>
          </cell>
        </row>
        <row r="193">
          <cell r="C193">
            <v>0.92624659484864513</v>
          </cell>
          <cell r="D193">
            <v>1.2120314066723941</v>
          </cell>
          <cell r="E193">
            <v>5.2181884297890467E-2</v>
          </cell>
          <cell r="F193">
            <v>0.22269924391225382</v>
          </cell>
          <cell r="G193">
            <v>1.2134509302874392</v>
          </cell>
          <cell r="H193">
            <v>0.98895545285528363</v>
          </cell>
          <cell r="I193">
            <v>21.343979718811344</v>
          </cell>
          <cell r="J193">
            <v>4.3933851032902114</v>
          </cell>
          <cell r="K193">
            <v>3.0193238607401942</v>
          </cell>
          <cell r="L193">
            <v>0.35154342433553926</v>
          </cell>
          <cell r="M193">
            <v>0.75598608381431931</v>
          </cell>
          <cell r="N193">
            <v>0.9478834376932076</v>
          </cell>
          <cell r="O193">
            <v>0</v>
          </cell>
          <cell r="P193">
            <v>1</v>
          </cell>
        </row>
        <row r="194">
          <cell r="C194">
            <v>4.5253417648582062</v>
          </cell>
          <cell r="D194">
            <v>0.94241033422302756</v>
          </cell>
          <cell r="E194">
            <v>1.1194136576947733E-2</v>
          </cell>
          <cell r="F194">
            <v>36.454663440211057</v>
          </cell>
          <cell r="G194">
            <v>7.2584886436537435</v>
          </cell>
          <cell r="H194">
            <v>1.0018882382753014</v>
          </cell>
          <cell r="I194">
            <v>0.49967736105919225</v>
          </cell>
          <cell r="J194">
            <v>0.42796383256301285</v>
          </cell>
          <cell r="K194">
            <v>2.2128091611679754</v>
          </cell>
          <cell r="L194">
            <v>0.1210925054836211</v>
          </cell>
          <cell r="M194">
            <v>1.0138855039568453E-2</v>
          </cell>
          <cell r="N194">
            <v>1.2935802922314568</v>
          </cell>
          <cell r="O194">
            <v>8.1881607324159695</v>
          </cell>
          <cell r="P194">
            <v>1</v>
          </cell>
        </row>
        <row r="195">
          <cell r="C195">
            <v>5.4370705030925244</v>
          </cell>
          <cell r="D195">
            <v>3.5465653906854848E-2</v>
          </cell>
          <cell r="E195">
            <v>0.8190524866298392</v>
          </cell>
          <cell r="F195">
            <v>0.73688531730536322</v>
          </cell>
          <cell r="G195">
            <v>1.4361939241766237</v>
          </cell>
          <cell r="H195">
            <v>0.23471956575710443</v>
          </cell>
          <cell r="I195">
            <v>0.70699786996164016</v>
          </cell>
          <cell r="J195">
            <v>0.77746513221235103</v>
          </cell>
          <cell r="K195">
            <v>0.65138933996304926</v>
          </cell>
          <cell r="L195">
            <v>0.14132429685467629</v>
          </cell>
          <cell r="M195">
            <v>2.2646346668131354E-2</v>
          </cell>
          <cell r="N195">
            <v>0.48618390392115524</v>
          </cell>
          <cell r="O195">
            <v>0</v>
          </cell>
          <cell r="P195">
            <v>1</v>
          </cell>
        </row>
        <row r="196">
          <cell r="C196">
            <v>1.4902896057485944</v>
          </cell>
          <cell r="D196">
            <v>0.17643697466161029</v>
          </cell>
          <cell r="E196">
            <v>0.29292946408500714</v>
          </cell>
          <cell r="F196">
            <v>54.724154538521582</v>
          </cell>
          <cell r="G196">
            <v>4.0155313482374817</v>
          </cell>
          <cell r="H196">
            <v>0.94918097594862694</v>
          </cell>
          <cell r="I196">
            <v>5.6123539931436772</v>
          </cell>
          <cell r="J196">
            <v>2.2173494974088084</v>
          </cell>
          <cell r="K196">
            <v>3.3036325680529668</v>
          </cell>
          <cell r="L196">
            <v>0.20392490696555729</v>
          </cell>
          <cell r="M196">
            <v>5.507395356150923E-2</v>
          </cell>
          <cell r="N196">
            <v>1.8113055719628859</v>
          </cell>
          <cell r="O196">
            <v>0</v>
          </cell>
          <cell r="P196">
            <v>1</v>
          </cell>
        </row>
        <row r="197">
          <cell r="C197">
            <v>1.878679956649361</v>
          </cell>
          <cell r="D197">
            <v>0.17276011005231459</v>
          </cell>
          <cell r="E197">
            <v>0.70237712412409481</v>
          </cell>
          <cell r="F197">
            <v>8.9517504637778966</v>
          </cell>
          <cell r="G197">
            <v>7.8964762903413224</v>
          </cell>
          <cell r="H197">
            <v>1.0942350591904881</v>
          </cell>
          <cell r="I197">
            <v>0.15072784746821585</v>
          </cell>
          <cell r="J197">
            <v>1.8062476098996181</v>
          </cell>
          <cell r="K197">
            <v>4.9859349502295967</v>
          </cell>
          <cell r="L197">
            <v>0.25000515337579632</v>
          </cell>
          <cell r="M197">
            <v>9.9096320427985753E-3</v>
          </cell>
          <cell r="N197">
            <v>6.4102806678403894</v>
          </cell>
          <cell r="O197">
            <v>0</v>
          </cell>
          <cell r="P197">
            <v>1</v>
          </cell>
        </row>
        <row r="198">
          <cell r="C198">
            <v>1.1715283724014789</v>
          </cell>
          <cell r="D198">
            <v>3.70306685545218</v>
          </cell>
          <cell r="E198">
            <v>2.1144354453641746E-2</v>
          </cell>
          <cell r="F198">
            <v>2.6971700702473018E-2</v>
          </cell>
          <cell r="G198">
            <v>0.58599522050056618</v>
          </cell>
          <cell r="H198">
            <v>1.3126046967633378</v>
          </cell>
          <cell r="I198">
            <v>11.006292228335276</v>
          </cell>
          <cell r="J198">
            <v>0.75215377394738236</v>
          </cell>
          <cell r="K198">
            <v>2.2644830682795769</v>
          </cell>
          <cell r="L198">
            <v>7.2060789673153311E-2</v>
          </cell>
          <cell r="M198">
            <v>0.11746751952199294</v>
          </cell>
          <cell r="N198">
            <v>0.55134231591900118</v>
          </cell>
          <cell r="O198">
            <v>0</v>
          </cell>
          <cell r="P198">
            <v>1</v>
          </cell>
        </row>
        <row r="199">
          <cell r="C199">
            <v>0.10304854855393715</v>
          </cell>
          <cell r="D199">
            <v>0.19192647958206549</v>
          </cell>
          <cell r="E199">
            <v>2.5203225828903681E-3</v>
          </cell>
          <cell r="F199">
            <v>0.28921239282995276</v>
          </cell>
          <cell r="G199">
            <v>2.8084760894984009</v>
          </cell>
          <cell r="H199">
            <v>9.7412115406815158E-2</v>
          </cell>
          <cell r="I199">
            <v>63.862470367464063</v>
          </cell>
          <cell r="J199">
            <v>1.503409137321263</v>
          </cell>
          <cell r="K199">
            <v>3.3836839880986922</v>
          </cell>
          <cell r="L199">
            <v>0.14966103359649879</v>
          </cell>
          <cell r="M199">
            <v>2.5600575409233689E-2</v>
          </cell>
          <cell r="N199">
            <v>1.4974583657532234</v>
          </cell>
          <cell r="O199">
            <v>0</v>
          </cell>
          <cell r="P199">
            <v>1</v>
          </cell>
        </row>
        <row r="200">
          <cell r="C200">
            <v>0.6161758044245772</v>
          </cell>
          <cell r="D200">
            <v>0.96456371139319907</v>
          </cell>
          <cell r="E200">
            <v>0.15826038495687272</v>
          </cell>
          <cell r="F200">
            <v>0.48809718843175182</v>
          </cell>
          <cell r="G200">
            <v>5.1218764097969363</v>
          </cell>
          <cell r="H200">
            <v>1.4128173644580868</v>
          </cell>
          <cell r="I200">
            <v>0.79922766994520777</v>
          </cell>
          <cell r="J200">
            <v>3.2668467340894387</v>
          </cell>
          <cell r="K200">
            <v>5.0878270780012782</v>
          </cell>
          <cell r="L200">
            <v>2.2255625730510389E-2</v>
          </cell>
          <cell r="M200">
            <v>8.7015283634538879E-2</v>
          </cell>
          <cell r="N200">
            <v>16.049264685067527</v>
          </cell>
          <cell r="O200">
            <v>0</v>
          </cell>
          <cell r="P200">
            <v>1</v>
          </cell>
        </row>
        <row r="201">
          <cell r="C201">
            <v>1.0638218580101395E-3</v>
          </cell>
          <cell r="D201">
            <v>0.12230114561511314</v>
          </cell>
          <cell r="E201">
            <v>0.93755075632588702</v>
          </cell>
          <cell r="F201">
            <v>0.48404248948135409</v>
          </cell>
          <cell r="G201">
            <v>0.5038412054368322</v>
          </cell>
          <cell r="H201">
            <v>2.5424143920296398</v>
          </cell>
          <cell r="I201">
            <v>1.9701272480208563E-2</v>
          </cell>
          <cell r="J201">
            <v>2.4871023646770447</v>
          </cell>
          <cell r="K201">
            <v>4.0949676837530413</v>
          </cell>
          <cell r="L201">
            <v>2.6143387976910359</v>
          </cell>
          <cell r="M201">
            <v>1.0890198043924477</v>
          </cell>
          <cell r="N201">
            <v>0.19745997271594451</v>
          </cell>
          <cell r="O201">
            <v>0.20715243971378092</v>
          </cell>
          <cell r="P201">
            <v>1</v>
          </cell>
        </row>
        <row r="202">
          <cell r="C202">
            <v>6.3689601313983903E-3</v>
          </cell>
          <cell r="D202">
            <v>0.21438043851103522</v>
          </cell>
          <cell r="E202">
            <v>0.12284104804517422</v>
          </cell>
          <cell r="F202">
            <v>0.44276800907637287</v>
          </cell>
          <cell r="G202">
            <v>0.1597216373489426</v>
          </cell>
          <cell r="H202">
            <v>7.8687990800789427</v>
          </cell>
          <cell r="I202">
            <v>3.1503562163457073E-2</v>
          </cell>
          <cell r="J202">
            <v>2.3895180778627245</v>
          </cell>
          <cell r="K202">
            <v>2.4672865702609852</v>
          </cell>
          <cell r="L202">
            <v>3.1726068501513174</v>
          </cell>
          <cell r="M202">
            <v>0.1474535274176956</v>
          </cell>
          <cell r="N202">
            <v>0.2941382237453849</v>
          </cell>
          <cell r="O202">
            <v>0</v>
          </cell>
          <cell r="P202">
            <v>1</v>
          </cell>
        </row>
        <row r="203">
          <cell r="C203">
            <v>3.0054556833241919</v>
          </cell>
          <cell r="D203">
            <v>0.8293433556230112</v>
          </cell>
          <cell r="E203">
            <v>0.65107653252325171</v>
          </cell>
          <cell r="F203">
            <v>3.0152907461228078</v>
          </cell>
          <cell r="G203">
            <v>1.9990212024451561</v>
          </cell>
          <cell r="H203">
            <v>0.28646805279655796</v>
          </cell>
          <cell r="I203">
            <v>2.868308328952748</v>
          </cell>
          <cell r="J203">
            <v>0.85018144715677257</v>
          </cell>
          <cell r="K203">
            <v>0.90070355127727197</v>
          </cell>
          <cell r="L203">
            <v>0.94835480875669009</v>
          </cell>
          <cell r="M203">
            <v>1.197549842826547</v>
          </cell>
          <cell r="N203">
            <v>1.3226106536979998</v>
          </cell>
          <cell r="O203">
            <v>4.8906843853295854</v>
          </cell>
          <cell r="P203">
            <v>1</v>
          </cell>
        </row>
        <row r="209">
          <cell r="C209">
            <v>3.0001185338789282</v>
          </cell>
          <cell r="D209">
            <v>0.53313396932353996</v>
          </cell>
          <cell r="E209">
            <v>0.25623556859038532</v>
          </cell>
          <cell r="F209">
            <v>0.7377201185713872</v>
          </cell>
          <cell r="G209">
            <v>2.4269858423984294</v>
          </cell>
          <cell r="H209">
            <v>0.58894554635997343</v>
          </cell>
          <cell r="I209">
            <v>1.5882764053472014</v>
          </cell>
          <cell r="J209">
            <v>1.0296403369856546</v>
          </cell>
          <cell r="K209">
            <v>0.71451914057550481</v>
          </cell>
          <cell r="L209">
            <v>0.99218992806455353</v>
          </cell>
          <cell r="M209">
            <v>0.93175700978663301</v>
          </cell>
          <cell r="N209">
            <v>1.3216639595027897</v>
          </cell>
          <cell r="O209">
            <v>1.7761625213069709</v>
          </cell>
          <cell r="P209">
            <v>1</v>
          </cell>
        </row>
        <row r="210">
          <cell r="C210">
            <v>0.20147791013471567</v>
          </cell>
          <cell r="D210">
            <v>1.1586419589549868</v>
          </cell>
          <cell r="E210">
            <v>1.1487319447452167</v>
          </cell>
          <cell r="F210">
            <v>1.0072142443507155</v>
          </cell>
          <cell r="G210">
            <v>2.4316870814795561</v>
          </cell>
          <cell r="H210">
            <v>0.91395877240719092</v>
          </cell>
          <cell r="I210">
            <v>1.810533061165277</v>
          </cell>
          <cell r="J210">
            <v>1.2908799696381901</v>
          </cell>
          <cell r="K210">
            <v>0.82484173076994627</v>
          </cell>
          <cell r="L210">
            <v>0.87619026382138054</v>
          </cell>
          <cell r="M210">
            <v>1.1633680610802772</v>
          </cell>
          <cell r="N210">
            <v>1.2566058043215633</v>
          </cell>
          <cell r="O210">
            <v>7.1904698297379152E-2</v>
          </cell>
          <cell r="P210">
            <v>1</v>
          </cell>
        </row>
        <row r="211">
          <cell r="C211">
            <v>0.11644108052126387</v>
          </cell>
          <cell r="D211">
            <v>0.99570971914675488</v>
          </cell>
          <cell r="E211">
            <v>0.80732839426535219</v>
          </cell>
          <cell r="F211">
            <v>0.86549017163028497</v>
          </cell>
          <cell r="G211">
            <v>2.4902256894589012</v>
          </cell>
          <cell r="H211">
            <v>1.0979066309098595</v>
          </cell>
          <cell r="I211">
            <v>0.77623639233819708</v>
          </cell>
          <cell r="J211">
            <v>1.2277254882376045</v>
          </cell>
          <cell r="K211">
            <v>1.5019546190155448</v>
          </cell>
          <cell r="L211">
            <v>1.1116944125914276</v>
          </cell>
          <cell r="M211">
            <v>1.6763978541471929</v>
          </cell>
          <cell r="N211">
            <v>1.6080242859134357</v>
          </cell>
          <cell r="O211">
            <v>9.2881030076659224E-2</v>
          </cell>
          <cell r="P211">
            <v>1</v>
          </cell>
        </row>
        <row r="212">
          <cell r="C212">
            <v>0.8627269341567565</v>
          </cell>
          <cell r="D212">
            <v>1.1595499338761501</v>
          </cell>
          <cell r="E212">
            <v>0.63914895323232135</v>
          </cell>
          <cell r="F212">
            <v>2.0366269620788038</v>
          </cell>
          <cell r="G212">
            <v>1.7251063553002561</v>
          </cell>
          <cell r="H212">
            <v>1.3640811756165019</v>
          </cell>
          <cell r="I212">
            <v>0.17285221589583147</v>
          </cell>
          <cell r="J212">
            <v>1.2733290313089762</v>
          </cell>
          <cell r="K212">
            <v>1.0250326303352271</v>
          </cell>
          <cell r="L212">
            <v>1.1293608732422467</v>
          </cell>
          <cell r="M212">
            <v>1.018710690521454</v>
          </cell>
          <cell r="N212">
            <v>1.0098326400347104</v>
          </cell>
          <cell r="O212">
            <v>0</v>
          </cell>
          <cell r="P212">
            <v>1</v>
          </cell>
        </row>
        <row r="213">
          <cell r="C213">
            <v>1.7741189682584428</v>
          </cell>
          <cell r="D213">
            <v>1.3368756152975678</v>
          </cell>
          <cell r="E213">
            <v>0.6953677297803218</v>
          </cell>
          <cell r="F213">
            <v>0.92846032962886949</v>
          </cell>
          <cell r="G213">
            <v>0.77507470838742132</v>
          </cell>
          <cell r="H213">
            <v>0.92917944511199546</v>
          </cell>
          <cell r="I213">
            <v>0.84910752493054809</v>
          </cell>
          <cell r="J213">
            <v>0.93482311970958321</v>
          </cell>
          <cell r="K213">
            <v>0.3715200461866795</v>
          </cell>
          <cell r="L213">
            <v>0.91754196564259949</v>
          </cell>
          <cell r="M213">
            <v>0.95370061116882854</v>
          </cell>
          <cell r="N213">
            <v>0.52824840545565754</v>
          </cell>
          <cell r="O213">
            <v>4.6136575682106044E-2</v>
          </cell>
          <cell r="P213">
            <v>1</v>
          </cell>
        </row>
        <row r="214">
          <cell r="C214">
            <v>1.9963155632378489</v>
          </cell>
          <cell r="D214">
            <v>0.81995121765351342</v>
          </cell>
          <cell r="E214">
            <v>0.73260760220990107</v>
          </cell>
          <cell r="F214">
            <v>0.86097498842312203</v>
          </cell>
          <cell r="G214">
            <v>1.4564145451935961</v>
          </cell>
          <cell r="H214">
            <v>0.75805613351918222</v>
          </cell>
          <cell r="I214">
            <v>1.8745781593986346</v>
          </cell>
          <cell r="J214">
            <v>0.94446130413636298</v>
          </cell>
          <cell r="K214">
            <v>0.95417684561417615</v>
          </cell>
          <cell r="L214">
            <v>0.75685079761443896</v>
          </cell>
          <cell r="M214">
            <v>0.85137591652476896</v>
          </cell>
          <cell r="N214">
            <v>1.2244004104005519</v>
          </cell>
          <cell r="O214">
            <v>0</v>
          </cell>
          <cell r="P214">
            <v>1</v>
          </cell>
        </row>
        <row r="215">
          <cell r="C215">
            <v>6.6063417371210631E-2</v>
          </cell>
          <cell r="D215">
            <v>0.69160672531464706</v>
          </cell>
          <cell r="E215">
            <v>1.1081399338898621</v>
          </cell>
          <cell r="F215">
            <v>0.93167217430989324</v>
          </cell>
          <cell r="G215">
            <v>0.94568867080552155</v>
          </cell>
          <cell r="H215">
            <v>1.3609220523326166</v>
          </cell>
          <cell r="I215">
            <v>0.95210246688490541</v>
          </cell>
          <cell r="J215">
            <v>0.85761293249716053</v>
          </cell>
          <cell r="K215">
            <v>0.85892694412617976</v>
          </cell>
          <cell r="L215">
            <v>2.4430483446801268</v>
          </cell>
          <cell r="M215">
            <v>1.0031084231067546</v>
          </cell>
          <cell r="N215">
            <v>1.2993568836656726</v>
          </cell>
          <cell r="O215">
            <v>7.1821869138716812E-2</v>
          </cell>
          <cell r="P215">
            <v>1</v>
          </cell>
        </row>
        <row r="216">
          <cell r="C216">
            <v>0.97940067608337289</v>
          </cell>
          <cell r="D216">
            <v>1.5046565591820515</v>
          </cell>
          <cell r="E216">
            <v>1.1777113877749283</v>
          </cell>
          <cell r="F216">
            <v>0.90613917135197974</v>
          </cell>
          <cell r="G216">
            <v>0.43730782222198122</v>
          </cell>
          <cell r="H216">
            <v>1.0995772906771</v>
          </cell>
          <cell r="I216">
            <v>0.77414299664311237</v>
          </cell>
          <cell r="J216">
            <v>0.8869021565665226</v>
          </cell>
          <cell r="K216">
            <v>0.58797149553121919</v>
          </cell>
          <cell r="L216">
            <v>1.0910523464492112</v>
          </cell>
          <cell r="M216">
            <v>0.52003649047550038</v>
          </cell>
          <cell r="N216">
            <v>0.61819425718201426</v>
          </cell>
          <cell r="O216">
            <v>0</v>
          </cell>
          <cell r="P216">
            <v>1</v>
          </cell>
        </row>
        <row r="217">
          <cell r="C217">
            <v>0.15778356737512847</v>
          </cell>
          <cell r="D217">
            <v>0.26238957992046752</v>
          </cell>
          <cell r="E217">
            <v>0.20185842596029746</v>
          </cell>
          <cell r="F217">
            <v>0.66954784865582218</v>
          </cell>
          <cell r="G217">
            <v>0.95477618721446089</v>
          </cell>
          <cell r="H217">
            <v>1.3173887889197433</v>
          </cell>
          <cell r="I217">
            <v>1.110833624932513</v>
          </cell>
          <cell r="J217">
            <v>2.6266847663752562</v>
          </cell>
          <cell r="K217">
            <v>1.1662768635298151</v>
          </cell>
          <cell r="L217">
            <v>3.3066243573961147</v>
          </cell>
          <cell r="M217">
            <v>1.6517091031034898</v>
          </cell>
          <cell r="N217">
            <v>1.4578961980764495</v>
          </cell>
          <cell r="O217">
            <v>2.1198392627891938</v>
          </cell>
          <cell r="P217">
            <v>1</v>
          </cell>
        </row>
        <row r="218">
          <cell r="C218">
            <v>0.32341333834114511</v>
          </cell>
          <cell r="D218">
            <v>1.3740526903230903</v>
          </cell>
          <cell r="E218">
            <v>1.5394223508205074</v>
          </cell>
          <cell r="F218">
            <v>1.2016251034673313</v>
          </cell>
          <cell r="G218">
            <v>1.8424698924501526</v>
          </cell>
          <cell r="H218">
            <v>0.84790465360489153</v>
          </cell>
          <cell r="I218">
            <v>0.35589091356815333</v>
          </cell>
          <cell r="J218">
            <v>1.0217839518842617</v>
          </cell>
          <cell r="K218">
            <v>0.78029773574383321</v>
          </cell>
          <cell r="L218">
            <v>0.49018704748658526</v>
          </cell>
          <cell r="M218">
            <v>0.80053288147154877</v>
          </cell>
          <cell r="N218">
            <v>0.84939385306240156</v>
          </cell>
          <cell r="O218">
            <v>0.18555911014622037</v>
          </cell>
          <cell r="P218">
            <v>1</v>
          </cell>
        </row>
        <row r="219">
          <cell r="C219">
            <v>9.5428320595848784E-2</v>
          </cell>
          <cell r="D219">
            <v>0.90111418690915912</v>
          </cell>
          <cell r="E219">
            <v>1.5521847631160206</v>
          </cell>
          <cell r="F219">
            <v>0.66314104463376689</v>
          </cell>
          <cell r="G219">
            <v>1.181344026364187</v>
          </cell>
          <cell r="H219">
            <v>0.8001769349970248</v>
          </cell>
          <cell r="I219">
            <v>0.39015572460152365</v>
          </cell>
          <cell r="J219">
            <v>0.86236088867339866</v>
          </cell>
          <cell r="K219">
            <v>0.76713759571104512</v>
          </cell>
          <cell r="L219">
            <v>0.56064469856346733</v>
          </cell>
          <cell r="M219">
            <v>1.4125264871857925</v>
          </cell>
          <cell r="N219">
            <v>1.2738695091352008</v>
          </cell>
          <cell r="O219">
            <v>1.1596284584266114E-5</v>
          </cell>
          <cell r="P219">
            <v>1</v>
          </cell>
        </row>
        <row r="220">
          <cell r="C220">
            <v>0.38008723024229041</v>
          </cell>
          <cell r="D220">
            <v>1.0163103171889682</v>
          </cell>
          <cell r="E220">
            <v>1.0184755151634752</v>
          </cell>
          <cell r="F220">
            <v>0.66404237068331895</v>
          </cell>
          <cell r="G220">
            <v>2.160186856122488</v>
          </cell>
          <cell r="H220">
            <v>1.0956394569246599</v>
          </cell>
          <cell r="I220">
            <v>0.51969758647001707</v>
          </cell>
          <cell r="J220">
            <v>1.6714978936563119</v>
          </cell>
          <cell r="K220">
            <v>1.0323840294207727</v>
          </cell>
          <cell r="L220">
            <v>0.79459315561494559</v>
          </cell>
          <cell r="M220">
            <v>1.154914244772091</v>
          </cell>
          <cell r="N220">
            <v>1.4059084573740379</v>
          </cell>
          <cell r="O220">
            <v>1.3183096553193661</v>
          </cell>
          <cell r="P220">
            <v>1</v>
          </cell>
        </row>
        <row r="221">
          <cell r="C221">
            <v>0.4448364765340454</v>
          </cell>
          <cell r="D221">
            <v>1.2928886023210138</v>
          </cell>
          <cell r="E221">
            <v>0.93680529542411639</v>
          </cell>
          <cell r="F221">
            <v>1.3853909506393693</v>
          </cell>
          <cell r="G221">
            <v>1.330868567041142</v>
          </cell>
          <cell r="H221">
            <v>0.84652418270731156</v>
          </cell>
          <cell r="I221">
            <v>1.659281132627263</v>
          </cell>
          <cell r="J221">
            <v>1.335050528956168</v>
          </cell>
          <cell r="K221">
            <v>1.0742800580607328</v>
          </cell>
          <cell r="L221">
            <v>0.7203856378650505</v>
          </cell>
          <cell r="M221">
            <v>1.2573867543279456</v>
          </cell>
          <cell r="N221">
            <v>1.4855202076283265</v>
          </cell>
          <cell r="O221">
            <v>4.3426317264449034E-5</v>
          </cell>
          <cell r="P221">
            <v>1</v>
          </cell>
        </row>
        <row r="222">
          <cell r="C222">
            <v>0.44919700290987163</v>
          </cell>
          <cell r="D222">
            <v>1.7199603691606145</v>
          </cell>
          <cell r="E222">
            <v>0.57848815003948917</v>
          </cell>
          <cell r="F222">
            <v>1.4930498989173471</v>
          </cell>
          <cell r="G222">
            <v>2.5180488181472609</v>
          </cell>
          <cell r="H222">
            <v>0.86147944118032027</v>
          </cell>
          <cell r="I222">
            <v>0.35713813752515638</v>
          </cell>
          <cell r="J222">
            <v>2.1743877768932709</v>
          </cell>
          <cell r="K222">
            <v>1.4873170567242673</v>
          </cell>
          <cell r="L222">
            <v>0.52293813148822621</v>
          </cell>
          <cell r="M222">
            <v>1.3920390070825523</v>
          </cell>
          <cell r="N222">
            <v>1.0645426229471839</v>
          </cell>
          <cell r="O222">
            <v>0</v>
          </cell>
          <cell r="P222">
            <v>1</v>
          </cell>
        </row>
        <row r="223">
          <cell r="C223">
            <v>0.39950713041284103</v>
          </cell>
          <cell r="D223">
            <v>1.3636970536899495</v>
          </cell>
          <cell r="E223">
            <v>1.179821462566333</v>
          </cell>
          <cell r="F223">
            <v>1.1526067723127347</v>
          </cell>
          <cell r="G223">
            <v>1.2372286739756733</v>
          </cell>
          <cell r="H223">
            <v>0.52275141159484073</v>
          </cell>
          <cell r="I223">
            <v>0.40045078289997582</v>
          </cell>
          <cell r="J223">
            <v>1.3199571854698842</v>
          </cell>
          <cell r="K223">
            <v>0.94641078633547115</v>
          </cell>
          <cell r="L223">
            <v>0.46210422571883375</v>
          </cell>
          <cell r="M223">
            <v>1.413095458781543</v>
          </cell>
          <cell r="N223">
            <v>1.4103603353616903</v>
          </cell>
          <cell r="O223">
            <v>0.16281587527333308</v>
          </cell>
          <cell r="P223">
            <v>1</v>
          </cell>
        </row>
        <row r="224">
          <cell r="C224">
            <v>0.22474772769321663</v>
          </cell>
          <cell r="D224">
            <v>0.93743538827787076</v>
          </cell>
          <cell r="E224">
            <v>0.94962302209787353</v>
          </cell>
          <cell r="F224">
            <v>0.72886212136450113</v>
          </cell>
          <cell r="G224">
            <v>0.46550621758538407</v>
          </cell>
          <cell r="H224">
            <v>0.97561029499634722</v>
          </cell>
          <cell r="I224">
            <v>0.82644789090630866</v>
          </cell>
          <cell r="J224">
            <v>1.360694971262028</v>
          </cell>
          <cell r="K224">
            <v>1.1202065978956903</v>
          </cell>
          <cell r="L224">
            <v>0.77369505777287417</v>
          </cell>
          <cell r="M224">
            <v>1.7684233445918687</v>
          </cell>
          <cell r="N224">
            <v>1.5101710693497667</v>
          </cell>
          <cell r="O224">
            <v>0</v>
          </cell>
          <cell r="P224">
            <v>1</v>
          </cell>
        </row>
        <row r="225">
          <cell r="C225">
            <v>0.26685498963112031</v>
          </cell>
          <cell r="D225">
            <v>0.68640265362305741</v>
          </cell>
          <cell r="E225">
            <v>0.75507888360745434</v>
          </cell>
          <cell r="F225">
            <v>0.57894398899812061</v>
          </cell>
          <cell r="G225">
            <v>1.7619653158718056</v>
          </cell>
          <cell r="H225">
            <v>0.91486518225233826</v>
          </cell>
          <cell r="I225">
            <v>1.2267263523950931</v>
          </cell>
          <cell r="J225">
            <v>0.84317104506957119</v>
          </cell>
          <cell r="K225">
            <v>1.8642790962405016</v>
          </cell>
          <cell r="L225">
            <v>1.9156930794080884</v>
          </cell>
          <cell r="M225">
            <v>1.7568807642107176</v>
          </cell>
          <cell r="N225">
            <v>1.9436186236143813</v>
          </cell>
          <cell r="O225">
            <v>0.17102835064287297</v>
          </cell>
          <cell r="P225">
            <v>1</v>
          </cell>
        </row>
        <row r="226">
          <cell r="C226">
            <v>0.35639918361821038</v>
          </cell>
          <cell r="D226">
            <v>0.34203192289710677</v>
          </cell>
          <cell r="E226">
            <v>0.6696930000068384</v>
          </cell>
          <cell r="F226">
            <v>0.60994301917245264</v>
          </cell>
          <cell r="G226">
            <v>1.2563945876004721</v>
          </cell>
          <cell r="H226">
            <v>1.6176178618890227</v>
          </cell>
          <cell r="I226">
            <v>0.4410494825436001</v>
          </cell>
          <cell r="J226">
            <v>3.4545192089476537</v>
          </cell>
          <cell r="K226">
            <v>1.5325623901071466</v>
          </cell>
          <cell r="L226">
            <v>0.9975868202425352</v>
          </cell>
          <cell r="M226">
            <v>1.1905805035590116</v>
          </cell>
          <cell r="N226">
            <v>0.44861706811727492</v>
          </cell>
          <cell r="O226">
            <v>0.206371646791289</v>
          </cell>
          <cell r="P226">
            <v>1</v>
          </cell>
        </row>
        <row r="227">
          <cell r="C227">
            <v>0.67523581604462291</v>
          </cell>
          <cell r="D227">
            <v>1.2614222597325326</v>
          </cell>
          <cell r="E227">
            <v>0.6203169517984769</v>
          </cell>
          <cell r="F227">
            <v>1.6262698513821283</v>
          </cell>
          <cell r="G227">
            <v>1.3318312203347762</v>
          </cell>
          <cell r="H227">
            <v>1.3520675566991602</v>
          </cell>
          <cell r="I227">
            <v>0.35555306569712503</v>
          </cell>
          <cell r="J227">
            <v>1.294701392233873</v>
          </cell>
          <cell r="K227">
            <v>1.8688957036050187</v>
          </cell>
          <cell r="L227">
            <v>0.43997134698345552</v>
          </cell>
          <cell r="M227">
            <v>1.2015950106406867</v>
          </cell>
          <cell r="N227">
            <v>1.8496905677238022</v>
          </cell>
          <cell r="O227">
            <v>2.4323923248126174</v>
          </cell>
          <cell r="P227">
            <v>1</v>
          </cell>
        </row>
        <row r="228">
          <cell r="C228">
            <v>0.46151380508567097</v>
          </cell>
          <cell r="D228">
            <v>1.090672713264091</v>
          </cell>
          <cell r="E228">
            <v>1.3685477007543494</v>
          </cell>
          <cell r="F228">
            <v>0.95269521973755722</v>
          </cell>
          <cell r="G228">
            <v>0.73436039606334547</v>
          </cell>
          <cell r="H228">
            <v>0.77815393671757704</v>
          </cell>
          <cell r="I228">
            <v>0.28597846102003849</v>
          </cell>
          <cell r="J228">
            <v>1.3396872907162474</v>
          </cell>
          <cell r="K228">
            <v>0.7340053410157904</v>
          </cell>
          <cell r="L228">
            <v>0.36551409521124395</v>
          </cell>
          <cell r="M228">
            <v>1.2159928720076751</v>
          </cell>
          <cell r="N228">
            <v>1.0172564039374061</v>
          </cell>
          <cell r="O228">
            <v>3.4903871162499361E-8</v>
          </cell>
          <cell r="P228">
            <v>1</v>
          </cell>
        </row>
        <row r="229">
          <cell r="C229">
            <v>2.4969979595194078</v>
          </cell>
          <cell r="D229">
            <v>2.2894427608511179</v>
          </cell>
          <cell r="E229">
            <v>0.72595335649649395</v>
          </cell>
          <cell r="F229">
            <v>0.33057525838864193</v>
          </cell>
          <cell r="G229">
            <v>0.79281527353998871</v>
          </cell>
          <cell r="H229">
            <v>0.74783213062531595</v>
          </cell>
          <cell r="I229">
            <v>0.95464555214644742</v>
          </cell>
          <cell r="J229">
            <v>0.46494916400732023</v>
          </cell>
          <cell r="K229">
            <v>0.82429282788376335</v>
          </cell>
          <cell r="L229">
            <v>0.47558240956908515</v>
          </cell>
          <cell r="M229">
            <v>0.20330280163900513</v>
          </cell>
          <cell r="N229">
            <v>0.43677913308865912</v>
          </cell>
          <cell r="O229">
            <v>0</v>
          </cell>
          <cell r="P229">
            <v>1</v>
          </cell>
        </row>
        <row r="230">
          <cell r="C230">
            <v>0.97978615005057412</v>
          </cell>
          <cell r="D230">
            <v>0.94719062935664344</v>
          </cell>
          <cell r="E230">
            <v>0.73923853765850278</v>
          </cell>
          <cell r="F230">
            <v>0.83955952507578924</v>
          </cell>
          <cell r="G230">
            <v>0.72666696804058328</v>
          </cell>
          <cell r="H230">
            <v>1.2173035127121703</v>
          </cell>
          <cell r="I230">
            <v>0.42482589111214347</v>
          </cell>
          <cell r="J230">
            <v>1.0824747054750907</v>
          </cell>
          <cell r="K230">
            <v>1.0409952198019732</v>
          </cell>
          <cell r="L230">
            <v>0.87251548794519074</v>
          </cell>
          <cell r="M230">
            <v>1.3802868757214055</v>
          </cell>
          <cell r="N230">
            <v>1.2297470234891628</v>
          </cell>
          <cell r="O230">
            <v>0</v>
          </cell>
          <cell r="P230">
            <v>1</v>
          </cell>
        </row>
        <row r="231">
          <cell r="C231">
            <v>0.12350715942643097</v>
          </cell>
          <cell r="D231">
            <v>1.9368096186122743</v>
          </cell>
          <cell r="E231">
            <v>1.2708680765269222</v>
          </cell>
          <cell r="F231">
            <v>0.26772567251220314</v>
          </cell>
          <cell r="G231">
            <v>0.11886741355595537</v>
          </cell>
          <cell r="H231">
            <v>0.39636590382185821</v>
          </cell>
          <cell r="I231">
            <v>0.73229325995626804</v>
          </cell>
          <cell r="J231">
            <v>0.58694397097914197</v>
          </cell>
          <cell r="K231">
            <v>0.86803128975602817</v>
          </cell>
          <cell r="L231">
            <v>1.6729631927800468</v>
          </cell>
          <cell r="M231">
            <v>1.4581425714822194</v>
          </cell>
          <cell r="N231">
            <v>0.73341637206951893</v>
          </cell>
          <cell r="O231">
            <v>5.0203762640216615E-2</v>
          </cell>
          <cell r="P231">
            <v>1</v>
          </cell>
        </row>
        <row r="232">
          <cell r="C232">
            <v>0.23313594115294548</v>
          </cell>
          <cell r="D232">
            <v>1.3575732217177652</v>
          </cell>
          <cell r="E232">
            <v>1.2134106598415815</v>
          </cell>
          <cell r="F232">
            <v>0.7678425029775594</v>
          </cell>
          <cell r="G232">
            <v>1.2338333647852309</v>
          </cell>
          <cell r="H232">
            <v>0.77449676363971232</v>
          </cell>
          <cell r="I232">
            <v>0.63756206272589533</v>
          </cell>
          <cell r="J232">
            <v>1.1821252347285309</v>
          </cell>
          <cell r="K232">
            <v>1.127823747491415</v>
          </cell>
          <cell r="L232">
            <v>0.93988085154903844</v>
          </cell>
          <cell r="M232">
            <v>1.303806758270857</v>
          </cell>
          <cell r="N232">
            <v>0.96796996129794566</v>
          </cell>
          <cell r="O232">
            <v>0</v>
          </cell>
          <cell r="P232">
            <v>1</v>
          </cell>
        </row>
        <row r="233">
          <cell r="C233">
            <v>6.6242837089709752E-2</v>
          </cell>
          <cell r="D233">
            <v>0.75939323297584882</v>
          </cell>
          <cell r="E233">
            <v>1.806479700162761</v>
          </cell>
          <cell r="F233">
            <v>0.73991830173734519</v>
          </cell>
          <cell r="G233">
            <v>0.72479257249360762</v>
          </cell>
          <cell r="H233">
            <v>1.2683400353660688</v>
          </cell>
          <cell r="I233">
            <v>1.2398005045045315</v>
          </cell>
          <cell r="J233">
            <v>1.0373373911783192</v>
          </cell>
          <cell r="K233">
            <v>0.96071722675916338</v>
          </cell>
          <cell r="L233">
            <v>0.65023561011981423</v>
          </cell>
          <cell r="M233">
            <v>0.64971168795792122</v>
          </cell>
          <cell r="N233">
            <v>0.59244702863631793</v>
          </cell>
          <cell r="O233">
            <v>2.7613573435801704</v>
          </cell>
          <cell r="P233">
            <v>1</v>
          </cell>
        </row>
        <row r="234">
          <cell r="C234">
            <v>0.10838633361239358</v>
          </cell>
          <cell r="D234">
            <v>0.72882728745403846</v>
          </cell>
          <cell r="E234">
            <v>1.9604461096390564</v>
          </cell>
          <cell r="F234">
            <v>1.1954910991174326</v>
          </cell>
          <cell r="G234">
            <v>0.19675648687637101</v>
          </cell>
          <cell r="H234">
            <v>0.80934450358576315</v>
          </cell>
          <cell r="I234">
            <v>1.1965749592061026</v>
          </cell>
          <cell r="J234">
            <v>0.93991027657175152</v>
          </cell>
          <cell r="K234">
            <v>0.3191178123604228</v>
          </cell>
          <cell r="L234">
            <v>0.63375491413771345</v>
          </cell>
          <cell r="M234">
            <v>0.74736447159367958</v>
          </cell>
          <cell r="N234">
            <v>0.95715591827387114</v>
          </cell>
          <cell r="O234">
            <v>0</v>
          </cell>
          <cell r="P234">
            <v>1</v>
          </cell>
        </row>
        <row r="235">
          <cell r="C235">
            <v>0.44139291765171862</v>
          </cell>
          <cell r="D235">
            <v>1.9913926409241725</v>
          </cell>
          <cell r="E235">
            <v>0.47655351741017304</v>
          </cell>
          <cell r="F235">
            <v>0.7008034231122362</v>
          </cell>
          <cell r="G235">
            <v>1.6215167685660024</v>
          </cell>
          <cell r="H235">
            <v>1.6697081723569205</v>
          </cell>
          <cell r="I235">
            <v>0.77204357348985331</v>
          </cell>
          <cell r="J235">
            <v>3.1874545601811741</v>
          </cell>
          <cell r="K235">
            <v>0.84099719856055188</v>
          </cell>
          <cell r="L235">
            <v>0.30903302040395075</v>
          </cell>
          <cell r="M235">
            <v>0.6496947908630113</v>
          </cell>
          <cell r="N235">
            <v>0.73404788712711722</v>
          </cell>
          <cell r="O235">
            <v>2.1420521516087545E-7</v>
          </cell>
          <cell r="P235">
            <v>1</v>
          </cell>
        </row>
        <row r="236">
          <cell r="C236">
            <v>3.5738144017451352E-2</v>
          </cell>
          <cell r="D236">
            <v>0.28358967816973346</v>
          </cell>
          <cell r="E236">
            <v>0.16071110866147528</v>
          </cell>
          <cell r="F236">
            <v>0.19829579538584338</v>
          </cell>
          <cell r="G236">
            <v>2.7424817211681778</v>
          </cell>
          <cell r="H236">
            <v>1.1357196718298705</v>
          </cell>
          <cell r="I236">
            <v>0.67646478957970868</v>
          </cell>
          <cell r="J236">
            <v>0.62621325769385816</v>
          </cell>
          <cell r="K236">
            <v>3.8959467623983715</v>
          </cell>
          <cell r="L236">
            <v>5.9403044930988766</v>
          </cell>
          <cell r="M236">
            <v>1.6063767331632255</v>
          </cell>
          <cell r="N236">
            <v>1.0543514908141374</v>
          </cell>
          <cell r="O236">
            <v>4.2121550213776553E-2</v>
          </cell>
          <cell r="P236">
            <v>1</v>
          </cell>
        </row>
        <row r="237">
          <cell r="C237">
            <v>0.53195401716776503</v>
          </cell>
          <cell r="D237">
            <v>1.6014643990622963</v>
          </cell>
          <cell r="E237">
            <v>0.44111640881506209</v>
          </cell>
          <cell r="F237">
            <v>1.0368084095783956</v>
          </cell>
          <cell r="G237">
            <v>1.6216609603993821</v>
          </cell>
          <cell r="H237">
            <v>1.1402564080064266</v>
          </cell>
          <cell r="I237">
            <v>0.28538708156217374</v>
          </cell>
          <cell r="J237">
            <v>2.6820851004808568</v>
          </cell>
          <cell r="K237">
            <v>0.93509738148363686</v>
          </cell>
          <cell r="L237">
            <v>1.2932655844411911</v>
          </cell>
          <cell r="M237">
            <v>1.1962403732944458</v>
          </cell>
          <cell r="N237">
            <v>0.53628700845923816</v>
          </cell>
          <cell r="O237">
            <v>2.7619824069335101E-8</v>
          </cell>
          <cell r="P237">
            <v>1</v>
          </cell>
        </row>
        <row r="238">
          <cell r="C238">
            <v>1.2025699857495999</v>
          </cell>
          <cell r="D238">
            <v>1.0606795785429211</v>
          </cell>
          <cell r="E238">
            <v>1.3939807155307138</v>
          </cell>
          <cell r="F238">
            <v>0.53190378482756162</v>
          </cell>
          <cell r="G238">
            <v>0.1245024076730268</v>
          </cell>
          <cell r="H238">
            <v>1.4595845815789732</v>
          </cell>
          <cell r="I238">
            <v>0.35415389924642432</v>
          </cell>
          <cell r="J238">
            <v>0.46037069666876806</v>
          </cell>
          <cell r="K238">
            <v>0.25444675907171205</v>
          </cell>
          <cell r="L238">
            <v>0.29469151909839764</v>
          </cell>
          <cell r="M238">
            <v>0.73927263387077935</v>
          </cell>
          <cell r="N238">
            <v>5.0535267827524218E-2</v>
          </cell>
          <cell r="O238">
            <v>9.3542919416336569E-5</v>
          </cell>
          <cell r="P238">
            <v>1</v>
          </cell>
        </row>
        <row r="239">
          <cell r="C239">
            <v>7.6319713626561467E-2</v>
          </cell>
          <cell r="D239">
            <v>0.62361475032906555</v>
          </cell>
          <cell r="E239">
            <v>0.17557081723910864</v>
          </cell>
          <cell r="F239">
            <v>0.18479923071682935</v>
          </cell>
          <cell r="G239">
            <v>1.4431638031365539</v>
          </cell>
          <cell r="H239">
            <v>0.51567335685024795</v>
          </cell>
          <cell r="I239">
            <v>0.65507778135823935</v>
          </cell>
          <cell r="J239">
            <v>1.6108201386490726</v>
          </cell>
          <cell r="K239">
            <v>4.6642357335207265</v>
          </cell>
          <cell r="L239">
            <v>1.9757143438435836</v>
          </cell>
          <cell r="M239">
            <v>1.9478431638211888</v>
          </cell>
          <cell r="N239">
            <v>5.1854693776462559</v>
          </cell>
          <cell r="O239">
            <v>2.2471119775231994E-2</v>
          </cell>
          <cell r="P239">
            <v>1</v>
          </cell>
        </row>
        <row r="240">
          <cell r="C240">
            <v>0.44997252378939939</v>
          </cell>
          <cell r="D240">
            <v>0.84551890531902674</v>
          </cell>
          <cell r="E240">
            <v>0.5698043694717112</v>
          </cell>
          <cell r="F240">
            <v>0.53375615019637768</v>
          </cell>
          <cell r="G240">
            <v>3.4781308213345725</v>
          </cell>
          <cell r="H240">
            <v>1.2238874841978664</v>
          </cell>
          <cell r="I240">
            <v>0.43844217216997411</v>
          </cell>
          <cell r="J240">
            <v>1.2424028674118319</v>
          </cell>
          <cell r="K240">
            <v>0.82507027873253824</v>
          </cell>
          <cell r="L240">
            <v>0.99895771552155066</v>
          </cell>
          <cell r="M240">
            <v>1.8843079823040092</v>
          </cell>
          <cell r="N240">
            <v>1.7125948255470489</v>
          </cell>
          <cell r="O240">
            <v>0</v>
          </cell>
          <cell r="P240">
            <v>1</v>
          </cell>
        </row>
        <row r="241">
          <cell r="C241">
            <v>3.32357989936932</v>
          </cell>
          <cell r="D241">
            <v>0.49413278421339624</v>
          </cell>
          <cell r="E241">
            <v>0.43522792391792575</v>
          </cell>
          <cell r="F241">
            <v>0.75089925263504409</v>
          </cell>
          <cell r="G241">
            <v>0.76701672733342163</v>
          </cell>
          <cell r="H241">
            <v>0.4393562537554852</v>
          </cell>
          <cell r="I241">
            <v>0.25038117469077015</v>
          </cell>
          <cell r="J241">
            <v>1.4050423349084127</v>
          </cell>
          <cell r="K241">
            <v>0.80899489361935661</v>
          </cell>
          <cell r="L241">
            <v>0.72273244089411237</v>
          </cell>
          <cell r="M241">
            <v>0.79032942081934854</v>
          </cell>
          <cell r="N241">
            <v>0.73623962021500344</v>
          </cell>
          <cell r="O241">
            <v>3.999788744014367E-8</v>
          </cell>
          <cell r="P241">
            <v>1</v>
          </cell>
        </row>
        <row r="242">
          <cell r="C242">
            <v>0.4674732974892627</v>
          </cell>
          <cell r="D242">
            <v>1.4416567705547845</v>
          </cell>
          <cell r="E242">
            <v>0.8738972902713158</v>
          </cell>
          <cell r="F242">
            <v>1.1536972044878553</v>
          </cell>
          <cell r="G242">
            <v>3.6115350417060323</v>
          </cell>
          <cell r="H242">
            <v>1.8210104560046843</v>
          </cell>
          <cell r="I242">
            <v>0.3019772074054029</v>
          </cell>
          <cell r="J242">
            <v>1.2312489235481268</v>
          </cell>
          <cell r="K242">
            <v>1.5433490668794811</v>
          </cell>
          <cell r="L242">
            <v>0.4280753524369551</v>
          </cell>
          <cell r="M242">
            <v>0.74221916752418982</v>
          </cell>
          <cell r="N242">
            <v>0.69274090048456349</v>
          </cell>
          <cell r="O242">
            <v>4.8036535320105163E-2</v>
          </cell>
          <cell r="P242">
            <v>1</v>
          </cell>
        </row>
        <row r="243">
          <cell r="C243">
            <v>0.27767209760665668</v>
          </cell>
          <cell r="D243">
            <v>1.7422717863183534</v>
          </cell>
          <cell r="E243">
            <v>0.69461820108896644</v>
          </cell>
          <cell r="F243">
            <v>1.0088225041952159</v>
          </cell>
          <cell r="G243">
            <v>1.9219981754536035</v>
          </cell>
          <cell r="H243">
            <v>1.6606729037449168</v>
          </cell>
          <cell r="I243">
            <v>1.2216331789129529</v>
          </cell>
          <cell r="J243">
            <v>1.718927908432496</v>
          </cell>
          <cell r="K243">
            <v>0.96144018013766408</v>
          </cell>
          <cell r="L243">
            <v>0.59944628949045442</v>
          </cell>
          <cell r="M243">
            <v>0.91806586943134327</v>
          </cell>
          <cell r="N243">
            <v>1.0311056911668046</v>
          </cell>
          <cell r="O243">
            <v>2.4822800150429217E-2</v>
          </cell>
          <cell r="P243">
            <v>1</v>
          </cell>
        </row>
        <row r="244">
          <cell r="C244">
            <v>0.35044121924313459</v>
          </cell>
          <cell r="D244">
            <v>1.0627168503792006</v>
          </cell>
          <cell r="E244">
            <v>0.82712855641157168</v>
          </cell>
          <cell r="F244">
            <v>1.5162890695656783</v>
          </cell>
          <cell r="G244">
            <v>3.6145885470184784</v>
          </cell>
          <cell r="H244">
            <v>0.96533660957287459</v>
          </cell>
          <cell r="I244">
            <v>2.3037244069084681</v>
          </cell>
          <cell r="J244">
            <v>2.021870467623256</v>
          </cell>
          <cell r="K244">
            <v>1.0054661620873782</v>
          </cell>
          <cell r="L244">
            <v>0.54861313149139646</v>
          </cell>
          <cell r="M244">
            <v>1.184733237974599</v>
          </cell>
          <cell r="N244">
            <v>1.2791741417617357</v>
          </cell>
          <cell r="O244">
            <v>0</v>
          </cell>
          <cell r="P244">
            <v>1</v>
          </cell>
        </row>
        <row r="245">
          <cell r="C245">
            <v>2.3428374489898296</v>
          </cell>
          <cell r="D245">
            <v>0.25130273021044464</v>
          </cell>
          <cell r="E245">
            <v>0.64521090124357416</v>
          </cell>
          <cell r="F245">
            <v>1.8190030658706495</v>
          </cell>
          <cell r="G245">
            <v>0.45333020284526276</v>
          </cell>
          <cell r="H245">
            <v>1.3242417787140495</v>
          </cell>
          <cell r="I245">
            <v>0.17545174591247931</v>
          </cell>
          <cell r="J245">
            <v>2.1821979905794442</v>
          </cell>
          <cell r="K245">
            <v>1.128688072543381</v>
          </cell>
          <cell r="L245">
            <v>0.20029161762548015</v>
          </cell>
          <cell r="M245">
            <v>0.40421245913996501</v>
          </cell>
          <cell r="N245">
            <v>0.74607406994469327</v>
          </cell>
          <cell r="O245">
            <v>0</v>
          </cell>
          <cell r="P245">
            <v>1</v>
          </cell>
        </row>
        <row r="246">
          <cell r="C246">
            <v>0.31433534713682415</v>
          </cell>
          <cell r="D246">
            <v>1.0350527304339263</v>
          </cell>
          <cell r="E246">
            <v>1.1336497973088957</v>
          </cell>
          <cell r="F246">
            <v>0.87363735186754721</v>
          </cell>
          <cell r="G246">
            <v>3.9526389885247659</v>
          </cell>
          <cell r="H246">
            <v>0.89170535994479971</v>
          </cell>
          <cell r="I246">
            <v>0.44081788341197525</v>
          </cell>
          <cell r="J246">
            <v>1.1245596644321312</v>
          </cell>
          <cell r="K246">
            <v>3.0814113114466477</v>
          </cell>
          <cell r="L246">
            <v>0.36866980930100979</v>
          </cell>
          <cell r="M246">
            <v>1.2886261188921482</v>
          </cell>
          <cell r="N246">
            <v>1.1822084963157635</v>
          </cell>
          <cell r="O246">
            <v>0</v>
          </cell>
          <cell r="P246">
            <v>1</v>
          </cell>
        </row>
        <row r="247">
          <cell r="C247">
            <v>0.18677398114187818</v>
          </cell>
          <cell r="D247">
            <v>1.1471602346118936</v>
          </cell>
          <cell r="E247">
            <v>1.3173508357533747</v>
          </cell>
          <cell r="F247">
            <v>1.3453414212387071</v>
          </cell>
          <cell r="G247">
            <v>3.0910270106582343</v>
          </cell>
          <cell r="H247">
            <v>0.90897193617602223</v>
          </cell>
          <cell r="I247">
            <v>0.51573606777840542</v>
          </cell>
          <cell r="J247">
            <v>1.5581849093644695</v>
          </cell>
          <cell r="K247">
            <v>1.0860578932734832</v>
          </cell>
          <cell r="L247">
            <v>0.5086480243722542</v>
          </cell>
          <cell r="M247">
            <v>0.98930721271639044</v>
          </cell>
          <cell r="N247">
            <v>0.96000806603379019</v>
          </cell>
          <cell r="O247">
            <v>1.0968070993381198E-7</v>
          </cell>
          <cell r="P247">
            <v>1</v>
          </cell>
        </row>
        <row r="248">
          <cell r="C248">
            <v>0.23390388133459905</v>
          </cell>
          <cell r="D248">
            <v>0.96674367142835727</v>
          </cell>
          <cell r="E248">
            <v>1.0147112665126252</v>
          </cell>
          <cell r="F248">
            <v>0.71423328760665394</v>
          </cell>
          <cell r="G248">
            <v>1.9740412712502722</v>
          </cell>
          <cell r="H248">
            <v>1.1211243047151052</v>
          </cell>
          <cell r="I248">
            <v>0.78569902056411589</v>
          </cell>
          <cell r="J248">
            <v>1.145247880412809</v>
          </cell>
          <cell r="K248">
            <v>4.0169510123589234</v>
          </cell>
          <cell r="L248">
            <v>0.64064391559905876</v>
          </cell>
          <cell r="M248">
            <v>1.3373587686890069</v>
          </cell>
          <cell r="N248">
            <v>1.1161840158974556</v>
          </cell>
          <cell r="O248">
            <v>1.2179749935694297</v>
          </cell>
          <cell r="P248">
            <v>1</v>
          </cell>
        </row>
        <row r="249">
          <cell r="C249">
            <v>0.80150005734473517</v>
          </cell>
          <cell r="D249">
            <v>2.1192737856189217</v>
          </cell>
          <cell r="E249">
            <v>0.8143917131004923</v>
          </cell>
          <cell r="F249">
            <v>1.0395356254959731</v>
          </cell>
          <cell r="G249">
            <v>0.57618672092656942</v>
          </cell>
          <cell r="H249">
            <v>1.1467609227805735</v>
          </cell>
          <cell r="I249">
            <v>0.39687343760955468</v>
          </cell>
          <cell r="J249">
            <v>2.1623163105997998</v>
          </cell>
          <cell r="K249">
            <v>0.65017538879411174</v>
          </cell>
          <cell r="L249">
            <v>0.70781360711417352</v>
          </cell>
          <cell r="M249">
            <v>0.58677366765875094</v>
          </cell>
          <cell r="N249">
            <v>0.18559852312776137</v>
          </cell>
          <cell r="O249">
            <v>7.3417479913727476E-2</v>
          </cell>
          <cell r="P249">
            <v>1</v>
          </cell>
        </row>
        <row r="250">
          <cell r="C250">
            <v>7.487009536666013E-2</v>
          </cell>
          <cell r="D250">
            <v>0.55833638392228513</v>
          </cell>
          <cell r="E250">
            <v>2.1671878833919465</v>
          </cell>
          <cell r="F250">
            <v>0.76408600011624395</v>
          </cell>
          <cell r="G250">
            <v>0.21959844229012662</v>
          </cell>
          <cell r="H250">
            <v>1.446092196459944</v>
          </cell>
          <cell r="I250">
            <v>1.2378830990057319</v>
          </cell>
          <cell r="J250">
            <v>0.62062057578112262</v>
          </cell>
          <cell r="K250">
            <v>0.4726067291359578</v>
          </cell>
          <cell r="L250">
            <v>0.56548462226820551</v>
          </cell>
          <cell r="M250">
            <v>0.32809574326937513</v>
          </cell>
          <cell r="N250">
            <v>0.44997873214208689</v>
          </cell>
          <cell r="O250">
            <v>0.13760234782364431</v>
          </cell>
          <cell r="P250">
            <v>1</v>
          </cell>
        </row>
        <row r="251">
          <cell r="C251">
            <v>0.37573419637703115</v>
          </cell>
          <cell r="D251">
            <v>0.9119528724120024</v>
          </cell>
          <cell r="E251">
            <v>1.0731164079821651</v>
          </cell>
          <cell r="F251">
            <v>0.31160685024107487</v>
          </cell>
          <cell r="G251">
            <v>0.373414215025059</v>
          </cell>
          <cell r="H251">
            <v>1.0319707697062162</v>
          </cell>
          <cell r="I251">
            <v>0.51482399629065456</v>
          </cell>
          <cell r="J251">
            <v>0.89674338727472291</v>
          </cell>
          <cell r="K251">
            <v>1.3428373409635783</v>
          </cell>
          <cell r="L251">
            <v>1.3829284698785795</v>
          </cell>
          <cell r="M251">
            <v>1.4382144193015891</v>
          </cell>
          <cell r="N251">
            <v>1.4052807451058484</v>
          </cell>
          <cell r="O251">
            <v>0.41574593528906562</v>
          </cell>
          <cell r="P251">
            <v>1</v>
          </cell>
        </row>
        <row r="252">
          <cell r="C252">
            <v>0.76135929978135974</v>
          </cell>
          <cell r="D252">
            <v>4.3077484871004499</v>
          </cell>
          <cell r="E252">
            <v>0.1159267804867348</v>
          </cell>
          <cell r="F252">
            <v>0.58063007155204371</v>
          </cell>
          <cell r="G252">
            <v>1.2504588989461094</v>
          </cell>
          <cell r="H252">
            <v>1.1348300962889726</v>
          </cell>
          <cell r="I252">
            <v>0.4951608561669919</v>
          </cell>
          <cell r="J252">
            <v>0.57190719703537607</v>
          </cell>
          <cell r="K252">
            <v>0.73839356343042661</v>
          </cell>
          <cell r="L252">
            <v>1.0018785202105611</v>
          </cell>
          <cell r="M252">
            <v>0.15265845647728918</v>
          </cell>
          <cell r="N252">
            <v>3.4533038477295523</v>
          </cell>
          <cell r="O252">
            <v>0</v>
          </cell>
          <cell r="P252">
            <v>1</v>
          </cell>
        </row>
        <row r="253">
          <cell r="C253">
            <v>1.8993197619525417</v>
          </cell>
          <cell r="D253">
            <v>0.93826360266016406</v>
          </cell>
          <cell r="E253">
            <v>0.97821618669980404</v>
          </cell>
          <cell r="F253">
            <v>0.71845206140505058</v>
          </cell>
          <cell r="G253">
            <v>1.9828682416868197</v>
          </cell>
          <cell r="H253">
            <v>1.36290671112992</v>
          </cell>
          <cell r="I253">
            <v>0.36131264252201595</v>
          </cell>
          <cell r="J253">
            <v>0.65114252267402883</v>
          </cell>
          <cell r="K253">
            <v>1.8845781056398201</v>
          </cell>
          <cell r="L253">
            <v>0.82839131404222288</v>
          </cell>
          <cell r="M253">
            <v>0.24462571413152995</v>
          </cell>
          <cell r="N253">
            <v>0.312367243431665</v>
          </cell>
          <cell r="O253">
            <v>9.5987699337321608</v>
          </cell>
          <cell r="P253">
            <v>1</v>
          </cell>
        </row>
        <row r="254">
          <cell r="C254">
            <v>0.74732126509939489</v>
          </cell>
          <cell r="D254">
            <v>1.4093831397412639</v>
          </cell>
          <cell r="E254">
            <v>0.60035953150619326</v>
          </cell>
          <cell r="F254">
            <v>1.4225743311891446</v>
          </cell>
          <cell r="G254">
            <v>0.29394485418873068</v>
          </cell>
          <cell r="H254">
            <v>1.1124362067206979</v>
          </cell>
          <cell r="I254">
            <v>3.0649520402064088</v>
          </cell>
          <cell r="J254">
            <v>0.48165389182232077</v>
          </cell>
          <cell r="K254">
            <v>1.3217570427894736</v>
          </cell>
          <cell r="L254">
            <v>0.67111676882824156</v>
          </cell>
          <cell r="M254">
            <v>1.7822728329523876</v>
          </cell>
          <cell r="N254">
            <v>0.69860700680825083</v>
          </cell>
          <cell r="O254">
            <v>0.10647119987906258</v>
          </cell>
          <cell r="P254">
            <v>1</v>
          </cell>
        </row>
        <row r="255">
          <cell r="C255">
            <v>0.72752463524522093</v>
          </cell>
          <cell r="D255">
            <v>1.3315755628486072</v>
          </cell>
          <cell r="E255">
            <v>0.80768519063524236</v>
          </cell>
          <cell r="F255">
            <v>1.2958983483560471</v>
          </cell>
          <cell r="G255">
            <v>4.977963414361599E-2</v>
          </cell>
          <cell r="H255">
            <v>1.8031868081771372</v>
          </cell>
          <cell r="I255">
            <v>4.6934859639824422</v>
          </cell>
          <cell r="J255">
            <v>0.64812158138106468</v>
          </cell>
          <cell r="K255">
            <v>0.97831680594271564</v>
          </cell>
          <cell r="L255">
            <v>0.92232409145230221</v>
          </cell>
          <cell r="M255">
            <v>0.55427334268001138</v>
          </cell>
          <cell r="N255">
            <v>0.96999424856201333</v>
          </cell>
          <cell r="O255">
            <v>0</v>
          </cell>
          <cell r="P255">
            <v>1</v>
          </cell>
        </row>
        <row r="256">
          <cell r="C256">
            <v>1.6445311812607073</v>
          </cell>
          <cell r="D256">
            <v>2.9356347041329576</v>
          </cell>
          <cell r="E256">
            <v>0.56538968838903136</v>
          </cell>
          <cell r="F256">
            <v>1.2764213462897047</v>
          </cell>
          <cell r="G256">
            <v>0.35181865443738836</v>
          </cell>
          <cell r="H256">
            <v>1.1439282793087371</v>
          </cell>
          <cell r="I256">
            <v>2.4536683007414735</v>
          </cell>
          <cell r="J256">
            <v>0.67531223911696536</v>
          </cell>
          <cell r="K256">
            <v>0.27534904378360892</v>
          </cell>
          <cell r="L256">
            <v>0.53566205246228615</v>
          </cell>
          <cell r="M256">
            <v>0.21422571824527742</v>
          </cell>
          <cell r="N256">
            <v>0.3439885078099349</v>
          </cell>
          <cell r="O256">
            <v>0.32863480941041473</v>
          </cell>
          <cell r="P256">
            <v>1</v>
          </cell>
        </row>
        <row r="257">
          <cell r="C257">
            <v>2.8150437696952078</v>
          </cell>
          <cell r="D257">
            <v>0.13845575145940062</v>
          </cell>
          <cell r="E257">
            <v>0.54493096198373381</v>
          </cell>
          <cell r="F257">
            <v>0.48943040351127748</v>
          </cell>
          <cell r="G257">
            <v>0.70288309093291912</v>
          </cell>
          <cell r="H257">
            <v>2.074171262630701</v>
          </cell>
          <cell r="I257">
            <v>9.5748055379141647E-2</v>
          </cell>
          <cell r="J257">
            <v>1.3965683770477697</v>
          </cell>
          <cell r="K257">
            <v>0.40178827106218734</v>
          </cell>
          <cell r="L257">
            <v>0.37405732161420369</v>
          </cell>
          <cell r="M257">
            <v>0.30212924272604325</v>
          </cell>
          <cell r="N257">
            <v>0.14051880486140031</v>
          </cell>
          <cell r="O257">
            <v>1.1492493990042272E-4</v>
          </cell>
          <cell r="P257">
            <v>1</v>
          </cell>
        </row>
        <row r="258">
          <cell r="C258">
            <v>4.1002827721284678</v>
          </cell>
          <cell r="D258">
            <v>0.13419929527905608</v>
          </cell>
          <cell r="E258">
            <v>8.2720221443786185E-2</v>
          </cell>
          <cell r="F258">
            <v>1.2571406696109315</v>
          </cell>
          <cell r="G258">
            <v>2.4290697157716399</v>
          </cell>
          <cell r="H258">
            <v>0.87796374945266065</v>
          </cell>
          <cell r="I258">
            <v>0.65716264787408951</v>
          </cell>
          <cell r="J258">
            <v>0.98756362042666823</v>
          </cell>
          <cell r="K258">
            <v>0.81039458314475354</v>
          </cell>
          <cell r="L258">
            <v>0.99672311538126723</v>
          </cell>
          <cell r="M258">
            <v>0.4724905985269765</v>
          </cell>
          <cell r="N258">
            <v>0.38483087960673523</v>
          </cell>
          <cell r="O258">
            <v>0</v>
          </cell>
          <cell r="P258">
            <v>1</v>
          </cell>
        </row>
        <row r="259">
          <cell r="C259">
            <v>0.6727408939448144</v>
          </cell>
          <cell r="D259">
            <v>3.3588836740438284</v>
          </cell>
          <cell r="E259">
            <v>0.10726829153089174</v>
          </cell>
          <cell r="F259">
            <v>0.5173853613610252</v>
          </cell>
          <cell r="G259">
            <v>0.56885615648589127</v>
          </cell>
          <cell r="H259">
            <v>1.4259713670911851</v>
          </cell>
          <cell r="I259">
            <v>1.9339040954817679</v>
          </cell>
          <cell r="J259">
            <v>2.9353495297876022</v>
          </cell>
          <cell r="K259">
            <v>0.57583391883223001</v>
          </cell>
          <cell r="L259">
            <v>0.87851678126332777</v>
          </cell>
          <cell r="M259">
            <v>0.18495482782248482</v>
          </cell>
          <cell r="N259">
            <v>1.1453006196402975</v>
          </cell>
          <cell r="O259">
            <v>0</v>
          </cell>
          <cell r="P259">
            <v>1</v>
          </cell>
        </row>
        <row r="260">
          <cell r="C260">
            <v>2.6576209327552691</v>
          </cell>
          <cell r="D260">
            <v>2.0394536591260097</v>
          </cell>
          <cell r="E260">
            <v>0.18811586179975104</v>
          </cell>
          <cell r="F260">
            <v>0.49613832230227189</v>
          </cell>
          <cell r="G260">
            <v>8.8802327672273654E-2</v>
          </cell>
          <cell r="H260">
            <v>1.5648023658249144</v>
          </cell>
          <cell r="I260">
            <v>9.0473510312602257E-2</v>
          </cell>
          <cell r="J260">
            <v>0.82514038159057213</v>
          </cell>
          <cell r="K260">
            <v>0.42632110761167935</v>
          </cell>
          <cell r="L260">
            <v>0.17541073749896754</v>
          </cell>
          <cell r="M260">
            <v>0.34687977968347289</v>
          </cell>
          <cell r="N260">
            <v>1.2502914719427476</v>
          </cell>
          <cell r="O260">
            <v>0</v>
          </cell>
          <cell r="P260">
            <v>1</v>
          </cell>
        </row>
        <row r="261">
          <cell r="C261">
            <v>0.84316153701142837</v>
          </cell>
          <cell r="D261">
            <v>1.3322335147426434</v>
          </cell>
          <cell r="E261">
            <v>9.9115894695968515E-2</v>
          </cell>
          <cell r="F261">
            <v>0.65639447464029643</v>
          </cell>
          <cell r="G261">
            <v>0.4210292124922696</v>
          </cell>
          <cell r="H261">
            <v>0.93406029155585801</v>
          </cell>
          <cell r="I261">
            <v>13.217109226308263</v>
          </cell>
          <cell r="J261">
            <v>3.1204070238252668</v>
          </cell>
          <cell r="K261">
            <v>3.1855706560704711</v>
          </cell>
          <cell r="L261">
            <v>0.8781576151404985</v>
          </cell>
          <cell r="M261">
            <v>0.51037762375104623</v>
          </cell>
          <cell r="N261">
            <v>0.69361297435822977</v>
          </cell>
          <cell r="O261">
            <v>0</v>
          </cell>
          <cell r="P261">
            <v>1</v>
          </cell>
        </row>
        <row r="262">
          <cell r="C262">
            <v>3.3371468659692747</v>
          </cell>
          <cell r="D262">
            <v>0.8122172927663287</v>
          </cell>
          <cell r="E262">
            <v>5.4034194720687025E-2</v>
          </cell>
          <cell r="F262">
            <v>8.1744280338483026</v>
          </cell>
          <cell r="G262">
            <v>3.662892757678843</v>
          </cell>
          <cell r="H262">
            <v>0.88099629378709765</v>
          </cell>
          <cell r="I262">
            <v>0.29096027432139171</v>
          </cell>
          <cell r="J262">
            <v>0.32442773907621031</v>
          </cell>
          <cell r="K262">
            <v>0.98197704756921067</v>
          </cell>
          <cell r="L262">
            <v>0.22255373009067295</v>
          </cell>
          <cell r="M262">
            <v>8.5193217161160809E-2</v>
          </cell>
          <cell r="N262">
            <v>0.53132800256150248</v>
          </cell>
          <cell r="O262">
            <v>5.8799987967347116</v>
          </cell>
          <cell r="P262">
            <v>1</v>
          </cell>
        </row>
        <row r="263">
          <cell r="C263">
            <v>5.0092098783820731</v>
          </cell>
          <cell r="D263">
            <v>4.3303113486705035E-2</v>
          </cell>
          <cell r="E263">
            <v>0.76590266874652557</v>
          </cell>
          <cell r="F263">
            <v>0.18662062384778141</v>
          </cell>
          <cell r="G263">
            <v>0.30238382850054657</v>
          </cell>
          <cell r="H263">
            <v>0.16624751304942154</v>
          </cell>
          <cell r="I263">
            <v>0.61051552706434542</v>
          </cell>
          <cell r="J263">
            <v>0.26937275685208401</v>
          </cell>
          <cell r="K263">
            <v>0.51744564327998177</v>
          </cell>
          <cell r="L263">
            <v>0.3290140977999057</v>
          </cell>
          <cell r="M263">
            <v>7.601718109114633E-2</v>
          </cell>
          <cell r="N263">
            <v>0.24651531883437461</v>
          </cell>
          <cell r="O263">
            <v>0</v>
          </cell>
          <cell r="P263">
            <v>1</v>
          </cell>
        </row>
        <row r="264">
          <cell r="C264">
            <v>1.2227283206149491</v>
          </cell>
          <cell r="D264">
            <v>0.1587910601627083</v>
          </cell>
          <cell r="E264">
            <v>0.26702216458962991</v>
          </cell>
          <cell r="F264">
            <v>15.524863663545572</v>
          </cell>
          <cell r="G264">
            <v>2.0763775045110178</v>
          </cell>
          <cell r="H264">
            <v>0.65816897962406395</v>
          </cell>
          <cell r="I264">
            <v>4.4120183538033606</v>
          </cell>
          <cell r="J264">
            <v>1.2687448534395047</v>
          </cell>
          <cell r="K264">
            <v>1.4065230807475764</v>
          </cell>
          <cell r="L264">
            <v>0.47509133649554303</v>
          </cell>
          <cell r="M264">
            <v>0.15149775569083895</v>
          </cell>
          <cell r="N264">
            <v>0.80337994162335247</v>
          </cell>
          <cell r="O264">
            <v>0</v>
          </cell>
          <cell r="P264">
            <v>1</v>
          </cell>
        </row>
        <row r="265">
          <cell r="C265">
            <v>1.083515469780657</v>
          </cell>
          <cell r="D265">
            <v>0.20908363918895595</v>
          </cell>
          <cell r="E265">
            <v>1.2438837148402437</v>
          </cell>
          <cell r="F265">
            <v>1.6159525973847169</v>
          </cell>
          <cell r="G265">
            <v>3.0167944908529631</v>
          </cell>
          <cell r="H265">
            <v>1.2243603779823358</v>
          </cell>
          <cell r="I265">
            <v>0.44232226583713641</v>
          </cell>
          <cell r="J265">
            <v>1.0971835994211243</v>
          </cell>
          <cell r="K265">
            <v>2.5917699315009197</v>
          </cell>
          <cell r="L265">
            <v>0.19207567815617432</v>
          </cell>
          <cell r="M265">
            <v>0.12583002665912346</v>
          </cell>
          <cell r="N265">
            <v>3.2841004868264321</v>
          </cell>
          <cell r="O265">
            <v>0</v>
          </cell>
          <cell r="P265">
            <v>1</v>
          </cell>
        </row>
        <row r="266">
          <cell r="C266">
            <v>1.4241916394575063</v>
          </cell>
          <cell r="D266">
            <v>3.8645914340716661</v>
          </cell>
          <cell r="E266">
            <v>4.8214525700049304E-2</v>
          </cell>
          <cell r="F266">
            <v>9.7282481443394381E-2</v>
          </cell>
          <cell r="G266">
            <v>0.99968973052444188</v>
          </cell>
          <cell r="H266">
            <v>1.1141232192370769</v>
          </cell>
          <cell r="I266">
            <v>7.0360479241259988</v>
          </cell>
          <cell r="J266">
            <v>1.1957947587123365</v>
          </cell>
          <cell r="K266">
            <v>1.4841842660994002</v>
          </cell>
          <cell r="L266">
            <v>0.15638594539218104</v>
          </cell>
          <cell r="M266">
            <v>0.25107181864313666</v>
          </cell>
          <cell r="N266">
            <v>0.47422302603859656</v>
          </cell>
          <cell r="O266">
            <v>0</v>
          </cell>
          <cell r="P266">
            <v>1</v>
          </cell>
        </row>
        <row r="267">
          <cell r="C267">
            <v>0.30315310542823076</v>
          </cell>
          <cell r="D267">
            <v>0.42836698042735377</v>
          </cell>
          <cell r="E267">
            <v>1.6627007064416183E-2</v>
          </cell>
          <cell r="F267">
            <v>0.22000105547999119</v>
          </cell>
          <cell r="G267">
            <v>11.174739695242637</v>
          </cell>
          <cell r="H267">
            <v>0.27875194155303984</v>
          </cell>
          <cell r="I267">
            <v>34.035195499451326</v>
          </cell>
          <cell r="J267">
            <v>1.4133260305564388</v>
          </cell>
          <cell r="K267">
            <v>3.3886062099313321</v>
          </cell>
          <cell r="L267">
            <v>0.93732715188886995</v>
          </cell>
          <cell r="M267">
            <v>0.21312525713100294</v>
          </cell>
          <cell r="N267">
            <v>1.7814402571612733</v>
          </cell>
          <cell r="O267">
            <v>0</v>
          </cell>
          <cell r="P267">
            <v>1</v>
          </cell>
        </row>
        <row r="268">
          <cell r="C268">
            <v>0.90232403793272775</v>
          </cell>
          <cell r="D268">
            <v>0.87409492127461497</v>
          </cell>
          <cell r="E268">
            <v>0.19983000896325037</v>
          </cell>
          <cell r="F268">
            <v>0.47943980157866051</v>
          </cell>
          <cell r="G268">
            <v>2.472426234708236</v>
          </cell>
          <cell r="H268">
            <v>1.2092969087336289</v>
          </cell>
          <cell r="I268">
            <v>0.70077723421224369</v>
          </cell>
          <cell r="J268">
            <v>2.3685306209579573</v>
          </cell>
          <cell r="K268">
            <v>2.0655699155384313</v>
          </cell>
          <cell r="L268">
            <v>0.14400222870717913</v>
          </cell>
          <cell r="M268">
            <v>0.29557584777485091</v>
          </cell>
          <cell r="N268">
            <v>7.5504947329676275</v>
          </cell>
          <cell r="O268">
            <v>0</v>
          </cell>
          <cell r="P268">
            <v>1</v>
          </cell>
        </row>
        <row r="269">
          <cell r="C269">
            <v>1.793679997769529E-3</v>
          </cell>
          <cell r="D269">
            <v>0.21153595986369222</v>
          </cell>
          <cell r="E269">
            <v>0.9268759740565583</v>
          </cell>
          <cell r="F269">
            <v>0.46731400724152544</v>
          </cell>
          <cell r="G269">
            <v>0.59563887543607674</v>
          </cell>
          <cell r="H269">
            <v>1.8343786033242067</v>
          </cell>
          <cell r="I269">
            <v>0.49536696533056984</v>
          </cell>
          <cell r="J269">
            <v>1.4287644192845383</v>
          </cell>
          <cell r="K269">
            <v>2.7600006158346293</v>
          </cell>
          <cell r="L269">
            <v>2.2594349317228035</v>
          </cell>
          <cell r="M269">
            <v>1.3239090994800169</v>
          </cell>
          <cell r="N269">
            <v>0.26586540307729117</v>
          </cell>
          <cell r="O269">
            <v>1.0832609966698792</v>
          </cell>
          <cell r="P269">
            <v>1</v>
          </cell>
        </row>
        <row r="270">
          <cell r="C270">
            <v>3.5635024405264114E-3</v>
          </cell>
          <cell r="D270">
            <v>0.13436307808031445</v>
          </cell>
          <cell r="E270">
            <v>1.379930252459444E-2</v>
          </cell>
          <cell r="F270">
            <v>0.383901760593991</v>
          </cell>
          <cell r="G270">
            <v>0.20466396431368408</v>
          </cell>
          <cell r="H270">
            <v>3.3218862674619176</v>
          </cell>
          <cell r="I270">
            <v>0.34465796411940708</v>
          </cell>
          <cell r="J270">
            <v>1.4884366887342244</v>
          </cell>
          <cell r="K270">
            <v>3.163157793207334</v>
          </cell>
          <cell r="L270">
            <v>3.3098922282633558</v>
          </cell>
          <cell r="M270">
            <v>1.0390387057244583</v>
          </cell>
          <cell r="N270">
            <v>1.0560223968953009</v>
          </cell>
          <cell r="O270">
            <v>0</v>
          </cell>
          <cell r="P270">
            <v>1</v>
          </cell>
        </row>
        <row r="271">
          <cell r="C271">
            <v>2.7562880745991869</v>
          </cell>
          <cell r="D271">
            <v>0.69498805100603367</v>
          </cell>
          <cell r="E271">
            <v>0.49702042260289597</v>
          </cell>
          <cell r="F271">
            <v>2.2297885599748875</v>
          </cell>
          <cell r="G271">
            <v>1.1402925023106167</v>
          </cell>
          <cell r="H271">
            <v>0.59803017425657967</v>
          </cell>
          <cell r="I271">
            <v>1.7466037276364406</v>
          </cell>
          <cell r="J271">
            <v>0.80410207198832773</v>
          </cell>
          <cell r="K271">
            <v>0.76401897399518737</v>
          </cell>
          <cell r="L271">
            <v>0.94898953885715664</v>
          </cell>
          <cell r="M271">
            <v>0.68504032799832493</v>
          </cell>
          <cell r="N271">
            <v>0.76720841757870628</v>
          </cell>
          <cell r="O271">
            <v>4.3451131282664193</v>
          </cell>
          <cell r="P271">
            <v>1</v>
          </cell>
        </row>
      </sheetData>
      <sheetData sheetId="18">
        <row r="5">
          <cell r="C5">
            <v>149466.36669467925</v>
          </cell>
          <cell r="D5">
            <v>28206.368555160181</v>
          </cell>
          <cell r="E5">
            <v>43055.43170730782</v>
          </cell>
          <cell r="F5">
            <v>341.07374226197481</v>
          </cell>
          <cell r="G5">
            <v>1056.7059820427621</v>
          </cell>
          <cell r="H5">
            <v>20879.387182592258</v>
          </cell>
          <cell r="I5">
            <v>7976.8586872082915</v>
          </cell>
          <cell r="J5">
            <v>18818.795254356013</v>
          </cell>
          <cell r="K5">
            <v>1060.543907707159</v>
          </cell>
          <cell r="L5">
            <v>4483.4824447062774</v>
          </cell>
          <cell r="M5">
            <v>12387.532768610541</v>
          </cell>
          <cell r="N5">
            <v>10457.051768897471</v>
          </cell>
          <cell r="O5">
            <v>69.309404337022769</v>
          </cell>
          <cell r="P5">
            <v>298258.90809986694</v>
          </cell>
          <cell r="Q5">
            <v>298258.90809986671</v>
          </cell>
          <cell r="R5">
            <v>0</v>
          </cell>
          <cell r="T5">
            <v>132394.90172453789</v>
          </cell>
          <cell r="U5">
            <v>24175.664406109576</v>
          </cell>
          <cell r="V5">
            <v>30435.417033734262</v>
          </cell>
          <cell r="W5">
            <v>308.16174105862365</v>
          </cell>
          <cell r="X5">
            <v>872.03786656375803</v>
          </cell>
          <cell r="Y5">
            <v>18845.821410693243</v>
          </cell>
          <cell r="Z5">
            <v>7390.3438632136304</v>
          </cell>
          <cell r="AA5">
            <v>16149.360018639283</v>
          </cell>
          <cell r="AB5">
            <v>932.23653423090173</v>
          </cell>
          <cell r="AC5">
            <v>4278.5584688360077</v>
          </cell>
          <cell r="AD5">
            <v>11395.078375394</v>
          </cell>
          <cell r="AE5">
            <v>9718.8478660852452</v>
          </cell>
          <cell r="AF5">
            <v>67.381618925743894</v>
          </cell>
          <cell r="AG5">
            <v>256963.8109280222</v>
          </cell>
          <cell r="AH5">
            <v>256963.81092802217</v>
          </cell>
          <cell r="AI5">
            <v>0</v>
          </cell>
        </row>
        <row r="6">
          <cell r="C6">
            <v>2321.108279014737</v>
          </cell>
          <cell r="D6">
            <v>33089.241170496352</v>
          </cell>
          <cell r="E6">
            <v>138833.6646661195</v>
          </cell>
          <cell r="F6">
            <v>3182.2711148817343</v>
          </cell>
          <cell r="G6">
            <v>1103.4719367264734</v>
          </cell>
          <cell r="H6">
            <v>13626.752293829913</v>
          </cell>
          <cell r="I6">
            <v>2918.6666826686396</v>
          </cell>
          <cell r="J6">
            <v>10275.431237480716</v>
          </cell>
          <cell r="K6">
            <v>1233.3269459568032</v>
          </cell>
          <cell r="L6">
            <v>3688.8692987922423</v>
          </cell>
          <cell r="M6">
            <v>11527.571087269158</v>
          </cell>
          <cell r="N6">
            <v>3020.9575358884636</v>
          </cell>
          <cell r="O6">
            <v>3.9337087166769602</v>
          </cell>
          <cell r="P6">
            <v>224825.26595784145</v>
          </cell>
          <cell r="Q6">
            <v>224825.26595784133</v>
          </cell>
          <cell r="R6">
            <v>0</v>
          </cell>
          <cell r="T6">
            <v>1685.5811699090925</v>
          </cell>
          <cell r="U6">
            <v>22606.361133829181</v>
          </cell>
          <cell r="V6">
            <v>62419.06783215161</v>
          </cell>
          <cell r="W6">
            <v>2009.9419572048337</v>
          </cell>
          <cell r="X6">
            <v>831.58390371847383</v>
          </cell>
          <cell r="Y6">
            <v>11486.762160291437</v>
          </cell>
          <cell r="Z6">
            <v>2573.3934485038772</v>
          </cell>
          <cell r="AA6">
            <v>8012.1219959466107</v>
          </cell>
          <cell r="AB6">
            <v>1045.633034963372</v>
          </cell>
          <cell r="AC6">
            <v>3295.745191803162</v>
          </cell>
          <cell r="AD6">
            <v>9984.2307782799217</v>
          </cell>
          <cell r="AE6">
            <v>2817.9485591353482</v>
          </cell>
          <cell r="AF6">
            <v>3.9305461867555782</v>
          </cell>
          <cell r="AG6">
            <v>128772.30171192369</v>
          </cell>
          <cell r="AH6">
            <v>128772.30171192378</v>
          </cell>
          <cell r="AI6">
            <v>0</v>
          </cell>
        </row>
        <row r="7">
          <cell r="C7">
            <v>5697.6331864598396</v>
          </cell>
          <cell r="D7">
            <v>58822.01181313485</v>
          </cell>
          <cell r="E7">
            <v>170330.54319728079</v>
          </cell>
          <cell r="F7">
            <v>8660.8081914476334</v>
          </cell>
          <cell r="G7">
            <v>7052.1643092385448</v>
          </cell>
          <cell r="H7">
            <v>39742.808329155312</v>
          </cell>
          <cell r="I7">
            <v>2195.5158693350249</v>
          </cell>
          <cell r="J7">
            <v>27563.839154664623</v>
          </cell>
          <cell r="K7">
            <v>10701.356891612295</v>
          </cell>
          <cell r="L7">
            <v>11905.580658002182</v>
          </cell>
          <cell r="M7">
            <v>41969.546395230158</v>
          </cell>
          <cell r="N7">
            <v>9017.1318232275153</v>
          </cell>
          <cell r="O7">
            <v>3.5539511924355307</v>
          </cell>
          <cell r="P7">
            <v>393662.49376998114</v>
          </cell>
          <cell r="Q7">
            <v>393662.49376998108</v>
          </cell>
          <cell r="R7">
            <v>0</v>
          </cell>
          <cell r="T7">
            <v>3108.3346504933893</v>
          </cell>
          <cell r="U7">
            <v>26724.836546531616</v>
          </cell>
          <cell r="V7">
            <v>51973.311930387965</v>
          </cell>
          <cell r="W7">
            <v>4585.6169576381171</v>
          </cell>
          <cell r="X7">
            <v>3960.2381093612485</v>
          </cell>
          <cell r="Y7">
            <v>28909.798776584459</v>
          </cell>
          <cell r="Z7">
            <v>1544.505186868937</v>
          </cell>
          <cell r="AA7">
            <v>16816.794459935147</v>
          </cell>
          <cell r="AB7">
            <v>7775.5663064899891</v>
          </cell>
          <cell r="AC7">
            <v>9345.3725744960157</v>
          </cell>
          <cell r="AD7">
            <v>31384.051752031577</v>
          </cell>
          <cell r="AE7">
            <v>7320.1431127908982</v>
          </cell>
          <cell r="AF7">
            <v>3.538036042639185</v>
          </cell>
          <cell r="AG7">
            <v>193452.108399652</v>
          </cell>
          <cell r="AH7">
            <v>193452.10839965194</v>
          </cell>
          <cell r="AI7">
            <v>0</v>
          </cell>
        </row>
        <row r="8">
          <cell r="C8">
            <v>3221.7701046961761</v>
          </cell>
          <cell r="D8">
            <v>4994.4671938379461</v>
          </cell>
          <cell r="E8">
            <v>13063.736306460234</v>
          </cell>
          <cell r="F8">
            <v>768.13599723754578</v>
          </cell>
          <cell r="G8">
            <v>392.45461516225714</v>
          </cell>
          <cell r="H8">
            <v>3806.0895079631705</v>
          </cell>
          <cell r="I8">
            <v>64.616997703197242</v>
          </cell>
          <cell r="J8">
            <v>2528.2898786611227</v>
          </cell>
          <cell r="K8">
            <v>178.20203683250071</v>
          </cell>
          <cell r="L8">
            <v>319.52902615309262</v>
          </cell>
          <cell r="M8">
            <v>2485.7601846882367</v>
          </cell>
          <cell r="N8">
            <v>823.76802490002899</v>
          </cell>
          <cell r="O8">
            <v>0</v>
          </cell>
          <cell r="P8">
            <v>32646.819874295506</v>
          </cell>
          <cell r="Q8">
            <v>32646.819874295492</v>
          </cell>
          <cell r="R8">
            <v>0</v>
          </cell>
          <cell r="T8">
            <v>2551.5163143164859</v>
          </cell>
          <cell r="U8">
            <v>3275.9370709000782</v>
          </cell>
          <cell r="V8">
            <v>5757.1758379388857</v>
          </cell>
          <cell r="W8">
            <v>488.00414027333943</v>
          </cell>
          <cell r="X8">
            <v>233.06668333792823</v>
          </cell>
          <cell r="Y8">
            <v>3110.2527450766247</v>
          </cell>
          <cell r="Z8">
            <v>53.793783126871162</v>
          </cell>
          <cell r="AA8">
            <v>1699.8802519261578</v>
          </cell>
          <cell r="AB8">
            <v>156.52078698705986</v>
          </cell>
          <cell r="AC8">
            <v>303.17542543927362</v>
          </cell>
          <cell r="AD8">
            <v>2130.7842536775825</v>
          </cell>
          <cell r="AE8">
            <v>654.6889873535381</v>
          </cell>
          <cell r="AF8">
            <v>0</v>
          </cell>
          <cell r="AG8">
            <v>20414.796280353825</v>
          </cell>
          <cell r="AH8">
            <v>20414.796280353818</v>
          </cell>
          <cell r="AI8">
            <v>0</v>
          </cell>
        </row>
        <row r="9">
          <cell r="C9">
            <v>60155.230705109439</v>
          </cell>
          <cell r="D9">
            <v>64208.866806578313</v>
          </cell>
          <cell r="E9">
            <v>62294.19893942865</v>
          </cell>
          <cell r="F9">
            <v>31.164411247789733</v>
          </cell>
          <cell r="G9">
            <v>901.61699191510661</v>
          </cell>
          <cell r="H9">
            <v>3889.0011432317679</v>
          </cell>
          <cell r="I9">
            <v>2917.8795460389792</v>
          </cell>
          <cell r="J9">
            <v>4144.8028141003897</v>
          </cell>
          <cell r="K9">
            <v>287.63178960026545</v>
          </cell>
          <cell r="L9">
            <v>3074.0404347446029</v>
          </cell>
          <cell r="M9">
            <v>12516.269863807363</v>
          </cell>
          <cell r="N9">
            <v>2575.0523573362498</v>
          </cell>
          <cell r="O9">
            <v>3.6486367755060343</v>
          </cell>
          <cell r="P9">
            <v>216999.40443991442</v>
          </cell>
          <cell r="Q9">
            <v>216999.4044399143</v>
          </cell>
          <cell r="R9">
            <v>0</v>
          </cell>
          <cell r="T9">
            <v>53494.395445816306</v>
          </cell>
          <cell r="U9">
            <v>56210.113536572404</v>
          </cell>
          <cell r="V9">
            <v>50057.730617586159</v>
          </cell>
          <cell r="W9">
            <v>28.74402718992609</v>
          </cell>
          <cell r="X9">
            <v>825.86180920738616</v>
          </cell>
          <cell r="Y9">
            <v>3725.8540257955547</v>
          </cell>
          <cell r="Z9">
            <v>2757.7321807958342</v>
          </cell>
          <cell r="AA9">
            <v>3706.9104284448167</v>
          </cell>
          <cell r="AB9">
            <v>268.70332481815416</v>
          </cell>
          <cell r="AC9">
            <v>2993.2588510449555</v>
          </cell>
          <cell r="AD9">
            <v>11976.042179480288</v>
          </cell>
          <cell r="AE9">
            <v>2467.939405807479</v>
          </cell>
          <cell r="AF9">
            <v>3.6398762386381582</v>
          </cell>
          <cell r="AG9">
            <v>188516.92570879793</v>
          </cell>
          <cell r="AH9">
            <v>188516.92570879811</v>
          </cell>
          <cell r="AI9">
            <v>0</v>
          </cell>
        </row>
        <row r="10">
          <cell r="C10">
            <v>129895.99970676731</v>
          </cell>
          <cell r="D10">
            <v>75469.86920176087</v>
          </cell>
          <cell r="E10">
            <v>181829.73787810109</v>
          </cell>
          <cell r="F10">
            <v>2370.6134128450458</v>
          </cell>
          <cell r="G10">
            <v>2269.5618535227577</v>
          </cell>
          <cell r="H10">
            <v>28098.462359142213</v>
          </cell>
          <cell r="I10">
            <v>13654.908940617112</v>
          </cell>
          <cell r="J10">
            <v>26090.743009400547</v>
          </cell>
          <cell r="K10">
            <v>2814.911600867782</v>
          </cell>
          <cell r="L10">
            <v>7371.4092390765236</v>
          </cell>
          <cell r="M10">
            <v>26408.241279911221</v>
          </cell>
          <cell r="N10">
            <v>14071.818431824047</v>
          </cell>
          <cell r="O10">
            <v>0</v>
          </cell>
          <cell r="P10">
            <v>510346.27691383666</v>
          </cell>
          <cell r="Q10">
            <v>510346.27691383666</v>
          </cell>
          <cell r="R10">
            <v>0</v>
          </cell>
          <cell r="T10">
            <v>110099.93266825951</v>
          </cell>
          <cell r="U10">
            <v>52745.393288761785</v>
          </cell>
          <cell r="V10">
            <v>109742.09399843532</v>
          </cell>
          <cell r="W10">
            <v>2122.5731144585175</v>
          </cell>
          <cell r="X10">
            <v>1718.2930382956938</v>
          </cell>
          <cell r="Y10">
            <v>23435.210409642961</v>
          </cell>
          <cell r="Z10">
            <v>11980.703766266079</v>
          </cell>
          <cell r="AA10">
            <v>20712.024516728859</v>
          </cell>
          <cell r="AB10">
            <v>2405.4057927942486</v>
          </cell>
          <cell r="AC10">
            <v>6652.6060320622419</v>
          </cell>
          <cell r="AD10">
            <v>22313.931141057117</v>
          </cell>
          <cell r="AE10">
            <v>12409.362875335763</v>
          </cell>
          <cell r="AF10">
            <v>0</v>
          </cell>
          <cell r="AG10">
            <v>376337.53064209817</v>
          </cell>
          <cell r="AH10">
            <v>376337.5306420977</v>
          </cell>
          <cell r="AI10">
            <v>4.6566128730773926E-10</v>
          </cell>
        </row>
        <row r="11">
          <cell r="C11">
            <v>335.16761926636258</v>
          </cell>
          <cell r="D11">
            <v>30764.58184430622</v>
          </cell>
          <cell r="E11">
            <v>142970.86455697421</v>
          </cell>
          <cell r="F11">
            <v>8092.1925665431463</v>
          </cell>
          <cell r="G11">
            <v>292.06972801836855</v>
          </cell>
          <cell r="H11">
            <v>54774.572950117916</v>
          </cell>
          <cell r="I11">
            <v>6042.8343214308861</v>
          </cell>
          <cell r="J11">
            <v>16651.018423963473</v>
          </cell>
          <cell r="K11">
            <v>1527.3981642382159</v>
          </cell>
          <cell r="L11">
            <v>47524.184336675462</v>
          </cell>
          <cell r="M11">
            <v>29778.209846252525</v>
          </cell>
          <cell r="N11">
            <v>6982.6420104010876</v>
          </cell>
          <cell r="O11">
            <v>7.7459437221472767</v>
          </cell>
          <cell r="P11">
            <v>345743.48231190996</v>
          </cell>
          <cell r="Q11">
            <v>345743.48231190996</v>
          </cell>
          <cell r="R11">
            <v>0</v>
          </cell>
          <cell r="T11">
            <v>257.27047371974936</v>
          </cell>
          <cell r="U11">
            <v>21543.055613218745</v>
          </cell>
          <cell r="V11">
            <v>89099.884999181188</v>
          </cell>
          <cell r="W11">
            <v>5543.1258677263559</v>
          </cell>
          <cell r="X11">
            <v>227.57250425081662</v>
          </cell>
          <cell r="Y11">
            <v>45619.169305709664</v>
          </cell>
          <cell r="Z11">
            <v>5076.8377166380005</v>
          </cell>
          <cell r="AA11">
            <v>12395.470598782664</v>
          </cell>
          <cell r="AB11">
            <v>1284.5942269517602</v>
          </cell>
          <cell r="AC11">
            <v>40422.89143498367</v>
          </cell>
          <cell r="AD11">
            <v>24275.000654874624</v>
          </cell>
          <cell r="AE11">
            <v>6149.6349468058361</v>
          </cell>
          <cell r="AF11">
            <v>7.7452237140371034</v>
          </cell>
          <cell r="AG11">
            <v>251902.25356655713</v>
          </cell>
          <cell r="AH11">
            <v>251902.25356655734</v>
          </cell>
          <cell r="AI11">
            <v>0</v>
          </cell>
        </row>
        <row r="12">
          <cell r="C12">
            <v>24180.890268158782</v>
          </cell>
          <cell r="D12">
            <v>522325.37479520717</v>
          </cell>
          <cell r="E12">
            <v>1395963.6244936557</v>
          </cell>
          <cell r="F12">
            <v>3090.9291711827364</v>
          </cell>
          <cell r="G12">
            <v>13522.864487406543</v>
          </cell>
          <cell r="H12">
            <v>180067.06316089843</v>
          </cell>
          <cell r="I12">
            <v>8227.2550096852792</v>
          </cell>
          <cell r="J12">
            <v>82288.695379240919</v>
          </cell>
          <cell r="K12">
            <v>2196.3643012377829</v>
          </cell>
          <cell r="L12">
            <v>7854.4323187139507</v>
          </cell>
          <cell r="M12">
            <v>81577.828772003297</v>
          </cell>
          <cell r="N12">
            <v>14605.759639999253</v>
          </cell>
          <cell r="O12">
            <v>0</v>
          </cell>
          <cell r="P12">
            <v>2335901.0817973898</v>
          </cell>
          <cell r="Q12">
            <v>2335901.0817973875</v>
          </cell>
          <cell r="R12">
            <v>0</v>
          </cell>
          <cell r="T12">
            <v>21661.622965139431</v>
          </cell>
          <cell r="U12">
            <v>470068.89824728598</v>
          </cell>
          <cell r="V12">
            <v>1111958.866060656</v>
          </cell>
          <cell r="W12">
            <v>2576.6156614854335</v>
          </cell>
          <cell r="X12">
            <v>11610.827314787432</v>
          </cell>
          <cell r="Y12">
            <v>166368.1551748827</v>
          </cell>
          <cell r="Z12">
            <v>7606.6160160189884</v>
          </cell>
          <cell r="AA12">
            <v>72445.688649982112</v>
          </cell>
          <cell r="AB12">
            <v>2022.8683654126671</v>
          </cell>
          <cell r="AC12">
            <v>7336.9226376338793</v>
          </cell>
          <cell r="AD12">
            <v>71551.703804321107</v>
          </cell>
          <cell r="AE12">
            <v>13526.085516324241</v>
          </cell>
          <cell r="AF12">
            <v>0</v>
          </cell>
          <cell r="AG12">
            <v>1958734.8704139302</v>
          </cell>
          <cell r="AH12">
            <v>1958734.8704139306</v>
          </cell>
          <cell r="AI12">
            <v>0</v>
          </cell>
        </row>
        <row r="13">
          <cell r="C13">
            <v>194.47768296266725</v>
          </cell>
          <cell r="D13">
            <v>383.64233383558764</v>
          </cell>
          <cell r="E13">
            <v>734.43117282216656</v>
          </cell>
          <cell r="F13">
            <v>2.5551627596524855</v>
          </cell>
          <cell r="G13">
            <v>56.227843460931112</v>
          </cell>
          <cell r="H13">
            <v>741.86754876860277</v>
          </cell>
          <cell r="I13">
            <v>20.180540417912006</v>
          </cell>
          <cell r="J13">
            <v>3353.9213399288901</v>
          </cell>
          <cell r="K13">
            <v>62.835075700642534</v>
          </cell>
          <cell r="L13">
            <v>2188.5556761828038</v>
          </cell>
          <cell r="M13">
            <v>864.68874531064432</v>
          </cell>
          <cell r="N13">
            <v>328.54663172042967</v>
          </cell>
          <cell r="O13">
            <v>4.7277344892834083</v>
          </cell>
          <cell r="P13">
            <v>8936.6574883602134</v>
          </cell>
          <cell r="Q13">
            <v>8936.6574883602025</v>
          </cell>
          <cell r="R13">
            <v>0</v>
          </cell>
          <cell r="T13">
            <v>137.89633399070843</v>
          </cell>
          <cell r="U13">
            <v>208.23395298706728</v>
          </cell>
          <cell r="V13">
            <v>402.6115747707928</v>
          </cell>
          <cell r="W13">
            <v>1.3976341309904343</v>
          </cell>
          <cell r="X13">
            <v>35.314403428305852</v>
          </cell>
          <cell r="Y13">
            <v>643.65897632359145</v>
          </cell>
          <cell r="Z13">
            <v>15.781281794290779</v>
          </cell>
          <cell r="AA13">
            <v>1805.0812881337197</v>
          </cell>
          <cell r="AB13">
            <v>52.310952047183584</v>
          </cell>
          <cell r="AC13">
            <v>1679.3473039992787</v>
          </cell>
          <cell r="AD13">
            <v>708.82688306000466</v>
          </cell>
          <cell r="AE13">
            <v>281.215674659878</v>
          </cell>
          <cell r="AF13">
            <v>4.7274250946812222</v>
          </cell>
          <cell r="AG13">
            <v>5976.4036844204929</v>
          </cell>
          <cell r="AH13">
            <v>5976.4036844204938</v>
          </cell>
          <cell r="AI13">
            <v>0</v>
          </cell>
        </row>
        <row r="14">
          <cell r="C14">
            <v>4349.6595343358622</v>
          </cell>
          <cell r="D14">
            <v>28148.174640216061</v>
          </cell>
          <cell r="E14">
            <v>119116.42324215494</v>
          </cell>
          <cell r="F14">
            <v>2585.6579833337314</v>
          </cell>
          <cell r="G14">
            <v>1117.8530352559458</v>
          </cell>
          <cell r="H14">
            <v>2742.9120163767793</v>
          </cell>
          <cell r="I14">
            <v>337.54229731168704</v>
          </cell>
          <cell r="J14">
            <v>6997.8315443425636</v>
          </cell>
          <cell r="K14">
            <v>836.95054951204452</v>
          </cell>
          <cell r="L14">
            <v>939.22871704838553</v>
          </cell>
          <cell r="M14">
            <v>7607.7480099840541</v>
          </cell>
          <cell r="N14">
            <v>2334.4625255146229</v>
          </cell>
          <cell r="O14">
            <v>6.8518193640518081</v>
          </cell>
          <cell r="P14">
            <v>177121.29591475075</v>
          </cell>
          <cell r="Q14">
            <v>177121.29591475049</v>
          </cell>
          <cell r="R14">
            <v>2.6193447411060333E-10</v>
          </cell>
          <cell r="T14">
            <v>2946.2084092637233</v>
          </cell>
          <cell r="U14">
            <v>16116.853460350369</v>
          </cell>
          <cell r="V14">
            <v>50472.706728378791</v>
          </cell>
          <cell r="W14">
            <v>1502.2669194084792</v>
          </cell>
          <cell r="X14">
            <v>794.66003955292865</v>
          </cell>
          <cell r="Y14">
            <v>2125.2164553996563</v>
          </cell>
          <cell r="Z14">
            <v>260.61637981427526</v>
          </cell>
          <cell r="AA14">
            <v>5001.0549637842887</v>
          </cell>
          <cell r="AB14">
            <v>643.75715882303734</v>
          </cell>
          <cell r="AC14">
            <v>789.65449338600502</v>
          </cell>
          <cell r="AD14">
            <v>5850.8787199233457</v>
          </cell>
          <cell r="AE14">
            <v>1862.7835691054643</v>
          </cell>
          <cell r="AF14">
            <v>6.8439361998672599</v>
          </cell>
          <cell r="AG14">
            <v>88373.501233390212</v>
          </cell>
          <cell r="AH14">
            <v>88373.501233390125</v>
          </cell>
          <cell r="AI14">
            <v>0</v>
          </cell>
        </row>
        <row r="15">
          <cell r="C15">
            <v>24100.732454074285</v>
          </cell>
          <cell r="D15">
            <v>231031.37753134669</v>
          </cell>
          <cell r="E15">
            <v>1056681.9269483832</v>
          </cell>
          <cell r="F15">
            <v>11220.970256977593</v>
          </cell>
          <cell r="G15">
            <v>3023.622843041745</v>
          </cell>
          <cell r="H15">
            <v>95548.265349825277</v>
          </cell>
          <cell r="I15">
            <v>10674.917905037295</v>
          </cell>
          <cell r="J15">
            <v>65176.179812629023</v>
          </cell>
          <cell r="K15">
            <v>13110.950393398005</v>
          </cell>
          <cell r="L15">
            <v>30453.655230010423</v>
          </cell>
          <cell r="M15">
            <v>86582.334439524828</v>
          </cell>
          <cell r="N15">
            <v>22165.405365125593</v>
          </cell>
          <cell r="O15">
            <v>6.1411196704169377E-3</v>
          </cell>
          <cell r="P15">
            <v>1649770.3446704936</v>
          </cell>
          <cell r="Q15">
            <v>1649770.3446704925</v>
          </cell>
          <cell r="R15">
            <v>0</v>
          </cell>
          <cell r="T15">
            <v>17050.787063817439</v>
          </cell>
          <cell r="U15">
            <v>160005.33949783281</v>
          </cell>
          <cell r="V15">
            <v>687703.35892377316</v>
          </cell>
          <cell r="W15">
            <v>8169.8863106017261</v>
          </cell>
          <cell r="X15">
            <v>2375.5300845643396</v>
          </cell>
          <cell r="Y15">
            <v>83357.921113093616</v>
          </cell>
          <cell r="Z15">
            <v>9268.4003581519737</v>
          </cell>
          <cell r="AA15">
            <v>47903.548694861776</v>
          </cell>
          <cell r="AB15">
            <v>11313.391065628342</v>
          </cell>
          <cell r="AC15">
            <v>27351.337843930538</v>
          </cell>
          <cell r="AD15">
            <v>76784.21082740862</v>
          </cell>
          <cell r="AE15">
            <v>20001.538221101306</v>
          </cell>
          <cell r="AF15">
            <v>6.0553809683188704E-3</v>
          </cell>
          <cell r="AG15">
            <v>1151285.2560601465</v>
          </cell>
          <cell r="AH15">
            <v>1151285.2560601465</v>
          </cell>
          <cell r="AI15">
            <v>0</v>
          </cell>
        </row>
        <row r="16">
          <cell r="C16">
            <v>8225.0102633929491</v>
          </cell>
          <cell r="D16">
            <v>26331.198993533988</v>
          </cell>
          <cell r="E16">
            <v>48302.430758916322</v>
          </cell>
          <cell r="F16">
            <v>2026.9203140022682</v>
          </cell>
          <cell r="G16">
            <v>2710.4432838175139</v>
          </cell>
          <cell r="H16">
            <v>18376.722968216422</v>
          </cell>
          <cell r="I16">
            <v>265.6050289736728</v>
          </cell>
          <cell r="J16">
            <v>33841.042915257298</v>
          </cell>
          <cell r="K16">
            <v>1058.7200566496438</v>
          </cell>
          <cell r="L16">
            <v>1627.3483767803154</v>
          </cell>
          <cell r="M16">
            <v>12029.389419068082</v>
          </cell>
          <cell r="N16">
            <v>3594.4917643349013</v>
          </cell>
          <cell r="O16">
            <v>1.7328223539688256E-5</v>
          </cell>
          <cell r="P16">
            <v>158389.32416027162</v>
          </cell>
          <cell r="Q16">
            <v>158389.3241602717</v>
          </cell>
          <cell r="R16">
            <v>0</v>
          </cell>
          <cell r="T16">
            <v>6068.5588202565868</v>
          </cell>
          <cell r="U16">
            <v>15266.475394214536</v>
          </cell>
          <cell r="V16">
            <v>33128.991764259743</v>
          </cell>
          <cell r="W16">
            <v>1553.7529514503915</v>
          </cell>
          <cell r="X16">
            <v>1833.6633068259368</v>
          </cell>
          <cell r="Y16">
            <v>14536.427247429006</v>
          </cell>
          <cell r="Z16">
            <v>207.82043054042339</v>
          </cell>
          <cell r="AA16">
            <v>11743.013306078552</v>
          </cell>
          <cell r="AB16">
            <v>841.529618880763</v>
          </cell>
          <cell r="AC16">
            <v>1508.1492501315897</v>
          </cell>
          <cell r="AD16">
            <v>10274.178089826388</v>
          </cell>
          <cell r="AE16">
            <v>3223.3168207958397</v>
          </cell>
          <cell r="AF16">
            <v>1.7310948817975833E-5</v>
          </cell>
          <cell r="AG16">
            <v>100185.87701800071</v>
          </cell>
          <cell r="AH16">
            <v>100185.87701800074</v>
          </cell>
          <cell r="AI16">
            <v>0</v>
          </cell>
        </row>
        <row r="17">
          <cell r="C17">
            <v>21526.350610948226</v>
          </cell>
          <cell r="D17">
            <v>80411.77503022438</v>
          </cell>
          <cell r="E17">
            <v>217029.38478087477</v>
          </cell>
          <cell r="F17">
            <v>1221.28200357525</v>
          </cell>
          <cell r="G17">
            <v>3351.1358830189529</v>
          </cell>
          <cell r="H17">
            <v>25770.412417205211</v>
          </cell>
          <cell r="I17">
            <v>7222.5451103707819</v>
          </cell>
          <cell r="J17">
            <v>22607.368743429368</v>
          </cell>
          <cell r="K17">
            <v>2502.5748187896179</v>
          </cell>
          <cell r="L17">
            <v>6786.2187460205187</v>
          </cell>
          <cell r="M17">
            <v>31651.264846919377</v>
          </cell>
          <cell r="N17">
            <v>8271.2640954445578</v>
          </cell>
          <cell r="O17">
            <v>5.3653591754074447E-3</v>
          </cell>
          <cell r="P17">
            <v>428351.58245218021</v>
          </cell>
          <cell r="Q17">
            <v>428351.58245218033</v>
          </cell>
          <cell r="R17">
            <v>0</v>
          </cell>
          <cell r="T17">
            <v>18011.390928000023</v>
          </cell>
          <cell r="U17">
            <v>57861.029574576911</v>
          </cell>
          <cell r="V17">
            <v>112270.4761378664</v>
          </cell>
          <cell r="W17">
            <v>811.07780854154373</v>
          </cell>
          <cell r="X17">
            <v>2840.9226344486465</v>
          </cell>
          <cell r="Y17">
            <v>23409.689040840745</v>
          </cell>
          <cell r="Z17">
            <v>6541.3925285008672</v>
          </cell>
          <cell r="AA17">
            <v>18563.723572931696</v>
          </cell>
          <cell r="AB17">
            <v>2190.5510877761353</v>
          </cell>
          <cell r="AC17">
            <v>6401.8713737469816</v>
          </cell>
          <cell r="AD17">
            <v>28820.782258994455</v>
          </cell>
          <cell r="AE17">
            <v>7391.2187428737625</v>
          </cell>
          <cell r="AF17">
            <v>5.3486392256273316E-3</v>
          </cell>
          <cell r="AG17">
            <v>285114.13103773736</v>
          </cell>
          <cell r="AH17">
            <v>285114.13103773777</v>
          </cell>
          <cell r="AI17">
            <v>0</v>
          </cell>
        </row>
        <row r="18">
          <cell r="C18">
            <v>527.97626804931758</v>
          </cell>
          <cell r="D18">
            <v>5522.0750151557913</v>
          </cell>
          <cell r="E18">
            <v>5866.7192475365455</v>
          </cell>
          <cell r="F18">
            <v>423.61819394485656</v>
          </cell>
          <cell r="G18">
            <v>455.84291366473565</v>
          </cell>
          <cell r="H18">
            <v>925.28938297623847</v>
          </cell>
          <cell r="I18">
            <v>31.131266380855021</v>
          </cell>
          <cell r="J18">
            <v>2388.6372017565373</v>
          </cell>
          <cell r="K18">
            <v>219.5928211852345</v>
          </cell>
          <cell r="L18">
            <v>156.85190621327655</v>
          </cell>
          <cell r="M18">
            <v>1419.0910515273088</v>
          </cell>
          <cell r="N18">
            <v>633.07157494891987</v>
          </cell>
          <cell r="O18">
            <v>0</v>
          </cell>
          <cell r="P18">
            <v>18569.896843339618</v>
          </cell>
          <cell r="Q18">
            <v>18569.896843339629</v>
          </cell>
          <cell r="R18">
            <v>0</v>
          </cell>
          <cell r="T18">
            <v>372.83357001127678</v>
          </cell>
          <cell r="U18">
            <v>3114.3034149242626</v>
          </cell>
          <cell r="V18">
            <v>1901.7086804724386</v>
          </cell>
          <cell r="W18">
            <v>314.29817464796218</v>
          </cell>
          <cell r="X18">
            <v>300.14957784395506</v>
          </cell>
          <cell r="Y18">
            <v>748.12516173720837</v>
          </cell>
          <cell r="Z18">
            <v>24.3796881506414</v>
          </cell>
          <cell r="AA18">
            <v>1601.5504552800339</v>
          </cell>
          <cell r="AB18">
            <v>166.63157728725801</v>
          </cell>
          <cell r="AC18">
            <v>139.14008754905524</v>
          </cell>
          <cell r="AD18">
            <v>1172.220222113237</v>
          </cell>
          <cell r="AE18">
            <v>479.48303832346636</v>
          </cell>
          <cell r="AF18">
            <v>0</v>
          </cell>
          <cell r="AG18">
            <v>10334.823648340795</v>
          </cell>
          <cell r="AH18">
            <v>10334.823648340789</v>
          </cell>
          <cell r="AI18">
            <v>0</v>
          </cell>
        </row>
        <row r="19">
          <cell r="C19">
            <v>2070.5092204618004</v>
          </cell>
          <cell r="D19">
            <v>23470.718499221726</v>
          </cell>
          <cell r="E19">
            <v>48562.601076405488</v>
          </cell>
          <cell r="F19">
            <v>426.85856150937298</v>
          </cell>
          <cell r="G19">
            <v>44.343844172645078</v>
          </cell>
          <cell r="H19">
            <v>1794.1181390960996</v>
          </cell>
          <cell r="I19">
            <v>238.07730812353142</v>
          </cell>
          <cell r="J19">
            <v>5522.9973085570591</v>
          </cell>
          <cell r="K19">
            <v>325.42553191969881</v>
          </cell>
          <cell r="L19">
            <v>1436.5173964450912</v>
          </cell>
          <cell r="M19">
            <v>10896.08200131686</v>
          </cell>
          <cell r="N19">
            <v>1576.1232800126745</v>
          </cell>
          <cell r="O19">
            <v>4.4653933062728681</v>
          </cell>
          <cell r="P19">
            <v>96368.837560548331</v>
          </cell>
          <cell r="Q19">
            <v>96368.837560548214</v>
          </cell>
          <cell r="R19">
            <v>1.1641532182693481E-10</v>
          </cell>
          <cell r="T19">
            <v>1533.0649542813662</v>
          </cell>
          <cell r="U19">
            <v>16205.001855885106</v>
          </cell>
          <cell r="V19">
            <v>28492.309387156092</v>
          </cell>
          <cell r="W19">
            <v>300.19121647709903</v>
          </cell>
          <cell r="X19">
            <v>32.671907484693008</v>
          </cell>
          <cell r="Y19">
            <v>1476.4613915926786</v>
          </cell>
          <cell r="Z19">
            <v>195.50555370115464</v>
          </cell>
          <cell r="AA19">
            <v>3984.0536928311171</v>
          </cell>
          <cell r="AB19">
            <v>275.95302188652045</v>
          </cell>
          <cell r="AC19">
            <v>1215.0630912785284</v>
          </cell>
          <cell r="AD19">
            <v>9050.9358468050777</v>
          </cell>
          <cell r="AE19">
            <v>1378.7269118037134</v>
          </cell>
          <cell r="AF19">
            <v>4.4628240553141465</v>
          </cell>
          <cell r="AG19">
            <v>64144.401655238464</v>
          </cell>
          <cell r="AH19">
            <v>64144.401655238515</v>
          </cell>
          <cell r="AI19">
            <v>0</v>
          </cell>
        </row>
        <row r="20">
          <cell r="C20">
            <v>19660.01549212902</v>
          </cell>
          <cell r="D20">
            <v>96889.790163479673</v>
          </cell>
          <cell r="E20">
            <v>332562.93509771163</v>
          </cell>
          <cell r="F20">
            <v>2820.5033638477062</v>
          </cell>
          <cell r="G20">
            <v>15.137372066677221</v>
          </cell>
          <cell r="H20">
            <v>89813.114274607666</v>
          </cell>
          <cell r="I20">
            <v>46.900385924070534</v>
          </cell>
          <cell r="J20">
            <v>52485.857961609363</v>
          </cell>
          <cell r="K20">
            <v>5405.0389133097133</v>
          </cell>
          <cell r="L20">
            <v>12597.60621908402</v>
          </cell>
          <cell r="M20">
            <v>80550.644205841163</v>
          </cell>
          <cell r="N20">
            <v>15805.385724973483</v>
          </cell>
          <cell r="O20">
            <v>0</v>
          </cell>
          <cell r="P20">
            <v>708652.9291745841</v>
          </cell>
          <cell r="Q20">
            <v>708652.92917458492</v>
          </cell>
          <cell r="R20">
            <v>0</v>
          </cell>
          <cell r="T20">
            <v>15055.867456824368</v>
          </cell>
          <cell r="U20">
            <v>68751.356813659178</v>
          </cell>
          <cell r="V20">
            <v>197589.46140710611</v>
          </cell>
          <cell r="W20">
            <v>1981.9676225981434</v>
          </cell>
          <cell r="X20">
            <v>11.84319647976017</v>
          </cell>
          <cell r="Y20">
            <v>75692.325855657575</v>
          </cell>
          <cell r="Z20">
            <v>41.509818959960377</v>
          </cell>
          <cell r="AA20">
            <v>40270.363867585096</v>
          </cell>
          <cell r="AB20">
            <v>4576.3849157074728</v>
          </cell>
          <cell r="AC20">
            <v>11491.605491426821</v>
          </cell>
          <cell r="AD20">
            <v>69761.10498605881</v>
          </cell>
          <cell r="AE20">
            <v>13557.763550766536</v>
          </cell>
          <cell r="AF20">
            <v>0</v>
          </cell>
          <cell r="AG20">
            <v>498781.55498282984</v>
          </cell>
          <cell r="AH20">
            <v>498781.55498282984</v>
          </cell>
          <cell r="AI20">
            <v>0</v>
          </cell>
        </row>
        <row r="21">
          <cell r="C21">
            <v>30437.411836310075</v>
          </cell>
          <cell r="D21">
            <v>61123.52288937907</v>
          </cell>
          <cell r="E21">
            <v>240010.84988655557</v>
          </cell>
          <cell r="F21">
            <v>1436.4322830282811</v>
          </cell>
          <cell r="G21">
            <v>2212.8642487649295</v>
          </cell>
          <cell r="H21">
            <v>81195.541085184625</v>
          </cell>
          <cell r="I21">
            <v>12231.385193375429</v>
          </cell>
          <cell r="J21">
            <v>24742.051827562751</v>
          </cell>
          <cell r="K21">
            <v>9761.0136648594216</v>
          </cell>
          <cell r="L21">
            <v>96271.981971014902</v>
          </cell>
          <cell r="M21">
            <v>108498.81453655835</v>
          </cell>
          <cell r="N21">
            <v>36180.078423775398</v>
          </cell>
          <cell r="O21">
            <v>31.096911699590301</v>
          </cell>
          <cell r="P21">
            <v>704133.04475806828</v>
          </cell>
          <cell r="Q21">
            <v>704133.0447580684</v>
          </cell>
          <cell r="R21">
            <v>0</v>
          </cell>
          <cell r="T21">
            <v>23760.817280410756</v>
          </cell>
          <cell r="U21">
            <v>44635.557562974456</v>
          </cell>
          <cell r="V21">
            <v>156277.56587511508</v>
          </cell>
          <cell r="W21">
            <v>993.1548216422234</v>
          </cell>
          <cell r="X21">
            <v>1855.3717253542163</v>
          </cell>
          <cell r="Y21">
            <v>70629.09728090938</v>
          </cell>
          <cell r="Z21">
            <v>10796.274417739922</v>
          </cell>
          <cell r="AA21">
            <v>20569.417917790128</v>
          </cell>
          <cell r="AB21">
            <v>8282.0515481944058</v>
          </cell>
          <cell r="AC21">
            <v>84719.538276168896</v>
          </cell>
          <cell r="AD21">
            <v>95739.733047978996</v>
          </cell>
          <cell r="AE21">
            <v>33599.739811717765</v>
          </cell>
          <cell r="AF21">
            <v>30.876856747411363</v>
          </cell>
          <cell r="AG21">
            <v>551889.19642274373</v>
          </cell>
          <cell r="AH21">
            <v>551889.19642274303</v>
          </cell>
          <cell r="AI21">
            <v>0</v>
          </cell>
        </row>
        <row r="22">
          <cell r="C22">
            <v>1564.4914881590335</v>
          </cell>
          <cell r="D22">
            <v>1671.0192914119034</v>
          </cell>
          <cell r="E22">
            <v>26335.230621509269</v>
          </cell>
          <cell r="F22">
            <v>49.725643531010427</v>
          </cell>
          <cell r="G22">
            <v>367.35856586861564</v>
          </cell>
          <cell r="H22">
            <v>4085.9138266128002</v>
          </cell>
          <cell r="I22">
            <v>75.171329008694471</v>
          </cell>
          <cell r="J22">
            <v>12747.233717928631</v>
          </cell>
          <cell r="K22">
            <v>121.32077578832886</v>
          </cell>
          <cell r="L22">
            <v>585.37598725614578</v>
          </cell>
          <cell r="M22">
            <v>779.16485178364144</v>
          </cell>
          <cell r="N22">
            <v>363.82394504478418</v>
          </cell>
          <cell r="O22">
            <v>2.4991794778024534</v>
          </cell>
          <cell r="P22">
            <v>48748.329223380664</v>
          </cell>
          <cell r="Q22">
            <v>48748.329223380635</v>
          </cell>
          <cell r="R22">
            <v>0</v>
          </cell>
          <cell r="T22">
            <v>1318.4173829059414</v>
          </cell>
          <cell r="U22">
            <v>1368.1576720750454</v>
          </cell>
          <cell r="V22">
            <v>12837.110630084853</v>
          </cell>
          <cell r="W22">
            <v>42.377710501443339</v>
          </cell>
          <cell r="X22">
            <v>300.48827163950182</v>
          </cell>
          <cell r="Y22">
            <v>3598.9925730739833</v>
          </cell>
          <cell r="Z22">
            <v>66.879488512551987</v>
          </cell>
          <cell r="AA22">
            <v>9609.3377725725477</v>
          </cell>
          <cell r="AB22">
            <v>112.82585559682889</v>
          </cell>
          <cell r="AC22">
            <v>563.62885215375707</v>
          </cell>
          <cell r="AD22">
            <v>706.2775675184879</v>
          </cell>
          <cell r="AE22">
            <v>339.54085990766168</v>
          </cell>
          <cell r="AF22">
            <v>2.4981342973303473</v>
          </cell>
          <cell r="AG22">
            <v>30866.532770839935</v>
          </cell>
          <cell r="AH22">
            <v>30866.53277083992</v>
          </cell>
          <cell r="AI22">
            <v>0</v>
          </cell>
        </row>
        <row r="23">
          <cell r="C23">
            <v>2480.7376177367355</v>
          </cell>
          <cell r="D23">
            <v>5879.8859508039768</v>
          </cell>
          <cell r="E23">
            <v>7344.0651193104104</v>
          </cell>
          <cell r="F23">
            <v>593.27502816889341</v>
          </cell>
          <cell r="G23">
            <v>231.67651865263053</v>
          </cell>
          <cell r="H23">
            <v>1520.3401274097812</v>
          </cell>
          <cell r="I23">
            <v>23.53223440671686</v>
          </cell>
          <cell r="J23">
            <v>3099.0098936028762</v>
          </cell>
          <cell r="K23">
            <v>414.43561964946559</v>
          </cell>
          <cell r="L23">
            <v>142.48618122634389</v>
          </cell>
          <cell r="M23">
            <v>1946.2821324352467</v>
          </cell>
          <cell r="N23">
            <v>1538.0634632643014</v>
          </cell>
          <cell r="O23">
            <v>20.459429344584848</v>
          </cell>
          <cell r="P23">
            <v>25234.249316011967</v>
          </cell>
          <cell r="Q23">
            <v>25234.249316011967</v>
          </cell>
          <cell r="R23">
            <v>0</v>
          </cell>
          <cell r="T23">
            <v>1511.8395736987125</v>
          </cell>
          <cell r="U23">
            <v>3795.5953014605248</v>
          </cell>
          <cell r="V23">
            <v>4586.23530562614</v>
          </cell>
          <cell r="W23">
            <v>393.84538419712021</v>
          </cell>
          <cell r="X23">
            <v>165.88482052322627</v>
          </cell>
          <cell r="Y23">
            <v>1356.8713962101783</v>
          </cell>
          <cell r="Z23">
            <v>17.985180408725199</v>
          </cell>
          <cell r="AA23">
            <v>2292.6692372550829</v>
          </cell>
          <cell r="AB23">
            <v>370.04145643166407</v>
          </cell>
          <cell r="AC23">
            <v>123.40696338077761</v>
          </cell>
          <cell r="AD23">
            <v>1666.9421316968499</v>
          </cell>
          <cell r="AE23">
            <v>1284.9734381973599</v>
          </cell>
          <cell r="AF23">
            <v>19.227240549347762</v>
          </cell>
          <cell r="AG23">
            <v>17585.517429635711</v>
          </cell>
          <cell r="AH23">
            <v>17585.517429635715</v>
          </cell>
          <cell r="AI23">
            <v>0</v>
          </cell>
        </row>
        <row r="24">
          <cell r="C24">
            <v>3078.9458167256062</v>
          </cell>
          <cell r="D24">
            <v>17372.06644453049</v>
          </cell>
          <cell r="E24">
            <v>77296.732553102382</v>
          </cell>
          <cell r="F24">
            <v>1327.5482554219695</v>
          </cell>
          <cell r="G24">
            <v>493.05514549289342</v>
          </cell>
          <cell r="H24">
            <v>6839.8666707719885</v>
          </cell>
          <cell r="I24">
            <v>212.88406434219769</v>
          </cell>
          <cell r="J24">
            <v>7374.3583498888474</v>
          </cell>
          <cell r="K24">
            <v>488.52558781108269</v>
          </cell>
          <cell r="L24">
            <v>233.60388617744195</v>
          </cell>
          <cell r="M24">
            <v>7223.2387298901303</v>
          </cell>
          <cell r="N24">
            <v>1416.208593604093</v>
          </cell>
          <cell r="O24">
            <v>8.5198324228372792E-7</v>
          </cell>
          <cell r="P24">
            <v>123357.0340986111</v>
          </cell>
          <cell r="Q24">
            <v>123357.03409861127</v>
          </cell>
          <cell r="R24">
            <v>-1.7462298274040222E-10</v>
          </cell>
          <cell r="T24">
            <v>2168.415151411949</v>
          </cell>
          <cell r="U24">
            <v>9263.606399646389</v>
          </cell>
          <cell r="V24">
            <v>25841.26485680457</v>
          </cell>
          <cell r="W24">
            <v>832.24316509678226</v>
          </cell>
          <cell r="X24">
            <v>294.55377222397294</v>
          </cell>
          <cell r="Y24">
            <v>5082.3539485535393</v>
          </cell>
          <cell r="Z24">
            <v>160.80978841103428</v>
          </cell>
          <cell r="AA24">
            <v>4827.5014240944893</v>
          </cell>
          <cell r="AB24">
            <v>406.96663423488718</v>
          </cell>
          <cell r="AC24">
            <v>202.84124706371307</v>
          </cell>
          <cell r="AD24">
            <v>5815.180010698873</v>
          </cell>
          <cell r="AE24">
            <v>1151.1736788926717</v>
          </cell>
          <cell r="AF24">
            <v>8.5137796881797678E-7</v>
          </cell>
          <cell r="AG24">
            <v>56046.910077984241</v>
          </cell>
          <cell r="AH24">
            <v>56046.910077984212</v>
          </cell>
          <cell r="AI24">
            <v>0</v>
          </cell>
        </row>
        <row r="25">
          <cell r="C25">
            <v>48488.985191856125</v>
          </cell>
          <cell r="D25">
            <v>96569.180060523009</v>
          </cell>
          <cell r="E25">
            <v>75721.326373969379</v>
          </cell>
          <cell r="F25">
            <v>95.557272419367763</v>
          </cell>
          <cell r="G25">
            <v>324.35977141848349</v>
          </cell>
          <cell r="H25">
            <v>142.07344863908455</v>
          </cell>
          <cell r="I25">
            <v>3997.9354555597006</v>
          </cell>
          <cell r="J25">
            <v>3042.1198807389933</v>
          </cell>
          <cell r="K25">
            <v>1288.6787062041815</v>
          </cell>
          <cell r="L25">
            <v>332.81142440841842</v>
          </cell>
          <cell r="M25">
            <v>3769.5958272007688</v>
          </cell>
          <cell r="N25">
            <v>2047.327010809689</v>
          </cell>
          <cell r="O25">
            <v>0</v>
          </cell>
          <cell r="P25">
            <v>235819.95042374716</v>
          </cell>
          <cell r="Q25">
            <v>235819.95042374695</v>
          </cell>
          <cell r="R25">
            <v>0</v>
          </cell>
          <cell r="T25">
            <v>45075.262923369977</v>
          </cell>
          <cell r="U25">
            <v>81028.742422717725</v>
          </cell>
          <cell r="V25">
            <v>59374.74072636474</v>
          </cell>
          <cell r="W25">
            <v>81.428958457782528</v>
          </cell>
          <cell r="X25">
            <v>267.86785601886061</v>
          </cell>
          <cell r="Y25">
            <v>132.12673316621527</v>
          </cell>
          <cell r="Z25">
            <v>3680.8846054460514</v>
          </cell>
          <cell r="AA25">
            <v>2610.4245762852538</v>
          </cell>
          <cell r="AB25">
            <v>1231.3546526156188</v>
          </cell>
          <cell r="AC25">
            <v>322.54268412542103</v>
          </cell>
          <cell r="AD25">
            <v>3474.8723446795721</v>
          </cell>
          <cell r="AE25">
            <v>1901.5799815514852</v>
          </cell>
          <cell r="AF25">
            <v>0</v>
          </cell>
          <cell r="AG25">
            <v>199181.82846479872</v>
          </cell>
          <cell r="AH25">
            <v>199181.82846479886</v>
          </cell>
          <cell r="AI25">
            <v>0</v>
          </cell>
        </row>
        <row r="26">
          <cell r="C26">
            <v>23371.03825000337</v>
          </cell>
          <cell r="D26">
            <v>80806.417103137603</v>
          </cell>
          <cell r="E26">
            <v>159752.39473386121</v>
          </cell>
          <cell r="F26">
            <v>129.6031006036996</v>
          </cell>
          <cell r="G26">
            <v>570.00638304933784</v>
          </cell>
          <cell r="H26">
            <v>16959.692109100106</v>
          </cell>
          <cell r="I26">
            <v>226.91933753257527</v>
          </cell>
          <cell r="J26">
            <v>15547.726898399314</v>
          </cell>
          <cell r="K26">
            <v>2632.8889775035154</v>
          </cell>
          <cell r="L26">
            <v>1029.3795644118491</v>
          </cell>
          <cell r="M26">
            <v>71270.068199629735</v>
          </cell>
          <cell r="N26">
            <v>11295.39378744133</v>
          </cell>
          <cell r="O26">
            <v>0</v>
          </cell>
          <cell r="P26">
            <v>383591.52844467357</v>
          </cell>
          <cell r="Q26">
            <v>383591.5284446741</v>
          </cell>
          <cell r="R26">
            <v>-5.2386894822120667E-10</v>
          </cell>
          <cell r="T26">
            <v>21828.642714323447</v>
          </cell>
          <cell r="U26">
            <v>70422.571380148132</v>
          </cell>
          <cell r="V26">
            <v>107406.44313562541</v>
          </cell>
          <cell r="W26">
            <v>105.39233283445149</v>
          </cell>
          <cell r="X26">
            <v>496.75252984281303</v>
          </cell>
          <cell r="Y26">
            <v>16472.753584918879</v>
          </cell>
          <cell r="Z26">
            <v>210.49600968463318</v>
          </cell>
          <cell r="AA26">
            <v>13675.012916977685</v>
          </cell>
          <cell r="AB26">
            <v>2486.895723650849</v>
          </cell>
          <cell r="AC26">
            <v>998.97736551965022</v>
          </cell>
          <cell r="AD26">
            <v>67900.293273308809</v>
          </cell>
          <cell r="AE26">
            <v>10956.999483549283</v>
          </cell>
          <cell r="AF26">
            <v>0</v>
          </cell>
          <cell r="AG26">
            <v>312961.23045038403</v>
          </cell>
          <cell r="AH26">
            <v>312961.23045038409</v>
          </cell>
          <cell r="AI26">
            <v>0</v>
          </cell>
        </row>
        <row r="27">
          <cell r="C27">
            <v>9826.5734791034956</v>
          </cell>
          <cell r="D27">
            <v>75389.840300447089</v>
          </cell>
          <cell r="E27">
            <v>77972.5291377658</v>
          </cell>
          <cell r="F27">
            <v>91.875656323316036</v>
          </cell>
          <cell r="G27">
            <v>180.71202076658068</v>
          </cell>
          <cell r="H27">
            <v>14433.326474116588</v>
          </cell>
          <cell r="I27">
            <v>2825.5410401514537</v>
          </cell>
          <cell r="J27">
            <v>13918.006778190071</v>
          </cell>
          <cell r="K27">
            <v>2042.2008143385053</v>
          </cell>
          <cell r="L27">
            <v>31842.106629498005</v>
          </cell>
          <cell r="M27">
            <v>124428.83914888209</v>
          </cell>
          <cell r="N27">
            <v>5202.5922109242729</v>
          </cell>
          <cell r="O27">
            <v>9.6163468837744954</v>
          </cell>
          <cell r="P27">
            <v>358163.76003739104</v>
          </cell>
          <cell r="Q27">
            <v>358163.7600373911</v>
          </cell>
          <cell r="R27">
            <v>0</v>
          </cell>
          <cell r="T27">
            <v>4760.9186980996992</v>
          </cell>
          <cell r="U27">
            <v>45342.066652634538</v>
          </cell>
          <cell r="V27">
            <v>37793.795193280523</v>
          </cell>
          <cell r="W27">
            <v>69.588076867011807</v>
          </cell>
          <cell r="X27">
            <v>95.850746692065073</v>
          </cell>
          <cell r="Y27">
            <v>8334.7323326454134</v>
          </cell>
          <cell r="Z27">
            <v>2142.1249212354483</v>
          </cell>
          <cell r="AA27">
            <v>7912.7854214101644</v>
          </cell>
          <cell r="AB27">
            <v>1205.1491667761968</v>
          </cell>
          <cell r="AC27">
            <v>19643.466846552263</v>
          </cell>
          <cell r="AD27">
            <v>66123.223673119952</v>
          </cell>
          <cell r="AE27">
            <v>4576.0619250395275</v>
          </cell>
          <cell r="AF27">
            <v>9.605033264814395</v>
          </cell>
          <cell r="AG27">
            <v>198009.36868761765</v>
          </cell>
          <cell r="AH27">
            <v>198009.36868761783</v>
          </cell>
          <cell r="AI27">
            <v>0</v>
          </cell>
        </row>
        <row r="28">
          <cell r="C28">
            <v>7946.4072735360514</v>
          </cell>
          <cell r="D28">
            <v>112276.43890603168</v>
          </cell>
          <cell r="E28">
            <v>306806.64122501865</v>
          </cell>
          <cell r="F28">
            <v>1296.3841707353913</v>
          </cell>
          <cell r="G28">
            <v>2078.3352357806766</v>
          </cell>
          <cell r="H28">
            <v>25803.661000842356</v>
          </cell>
          <cell r="I28">
            <v>133.60868432743692</v>
          </cell>
          <cell r="J28">
            <v>20282.146252931765</v>
          </cell>
          <cell r="K28">
            <v>6818.8640375625218</v>
          </cell>
          <cell r="L28">
            <v>5399.4318031778112</v>
          </cell>
          <cell r="M28">
            <v>28138.170594903335</v>
          </cell>
          <cell r="N28">
            <v>5622.6956839071172</v>
          </cell>
          <cell r="O28">
            <v>0</v>
          </cell>
          <cell r="P28">
            <v>522602.78486875485</v>
          </cell>
          <cell r="Q28">
            <v>522602.7848687552</v>
          </cell>
          <cell r="R28">
            <v>0</v>
          </cell>
          <cell r="T28">
            <v>6692.5384880861529</v>
          </cell>
          <cell r="U28">
            <v>87690.201261214941</v>
          </cell>
          <cell r="V28">
            <v>208652.87187721665</v>
          </cell>
          <cell r="W28">
            <v>964.89525438683904</v>
          </cell>
          <cell r="X28">
            <v>1744.0521493333563</v>
          </cell>
          <cell r="Y28">
            <v>22871.374372523613</v>
          </cell>
          <cell r="Z28">
            <v>119.30102179901965</v>
          </cell>
          <cell r="AA28">
            <v>15965.179558976992</v>
          </cell>
          <cell r="AB28">
            <v>5949.5212606409259</v>
          </cell>
          <cell r="AC28">
            <v>5044.8144116798812</v>
          </cell>
          <cell r="AD28">
            <v>25475.113537729616</v>
          </cell>
          <cell r="AE28">
            <v>5031.3578633172237</v>
          </cell>
          <cell r="AF28">
            <v>0</v>
          </cell>
          <cell r="AG28">
            <v>386201.22105690523</v>
          </cell>
          <cell r="AH28">
            <v>386201.2210569047</v>
          </cell>
          <cell r="AI28">
            <v>5.2386894822120667E-10</v>
          </cell>
        </row>
        <row r="29">
          <cell r="C29">
            <v>3601.2648376167122</v>
          </cell>
          <cell r="D29">
            <v>53220.868004137534</v>
          </cell>
          <cell r="E29">
            <v>644100.3325708257</v>
          </cell>
          <cell r="F29">
            <v>539.47516160053237</v>
          </cell>
          <cell r="G29">
            <v>74.534983986594455</v>
          </cell>
          <cell r="H29">
            <v>88946.200580391538</v>
          </cell>
          <cell r="I29">
            <v>4479.7348828482927</v>
          </cell>
          <cell r="J29">
            <v>45446.748881367268</v>
          </cell>
          <cell r="K29">
            <v>1008.1587292321882</v>
          </cell>
          <cell r="L29">
            <v>4028.6895175284762</v>
          </cell>
          <cell r="M29">
            <v>12036.219080437515</v>
          </cell>
          <cell r="N29">
            <v>2760.1036101981636</v>
          </cell>
          <cell r="O29">
            <v>692.88521079835812</v>
          </cell>
          <cell r="P29">
            <v>860935.21605096897</v>
          </cell>
          <cell r="Q29">
            <v>860935.21605096955</v>
          </cell>
          <cell r="R29">
            <v>0</v>
          </cell>
          <cell r="T29">
            <v>2211.8878953862031</v>
          </cell>
          <cell r="U29">
            <v>43896.107292097156</v>
          </cell>
          <cell r="V29">
            <v>489713.97530537035</v>
          </cell>
          <cell r="W29">
            <v>349.78384517723219</v>
          </cell>
          <cell r="X29">
            <v>63.696186094237078</v>
          </cell>
          <cell r="Y29">
            <v>85073.264551193468</v>
          </cell>
          <cell r="Z29">
            <v>4083.6878236835532</v>
          </cell>
          <cell r="AA29">
            <v>37326.466610456329</v>
          </cell>
          <cell r="AB29">
            <v>958.15796628026771</v>
          </cell>
          <cell r="AC29">
            <v>3835.3704832372077</v>
          </cell>
          <cell r="AD29">
            <v>11432.096214739689</v>
          </cell>
          <cell r="AE29">
            <v>2606.0880720999253</v>
          </cell>
          <cell r="AF29">
            <v>631.03492607930093</v>
          </cell>
          <cell r="AG29">
            <v>682181.61717189499</v>
          </cell>
          <cell r="AH29">
            <v>682181.61717189499</v>
          </cell>
          <cell r="AI29">
            <v>0</v>
          </cell>
        </row>
        <row r="30">
          <cell r="C30">
            <v>932.88348213007475</v>
          </cell>
          <cell r="D30">
            <v>48118.038261868234</v>
          </cell>
          <cell r="E30">
            <v>558619.18597138242</v>
          </cell>
          <cell r="F30">
            <v>744.31352100531694</v>
          </cell>
          <cell r="G30">
            <v>389.04158437409154</v>
          </cell>
          <cell r="H30">
            <v>35328.055888060291</v>
          </cell>
          <cell r="I30">
            <v>4111.69200093156</v>
          </cell>
          <cell r="J30">
            <v>21872.464594073434</v>
          </cell>
          <cell r="K30">
            <v>767.36604731749514</v>
          </cell>
          <cell r="L30">
            <v>2339.2102832983883</v>
          </cell>
          <cell r="M30">
            <v>30622.663168682378</v>
          </cell>
          <cell r="N30">
            <v>4578.3382037515248</v>
          </cell>
          <cell r="O30">
            <v>0</v>
          </cell>
          <cell r="P30">
            <v>708423.25300687517</v>
          </cell>
          <cell r="Q30">
            <v>708423.25300687517</v>
          </cell>
          <cell r="R30">
            <v>0</v>
          </cell>
          <cell r="T30">
            <v>778.21890030366137</v>
          </cell>
          <cell r="U30">
            <v>33946.913635389428</v>
          </cell>
          <cell r="V30">
            <v>338928.40015286289</v>
          </cell>
          <cell r="W30">
            <v>488.26029741143253</v>
          </cell>
          <cell r="X30">
            <v>284.70046517613514</v>
          </cell>
          <cell r="Y30">
            <v>30495.556241915496</v>
          </cell>
          <cell r="Z30">
            <v>3395.5787885188029</v>
          </cell>
          <cell r="AA30">
            <v>15282.578343959678</v>
          </cell>
          <cell r="AB30">
            <v>734.40288242759732</v>
          </cell>
          <cell r="AC30">
            <v>2091.9986345984044</v>
          </cell>
          <cell r="AD30">
            <v>27459.386574633936</v>
          </cell>
          <cell r="AE30">
            <v>3791.8627268830619</v>
          </cell>
          <cell r="AF30">
            <v>0</v>
          </cell>
          <cell r="AG30">
            <v>457677.85764408059</v>
          </cell>
          <cell r="AH30">
            <v>457677.85764408007</v>
          </cell>
          <cell r="AI30">
            <v>5.2386894822120667E-10</v>
          </cell>
        </row>
        <row r="31">
          <cell r="C31">
            <v>2420.4537171799839</v>
          </cell>
          <cell r="D31">
            <v>8935.285841294155</v>
          </cell>
          <cell r="E31">
            <v>12477.778842609696</v>
          </cell>
          <cell r="F31">
            <v>183.54661780558786</v>
          </cell>
          <cell r="G31">
            <v>326.63812044929705</v>
          </cell>
          <cell r="H31">
            <v>4680.0633117287853</v>
          </cell>
          <cell r="I31">
            <v>252.39409619086709</v>
          </cell>
          <cell r="J31">
            <v>6164.9023637612772</v>
          </cell>
          <cell r="K31">
            <v>132.08196740810274</v>
          </cell>
          <cell r="L31">
            <v>67.552628019552472</v>
          </cell>
          <cell r="M31">
            <v>907.64162345652869</v>
          </cell>
          <cell r="N31">
            <v>694.52458475838557</v>
          </cell>
          <cell r="O31">
            <v>2.0713610925912782E-6</v>
          </cell>
          <cell r="P31">
            <v>37242.863716733576</v>
          </cell>
          <cell r="Q31">
            <v>37242.863716733613</v>
          </cell>
          <cell r="R31">
            <v>0</v>
          </cell>
          <cell r="T31">
            <v>1448.3231725771732</v>
          </cell>
          <cell r="U31">
            <v>5722.7741943519395</v>
          </cell>
          <cell r="V31">
            <v>3488.3301902939675</v>
          </cell>
          <cell r="W31">
            <v>101.88203593023664</v>
          </cell>
          <cell r="X31">
            <v>275.66924759959619</v>
          </cell>
          <cell r="Y31">
            <v>4271.3052385174769</v>
          </cell>
          <cell r="Z31">
            <v>219.30070477932711</v>
          </cell>
          <cell r="AA31">
            <v>4843.4309036310988</v>
          </cell>
          <cell r="AB31">
            <v>119.67065186736153</v>
          </cell>
          <cell r="AC31">
            <v>61.025250023011061</v>
          </cell>
          <cell r="AD31">
            <v>802.14204862232646</v>
          </cell>
          <cell r="AE31">
            <v>575.33697288395172</v>
          </cell>
          <cell r="AF31">
            <v>2.0709837522628857E-6</v>
          </cell>
          <cell r="AG31">
            <v>21929.190613148454</v>
          </cell>
          <cell r="AH31">
            <v>21929.190613148472</v>
          </cell>
          <cell r="AI31">
            <v>0</v>
          </cell>
        </row>
        <row r="32">
          <cell r="C32">
            <v>349.64532259485873</v>
          </cell>
          <cell r="D32">
            <v>2922.7655955494656</v>
          </cell>
          <cell r="E32">
            <v>6629.3440041552913</v>
          </cell>
          <cell r="F32">
            <v>235.45195237295459</v>
          </cell>
          <cell r="G32">
            <v>1278.8419216044113</v>
          </cell>
          <cell r="H32">
            <v>16070.297522356048</v>
          </cell>
          <cell r="I32">
            <v>85.824620032434197</v>
          </cell>
          <cell r="J32">
            <v>3027.1436271033044</v>
          </cell>
          <cell r="K32">
            <v>5122.7172065633386</v>
          </cell>
          <cell r="L32">
            <v>75270.888497208536</v>
          </cell>
          <cell r="M32">
            <v>18121.23066244493</v>
          </cell>
          <cell r="N32">
            <v>1624.0488701466866</v>
          </cell>
          <cell r="O32">
            <v>0.33013473924456166</v>
          </cell>
          <cell r="P32">
            <v>130738.52993687149</v>
          </cell>
          <cell r="Q32">
            <v>130738.52993687155</v>
          </cell>
          <cell r="R32">
            <v>0</v>
          </cell>
          <cell r="T32">
            <v>168.43211230289177</v>
          </cell>
          <cell r="U32">
            <v>1188.4066779321408</v>
          </cell>
          <cell r="V32">
            <v>1808.1923395517294</v>
          </cell>
          <cell r="W32">
            <v>84.499752206109363</v>
          </cell>
          <cell r="X32">
            <v>671.4078063359002</v>
          </cell>
          <cell r="Y32">
            <v>7008.6385292219729</v>
          </cell>
          <cell r="Z32">
            <v>62.419864005263932</v>
          </cell>
          <cell r="AA32">
            <v>1498.1459609863246</v>
          </cell>
          <cell r="AB32">
            <v>2252.5358136806863</v>
          </cell>
          <cell r="AC32">
            <v>17006.638596508783</v>
          </cell>
          <cell r="AD32">
            <v>7455.6457554554781</v>
          </cell>
          <cell r="AE32">
            <v>1129.6936196520887</v>
          </cell>
          <cell r="AF32">
            <v>0.32948896973070146</v>
          </cell>
          <cell r="AG32">
            <v>40334.986316809103</v>
          </cell>
          <cell r="AH32">
            <v>40334.986316809103</v>
          </cell>
          <cell r="AI32">
            <v>0</v>
          </cell>
        </row>
        <row r="33">
          <cell r="C33">
            <v>1254.2574897878058</v>
          </cell>
          <cell r="D33">
            <v>4703.4320612379806</v>
          </cell>
          <cell r="E33">
            <v>3115.9572755296026</v>
          </cell>
          <cell r="F33">
            <v>173.5741090810904</v>
          </cell>
          <cell r="G33">
            <v>200.69197378442408</v>
          </cell>
          <cell r="H33">
            <v>1490.0885759391349</v>
          </cell>
          <cell r="I33">
            <v>18.886026157143593</v>
          </cell>
          <cell r="J33">
            <v>3311.9039946108915</v>
          </cell>
          <cell r="K33">
            <v>126.66774552818944</v>
          </cell>
          <cell r="L33">
            <v>721.28519474360951</v>
          </cell>
          <cell r="M33">
            <v>736.07146264011135</v>
          </cell>
          <cell r="N33">
            <v>341.32098139089777</v>
          </cell>
          <cell r="O33">
            <v>1.3246378928940913E-7</v>
          </cell>
          <cell r="P33">
            <v>16194.136890563346</v>
          </cell>
          <cell r="Q33">
            <v>16194.136890563354</v>
          </cell>
          <cell r="R33">
            <v>0</v>
          </cell>
          <cell r="T33">
            <v>773.65641716863399</v>
          </cell>
          <cell r="U33">
            <v>2931.1798445752038</v>
          </cell>
          <cell r="V33">
            <v>1686.6751889247653</v>
          </cell>
          <cell r="W33">
            <v>106.65150534308162</v>
          </cell>
          <cell r="X33">
            <v>132.08194549900577</v>
          </cell>
          <cell r="Y33">
            <v>1256.1256191109396</v>
          </cell>
          <cell r="Z33">
            <v>14.823022410524265</v>
          </cell>
          <cell r="AA33">
            <v>2258.874365598148</v>
          </cell>
          <cell r="AB33">
            <v>106.67865016072787</v>
          </cell>
          <cell r="AC33">
            <v>673.80147846305556</v>
          </cell>
          <cell r="AD33">
            <v>663.30944234989329</v>
          </cell>
          <cell r="AE33">
            <v>250.6628694949456</v>
          </cell>
          <cell r="AF33">
            <v>1.3245022761605998E-7</v>
          </cell>
          <cell r="AG33">
            <v>10854.520349231374</v>
          </cell>
          <cell r="AH33">
            <v>10854.520349231381</v>
          </cell>
          <cell r="AI33">
            <v>0</v>
          </cell>
        </row>
        <row r="34">
          <cell r="C34">
            <v>40401.600162663897</v>
          </cell>
          <cell r="D34">
            <v>49026.9788008572</v>
          </cell>
          <cell r="E34">
            <v>261173.58614099096</v>
          </cell>
          <cell r="F34">
            <v>145.89899368140118</v>
          </cell>
          <cell r="G34">
            <v>15.639950970065547</v>
          </cell>
          <cell r="H34">
            <v>16550.847962269076</v>
          </cell>
          <cell r="I34">
            <v>10.496124395357505</v>
          </cell>
          <cell r="J34">
            <v>6040.0953666736559</v>
          </cell>
          <cell r="K34">
            <v>108.52726044564923</v>
          </cell>
          <cell r="L34">
            <v>988.56235397372075</v>
          </cell>
          <cell r="M34">
            <v>376.02889424915782</v>
          </cell>
          <cell r="N34">
            <v>117.4167754132399</v>
          </cell>
          <cell r="O34">
            <v>9.0733405992597452E-3</v>
          </cell>
          <cell r="P34">
            <v>374955.6878599241</v>
          </cell>
          <cell r="Q34">
            <v>374955.68785992422</v>
          </cell>
          <cell r="R34">
            <v>0</v>
          </cell>
          <cell r="T34">
            <v>35961.36420868634</v>
          </cell>
          <cell r="U34">
            <v>34538.706753627332</v>
          </cell>
          <cell r="V34">
            <v>137878.01200790168</v>
          </cell>
          <cell r="W34">
            <v>112.49790806691063</v>
          </cell>
          <cell r="X34">
            <v>12.808388330775799</v>
          </cell>
          <cell r="Y34">
            <v>15289.782432501977</v>
          </cell>
          <cell r="Z34">
            <v>9.5387917814503922</v>
          </cell>
          <cell r="AA34">
            <v>4697.9450657658754</v>
          </cell>
          <cell r="AB34">
            <v>91.231448082444317</v>
          </cell>
          <cell r="AC34">
            <v>893.27185241943948</v>
          </cell>
          <cell r="AD34">
            <v>366.83203790521139</v>
          </cell>
          <cell r="AE34">
            <v>106.29614104808657</v>
          </cell>
          <cell r="AF34">
            <v>9.0299704846107682E-3</v>
          </cell>
          <cell r="AG34">
            <v>229958.29606608799</v>
          </cell>
          <cell r="AH34">
            <v>229958.29606608758</v>
          </cell>
          <cell r="AI34">
            <v>4.0745362639427185E-10</v>
          </cell>
        </row>
        <row r="35">
          <cell r="C35">
            <v>84.402613597230811</v>
          </cell>
          <cell r="D35">
            <v>589.87338443200053</v>
          </cell>
          <cell r="E35">
            <v>877.11165784000866</v>
          </cell>
          <cell r="F35">
            <v>3.7384747055165395</v>
          </cell>
          <cell r="G35">
            <v>56.873500543692316</v>
          </cell>
          <cell r="H35">
            <v>272.69621951118393</v>
          </cell>
          <cell r="I35">
            <v>44.508403757719051</v>
          </cell>
          <cell r="J35">
            <v>1011.6128805342851</v>
          </cell>
          <cell r="K35">
            <v>597.29819461536317</v>
          </cell>
          <cell r="L35">
            <v>4615.8924069472941</v>
          </cell>
          <cell r="M35">
            <v>2162.2296975599147</v>
          </cell>
          <cell r="N35">
            <v>2758.6210369361111</v>
          </cell>
          <cell r="O35">
            <v>3.1011646399776896E-2</v>
          </cell>
          <cell r="P35">
            <v>13074.889482626721</v>
          </cell>
          <cell r="Q35">
            <v>13074.889482626706</v>
          </cell>
          <cell r="R35">
            <v>1.4551915228366852E-11</v>
          </cell>
          <cell r="T35">
            <v>51.184022260036009</v>
          </cell>
          <cell r="U35">
            <v>348.61648878370931</v>
          </cell>
          <cell r="V35">
            <v>296.25900995487996</v>
          </cell>
          <cell r="W35">
            <v>2.4343896288856484</v>
          </cell>
          <cell r="X35">
            <v>32.135292245670513</v>
          </cell>
          <cell r="Y35">
            <v>206.38934906173597</v>
          </cell>
          <cell r="Z35">
            <v>32.220562950486126</v>
          </cell>
          <cell r="AA35">
            <v>538.74970183086907</v>
          </cell>
          <cell r="AB35">
            <v>295.87370645546571</v>
          </cell>
          <cell r="AC35">
            <v>781.07521213809287</v>
          </cell>
          <cell r="AD35">
            <v>1258.15319404909</v>
          </cell>
          <cell r="AE35">
            <v>1364.0052801505929</v>
          </cell>
          <cell r="AF35">
            <v>3.0974637472090408E-2</v>
          </cell>
          <cell r="AG35">
            <v>5207.1271841469861</v>
          </cell>
          <cell r="AH35">
            <v>5207.1271841469979</v>
          </cell>
          <cell r="AI35">
            <v>-1.1823431123048067E-11</v>
          </cell>
        </row>
        <row r="36">
          <cell r="C36">
            <v>31592.71713972693</v>
          </cell>
          <cell r="D36">
            <v>70520.997906688164</v>
          </cell>
          <cell r="E36">
            <v>177584.19365482609</v>
          </cell>
          <cell r="F36">
            <v>2849.4756784046845</v>
          </cell>
          <cell r="G36">
            <v>22375.431678132249</v>
          </cell>
          <cell r="H36">
            <v>63349.93453127324</v>
          </cell>
          <cell r="I36">
            <v>263.97349045706756</v>
          </cell>
          <cell r="J36">
            <v>47288.292835983593</v>
          </cell>
          <cell r="K36">
            <v>4550.1816822424953</v>
          </cell>
          <cell r="L36">
            <v>12673.383001864584</v>
          </cell>
          <cell r="M36">
            <v>107007.89850111335</v>
          </cell>
          <cell r="N36">
            <v>25717.431255446561</v>
          </cell>
          <cell r="O36">
            <v>0</v>
          </cell>
          <cell r="P36">
            <v>565773.91135615902</v>
          </cell>
          <cell r="Q36">
            <v>565773.91135615972</v>
          </cell>
          <cell r="R36">
            <v>0</v>
          </cell>
          <cell r="T36">
            <v>23072.894226268516</v>
          </cell>
          <cell r="U36">
            <v>38514.600180464797</v>
          </cell>
          <cell r="V36">
            <v>71188.558007642743</v>
          </cell>
          <cell r="W36">
            <v>2138.9335945198291</v>
          </cell>
          <cell r="X36">
            <v>14150.877638040205</v>
          </cell>
          <cell r="Y36">
            <v>50676.309889999495</v>
          </cell>
          <cell r="Z36">
            <v>205.17920500703389</v>
          </cell>
          <cell r="AA36">
            <v>31782.702392446961</v>
          </cell>
          <cell r="AB36">
            <v>3102.4292448528117</v>
          </cell>
          <cell r="AC36">
            <v>11306.047066239611</v>
          </cell>
          <cell r="AD36">
            <v>85320.98914687919</v>
          </cell>
          <cell r="AE36">
            <v>21193.13425125795</v>
          </cell>
          <cell r="AF36">
            <v>0</v>
          </cell>
          <cell r="AG36">
            <v>352652.65484361909</v>
          </cell>
          <cell r="AH36">
            <v>352652.65484361909</v>
          </cell>
          <cell r="AI36">
            <v>0</v>
          </cell>
        </row>
        <row r="37">
          <cell r="C37">
            <v>67701.368457257413</v>
          </cell>
          <cell r="D37">
            <v>11077.195390596577</v>
          </cell>
          <cell r="E37">
            <v>31488.761030405072</v>
          </cell>
          <cell r="F37">
            <v>790.05171884203696</v>
          </cell>
          <cell r="G37">
            <v>311.71698161739198</v>
          </cell>
          <cell r="H37">
            <v>850.71000912053091</v>
          </cell>
          <cell r="I37">
            <v>49.32325579392068</v>
          </cell>
          <cell r="J37">
            <v>20126.862672723175</v>
          </cell>
          <cell r="K37">
            <v>1195.0248026967884</v>
          </cell>
          <cell r="L37">
            <v>2675.0567421136611</v>
          </cell>
          <cell r="M37">
            <v>10303.05572254833</v>
          </cell>
          <cell r="N37">
            <v>1921.8531472141367</v>
          </cell>
          <cell r="O37">
            <v>2.0118853624504519E-6</v>
          </cell>
          <cell r="P37">
            <v>148490.97993294094</v>
          </cell>
          <cell r="Q37">
            <v>148490.97993294074</v>
          </cell>
          <cell r="R37">
            <v>0</v>
          </cell>
          <cell r="T37">
            <v>60254.540583382593</v>
          </cell>
          <cell r="U37">
            <v>8612.6691522137353</v>
          </cell>
          <cell r="V37">
            <v>21729.686524331351</v>
          </cell>
          <cell r="W37">
            <v>734.10762864851722</v>
          </cell>
          <cell r="X37">
            <v>247.86074982250787</v>
          </cell>
          <cell r="Y37">
            <v>731.41243176396677</v>
          </cell>
          <cell r="Z37">
            <v>42.694980230936878</v>
          </cell>
          <cell r="AA37">
            <v>12635.618871423565</v>
          </cell>
          <cell r="AB37">
            <v>1038.7119337502343</v>
          </cell>
          <cell r="AC37">
            <v>2491.4586197478675</v>
          </cell>
          <cell r="AD37">
            <v>8514.0013044743991</v>
          </cell>
          <cell r="AE37">
            <v>1668.5343169177049</v>
          </cell>
          <cell r="AF37">
            <v>2.0093286047126821E-6</v>
          </cell>
          <cell r="AG37">
            <v>118701.29709871671</v>
          </cell>
          <cell r="AH37">
            <v>118701.2970987169</v>
          </cell>
          <cell r="AI37">
            <v>-1.8917489796876907E-10</v>
          </cell>
        </row>
        <row r="38">
          <cell r="C38">
            <v>9510.9854047117624</v>
          </cell>
          <cell r="D38">
            <v>61915.648913777972</v>
          </cell>
          <cell r="E38">
            <v>121921.43572879075</v>
          </cell>
          <cell r="F38">
            <v>1389.4167218459413</v>
          </cell>
          <cell r="G38">
            <v>8048.8539332127129</v>
          </cell>
          <cell r="H38">
            <v>44055.295242551474</v>
          </cell>
          <cell r="I38">
            <v>99.091486286837252</v>
          </cell>
          <cell r="J38">
            <v>15543.498912544856</v>
          </cell>
          <cell r="K38">
            <v>884.151734679431</v>
          </cell>
          <cell r="L38">
            <v>1148.2430122124892</v>
          </cell>
          <cell r="M38">
            <v>14759.983279873417</v>
          </cell>
          <cell r="N38">
            <v>4083.0110524217398</v>
          </cell>
          <cell r="O38">
            <v>3.6390134744121356</v>
          </cell>
          <cell r="P38">
            <v>283363.25443638384</v>
          </cell>
          <cell r="Q38">
            <v>283363.25443638454</v>
          </cell>
          <cell r="R38">
            <v>-6.9849193096160889E-10</v>
          </cell>
          <cell r="T38">
            <v>7114.1023776745151</v>
          </cell>
          <cell r="U38">
            <v>40173.454954536588</v>
          </cell>
          <cell r="V38">
            <v>61438.219569493034</v>
          </cell>
          <cell r="W38">
            <v>989.16373547030662</v>
          </cell>
          <cell r="X38">
            <v>5696.8009158972091</v>
          </cell>
          <cell r="Y38">
            <v>37434.487928330156</v>
          </cell>
          <cell r="Z38">
            <v>81.360678550302396</v>
          </cell>
          <cell r="AA38">
            <v>11572.101873189407</v>
          </cell>
          <cell r="AB38">
            <v>840.40412545043705</v>
          </cell>
          <cell r="AC38">
            <v>1021.83732375058</v>
          </cell>
          <cell r="AD38">
            <v>12104.800237166943</v>
          </cell>
          <cell r="AE38">
            <v>3102.9925694347185</v>
          </cell>
          <cell r="AF38">
            <v>3.6314731243441623</v>
          </cell>
          <cell r="AG38">
            <v>181573.35776206857</v>
          </cell>
          <cell r="AH38">
            <v>181573.35776206886</v>
          </cell>
          <cell r="AI38">
            <v>-2.9103830456733704E-10</v>
          </cell>
        </row>
        <row r="39">
          <cell r="C39">
            <v>1900.3156079164592</v>
          </cell>
          <cell r="D39">
            <v>19980.396488333321</v>
          </cell>
          <cell r="E39">
            <v>29002.144260239031</v>
          </cell>
          <cell r="F39">
            <v>253.93581094266341</v>
          </cell>
          <cell r="G39">
            <v>1228.8844107396626</v>
          </cell>
          <cell r="H39">
            <v>10788.197140345301</v>
          </cell>
          <cell r="I39">
            <v>1042.4264226024966</v>
          </cell>
          <cell r="J39">
            <v>7987.4821491269358</v>
          </cell>
          <cell r="K39">
            <v>609.96357803405022</v>
          </cell>
          <cell r="L39">
            <v>419.11352293433418</v>
          </cell>
          <cell r="M39">
            <v>3486.4982261312812</v>
          </cell>
          <cell r="N39">
            <v>1437.0747268192863</v>
          </cell>
          <cell r="O39">
            <v>0.58517972925314121</v>
          </cell>
          <cell r="P39">
            <v>78137.017523894072</v>
          </cell>
          <cell r="Q39">
            <v>78137.017523893999</v>
          </cell>
          <cell r="R39">
            <v>0</v>
          </cell>
          <cell r="T39">
            <v>1414.6735349424821</v>
          </cell>
          <cell r="U39">
            <v>13865.143953670942</v>
          </cell>
          <cell r="V39">
            <v>14310.403540973126</v>
          </cell>
          <cell r="W39">
            <v>200.92413480057985</v>
          </cell>
          <cell r="X39">
            <v>920.85981244789878</v>
          </cell>
          <cell r="Y39">
            <v>9899.5129554944742</v>
          </cell>
          <cell r="Z39">
            <v>903.71077111128193</v>
          </cell>
          <cell r="AA39">
            <v>5971.677792030232</v>
          </cell>
          <cell r="AB39">
            <v>529.44224343054634</v>
          </cell>
          <cell r="AC39">
            <v>388.92505776088484</v>
          </cell>
          <cell r="AD39">
            <v>3129.210553208587</v>
          </cell>
          <cell r="AE39">
            <v>1267.4070126805527</v>
          </cell>
          <cell r="AF39">
            <v>0.58493228024963639</v>
          </cell>
          <cell r="AG39">
            <v>52802.476294831846</v>
          </cell>
          <cell r="AH39">
            <v>52802.47629483178</v>
          </cell>
          <cell r="AI39">
            <v>6.5483618527650833E-11</v>
          </cell>
        </row>
        <row r="40">
          <cell r="C40">
            <v>2873.4724313924348</v>
          </cell>
          <cell r="D40">
            <v>10992.58837489651</v>
          </cell>
          <cell r="E40">
            <v>28282.40531271154</v>
          </cell>
          <cell r="F40">
            <v>538.45360761383984</v>
          </cell>
          <cell r="G40">
            <v>1014.0068993891188</v>
          </cell>
          <cell r="H40">
            <v>9117.6458279894341</v>
          </cell>
          <cell r="I40">
            <v>1625.0820818543298</v>
          </cell>
          <cell r="J40">
            <v>13572.68846326373</v>
          </cell>
          <cell r="K40">
            <v>674.22908599915149</v>
          </cell>
          <cell r="L40">
            <v>604.93896910364231</v>
          </cell>
          <cell r="M40">
            <v>6531.6635970023963</v>
          </cell>
          <cell r="N40">
            <v>3062.3251246059999</v>
          </cell>
          <cell r="O40">
            <v>0</v>
          </cell>
          <cell r="P40">
            <v>78889.499775822114</v>
          </cell>
          <cell r="Q40">
            <v>78889.499775822289</v>
          </cell>
          <cell r="R40">
            <v>-1.7462298274040222E-10</v>
          </cell>
          <cell r="T40">
            <v>2287.9957599035924</v>
          </cell>
          <cell r="U40">
            <v>7833.4012915387457</v>
          </cell>
          <cell r="V40">
            <v>17540.69167558552</v>
          </cell>
          <cell r="W40">
            <v>315.05894595161271</v>
          </cell>
          <cell r="X40">
            <v>746.57234127822881</v>
          </cell>
          <cell r="Y40">
            <v>7219.841474858621</v>
          </cell>
          <cell r="Z40">
            <v>1465.4446802799912</v>
          </cell>
          <cell r="AA40">
            <v>10208.895535308688</v>
          </cell>
          <cell r="AB40">
            <v>548.79409865735283</v>
          </cell>
          <cell r="AC40">
            <v>544.19919145181632</v>
          </cell>
          <cell r="AD40">
            <v>5599.9426846202632</v>
          </cell>
          <cell r="AE40">
            <v>2652.440469046719</v>
          </cell>
          <cell r="AF40">
            <v>0</v>
          </cell>
          <cell r="AG40">
            <v>56963.278148481149</v>
          </cell>
          <cell r="AH40">
            <v>56963.278148481193</v>
          </cell>
          <cell r="AI40">
            <v>0</v>
          </cell>
        </row>
        <row r="41">
          <cell r="C41">
            <v>147538.25553172434</v>
          </cell>
          <cell r="D41">
            <v>13192.991505725067</v>
          </cell>
          <cell r="E41">
            <v>81755.955599812063</v>
          </cell>
          <cell r="F41">
            <v>1316.9898216408299</v>
          </cell>
          <cell r="G41">
            <v>161.45222421764464</v>
          </cell>
          <cell r="H41">
            <v>48820.730560760538</v>
          </cell>
          <cell r="I41">
            <v>121.72941562249721</v>
          </cell>
          <cell r="J41">
            <v>65826.806510800074</v>
          </cell>
          <cell r="K41">
            <v>952.26479406871158</v>
          </cell>
          <cell r="L41">
            <v>80.591875232333905</v>
          </cell>
          <cell r="M41">
            <v>575.32165124228425</v>
          </cell>
          <cell r="N41">
            <v>310.35366299322385</v>
          </cell>
          <cell r="O41">
            <v>0</v>
          </cell>
          <cell r="P41">
            <v>360653.44315383962</v>
          </cell>
          <cell r="Q41">
            <v>360653.44315383933</v>
          </cell>
          <cell r="R41">
            <v>0</v>
          </cell>
          <cell r="T41">
            <v>137974.90672343562</v>
          </cell>
          <cell r="U41">
            <v>11448.025451087691</v>
          </cell>
          <cell r="V41">
            <v>72238.317264636338</v>
          </cell>
          <cell r="W41">
            <v>1194.3489640403309</v>
          </cell>
          <cell r="X41">
            <v>144.57734730725608</v>
          </cell>
          <cell r="Y41">
            <v>45603.508302742164</v>
          </cell>
          <cell r="Z41">
            <v>112.35098956122445</v>
          </cell>
          <cell r="AA41">
            <v>59426.005058562099</v>
          </cell>
          <cell r="AB41">
            <v>909.20518793903125</v>
          </cell>
          <cell r="AC41">
            <v>76.602948891816439</v>
          </cell>
          <cell r="AD41">
            <v>548.87375778377066</v>
          </cell>
          <cell r="AE41">
            <v>292.21803198317281</v>
          </cell>
          <cell r="AF41">
            <v>0</v>
          </cell>
          <cell r="AG41">
            <v>329968.94002797059</v>
          </cell>
          <cell r="AH41">
            <v>329968.94002797001</v>
          </cell>
          <cell r="AI41">
            <v>5.8207660913467407E-10</v>
          </cell>
        </row>
        <row r="42">
          <cell r="C42">
            <v>2063.162892722411</v>
          </cell>
          <cell r="D42">
            <v>9882.3844407882043</v>
          </cell>
          <cell r="E42">
            <v>55956.347454018411</v>
          </cell>
          <cell r="F42">
            <v>539.07454689437941</v>
          </cell>
          <cell r="G42">
            <v>727.3220681530222</v>
          </cell>
          <cell r="H42">
            <v>5815.849776834868</v>
          </cell>
          <cell r="I42">
            <v>171.13826053823465</v>
          </cell>
          <cell r="J42">
            <v>2911.9488172896845</v>
          </cell>
          <cell r="K42">
            <v>2723.1904611910336</v>
          </cell>
          <cell r="L42">
            <v>619.35945188771041</v>
          </cell>
          <cell r="M42">
            <v>9174.0277129622227</v>
          </cell>
          <cell r="N42">
            <v>1645.1340323073914</v>
          </cell>
          <cell r="O42">
            <v>0</v>
          </cell>
          <cell r="P42">
            <v>92228.939915587573</v>
          </cell>
          <cell r="Q42">
            <v>92228.939915587718</v>
          </cell>
          <cell r="R42">
            <v>-1.4551915228366852E-10</v>
          </cell>
          <cell r="T42">
            <v>1460.8159890476395</v>
          </cell>
          <cell r="U42">
            <v>5454.7009495530192</v>
          </cell>
          <cell r="V42">
            <v>17410.181015176135</v>
          </cell>
          <cell r="W42">
            <v>290.67106482362249</v>
          </cell>
          <cell r="X42">
            <v>515.05432101807037</v>
          </cell>
          <cell r="Y42">
            <v>4450.4485795032906</v>
          </cell>
          <cell r="Z42">
            <v>129.87351124987038</v>
          </cell>
          <cell r="AA42">
            <v>2245.0229989774671</v>
          </cell>
          <cell r="AB42">
            <v>2309.3327492228932</v>
          </cell>
          <cell r="AC42">
            <v>546.20937179376995</v>
          </cell>
          <cell r="AD42">
            <v>7582.3901384737383</v>
          </cell>
          <cell r="AE42">
            <v>1377.3150570372427</v>
          </cell>
          <cell r="AF42">
            <v>0</v>
          </cell>
          <cell r="AG42">
            <v>43772.015745876757</v>
          </cell>
          <cell r="AH42">
            <v>43772.015745876757</v>
          </cell>
          <cell r="AI42">
            <v>0</v>
          </cell>
        </row>
        <row r="43">
          <cell r="C43">
            <v>689.2431612165268</v>
          </cell>
          <cell r="D43">
            <v>5403.997109230917</v>
          </cell>
          <cell r="E43">
            <v>18077.059159535191</v>
          </cell>
          <cell r="F43">
            <v>726.73806407091865</v>
          </cell>
          <cell r="G43">
            <v>441.47189864699021</v>
          </cell>
          <cell r="H43">
            <v>1541.404712259427</v>
          </cell>
          <cell r="I43">
            <v>25.929497916257041</v>
          </cell>
          <cell r="J43">
            <v>3229.0041268683103</v>
          </cell>
          <cell r="K43">
            <v>373.89905972534029</v>
          </cell>
          <cell r="L43">
            <v>391.13680118926084</v>
          </cell>
          <cell r="M43">
            <v>1224.2258809406228</v>
          </cell>
          <cell r="N43">
            <v>581.24970058556482</v>
          </cell>
          <cell r="O43">
            <v>9.2776963879020573E-7</v>
          </cell>
          <cell r="P43">
            <v>32705.359173113095</v>
          </cell>
          <cell r="Q43">
            <v>32705.359173113091</v>
          </cell>
          <cell r="R43">
            <v>0</v>
          </cell>
          <cell r="T43">
            <v>495.62731209402557</v>
          </cell>
          <cell r="U43">
            <v>3177.7774739101742</v>
          </cell>
          <cell r="V43">
            <v>9725.5547234430505</v>
          </cell>
          <cell r="W43">
            <v>539.51164833284884</v>
          </cell>
          <cell r="X43">
            <v>313.15917437000604</v>
          </cell>
          <cell r="Y43">
            <v>1274.3737808485255</v>
          </cell>
          <cell r="Z43">
            <v>20.351324149628134</v>
          </cell>
          <cell r="AA43">
            <v>2390.1005544349123</v>
          </cell>
          <cell r="AB43">
            <v>300.61809308685628</v>
          </cell>
          <cell r="AC43">
            <v>330.1985401053505</v>
          </cell>
          <cell r="AD43">
            <v>1011.1859350821319</v>
          </cell>
          <cell r="AE43">
            <v>445.67966891153912</v>
          </cell>
          <cell r="AF43">
            <v>9.2754752877145373E-7</v>
          </cell>
          <cell r="AG43">
            <v>20024.138229696597</v>
          </cell>
          <cell r="AH43">
            <v>20024.138229696608</v>
          </cell>
          <cell r="AI43">
            <v>0</v>
          </cell>
        </row>
        <row r="44">
          <cell r="C44">
            <v>4198.9231816026149</v>
          </cell>
          <cell r="D44">
            <v>34175.187762053851</v>
          </cell>
          <cell r="E44">
            <v>106485.49233305693</v>
          </cell>
          <cell r="F44">
            <v>1013.5003915023542</v>
          </cell>
          <cell r="G44">
            <v>816.16947806797339</v>
          </cell>
          <cell r="H44">
            <v>19389.093207401169</v>
          </cell>
          <cell r="I44">
            <v>102.29508677804098</v>
          </cell>
          <cell r="J44">
            <v>21404.875856861552</v>
          </cell>
          <cell r="K44">
            <v>4474.5540195374433</v>
          </cell>
          <cell r="L44">
            <v>2957.1039667084979</v>
          </cell>
          <cell r="M44">
            <v>23112.780392335877</v>
          </cell>
          <cell r="N44">
            <v>3510.8653407382048</v>
          </cell>
          <cell r="O44">
            <v>79.69340664160687</v>
          </cell>
          <cell r="P44">
            <v>221720.5344232861</v>
          </cell>
          <cell r="Q44">
            <v>221720.53442328598</v>
          </cell>
          <cell r="R44">
            <v>0</v>
          </cell>
          <cell r="T44">
            <v>3083.5181342404162</v>
          </cell>
          <cell r="U44">
            <v>24357.716621141513</v>
          </cell>
          <cell r="V44">
            <v>63986.698046766644</v>
          </cell>
          <cell r="W44">
            <v>861.10649928539658</v>
          </cell>
          <cell r="X44">
            <v>638.44851860328868</v>
          </cell>
          <cell r="Y44">
            <v>17349.660020003412</v>
          </cell>
          <cell r="Z44">
            <v>88.136097578589371</v>
          </cell>
          <cell r="AA44">
            <v>13163.994360629269</v>
          </cell>
          <cell r="AB44">
            <v>4291.1039141132869</v>
          </cell>
          <cell r="AC44">
            <v>2769.6565200840241</v>
          </cell>
          <cell r="AD44">
            <v>20331.008792974026</v>
          </cell>
          <cell r="AE44">
            <v>3046.7387662020778</v>
          </cell>
          <cell r="AF44">
            <v>79.543718262709234</v>
          </cell>
          <cell r="AG44">
            <v>154047.33000988467</v>
          </cell>
          <cell r="AH44">
            <v>154047.33000988452</v>
          </cell>
          <cell r="AI44">
            <v>0</v>
          </cell>
        </row>
        <row r="45">
          <cell r="C45">
            <v>13047.703033693224</v>
          </cell>
          <cell r="D45">
            <v>91994.137608215562</v>
          </cell>
          <cell r="E45">
            <v>112786.50755550084</v>
          </cell>
          <cell r="F45">
            <v>1216.6622936592105</v>
          </cell>
          <cell r="G45">
            <v>1652.0636365959242</v>
          </cell>
          <cell r="H45">
            <v>8863.4097525415727</v>
          </cell>
          <cell r="I45">
            <v>63.370888370989427</v>
          </cell>
          <cell r="J45">
            <v>12698.083884100724</v>
          </cell>
          <cell r="K45">
            <v>176.90872570142034</v>
          </cell>
          <cell r="L45">
            <v>2776.7565917043976</v>
          </cell>
          <cell r="M45">
            <v>2586.1255264739675</v>
          </cell>
          <cell r="N45">
            <v>589.38164227622269</v>
          </cell>
          <cell r="O45">
            <v>5.3847610314066525</v>
          </cell>
          <cell r="P45">
            <v>248456.49589986546</v>
          </cell>
          <cell r="Q45">
            <v>248456.4958998652</v>
          </cell>
          <cell r="R45">
            <v>2.6193447411060333E-10</v>
          </cell>
          <cell r="T45">
            <v>11526.55724258907</v>
          </cell>
          <cell r="U45">
            <v>66050.651546847774</v>
          </cell>
          <cell r="V45">
            <v>69168.274954929846</v>
          </cell>
          <cell r="W45">
            <v>1055.3293885334651</v>
          </cell>
          <cell r="X45">
            <v>1279.823251901596</v>
          </cell>
          <cell r="Y45">
            <v>8216.5281306843426</v>
          </cell>
          <cell r="Z45">
            <v>55.371666511242793</v>
          </cell>
          <cell r="AA45">
            <v>11326.755645106838</v>
          </cell>
          <cell r="AB45">
            <v>159.19662037242753</v>
          </cell>
          <cell r="AC45">
            <v>2639.6706365168543</v>
          </cell>
          <cell r="AD45">
            <v>2345.1119236414966</v>
          </cell>
          <cell r="AE45">
            <v>537.13419442408656</v>
          </cell>
          <cell r="AF45">
            <v>5.3687409988563131</v>
          </cell>
          <cell r="AG45">
            <v>174365.77394305784</v>
          </cell>
          <cell r="AH45">
            <v>174365.77394305813</v>
          </cell>
          <cell r="AI45">
            <v>-2.9103830456733704E-10</v>
          </cell>
        </row>
        <row r="46">
          <cell r="C46">
            <v>1894.8486789595463</v>
          </cell>
          <cell r="D46">
            <v>25445.825845715313</v>
          </cell>
          <cell r="E46">
            <v>267891.80686056061</v>
          </cell>
          <cell r="F46">
            <v>21.724215934413895</v>
          </cell>
          <cell r="G46">
            <v>20.724850770279822</v>
          </cell>
          <cell r="H46">
            <v>43036.185451087731</v>
          </cell>
          <cell r="I46">
            <v>5828.4134121620382</v>
          </cell>
          <cell r="J46">
            <v>18105.455441289723</v>
          </cell>
          <cell r="K46">
            <v>697.78932071392478</v>
          </cell>
          <cell r="L46">
            <v>2127.4206670018466</v>
          </cell>
          <cell r="M46">
            <v>6719.1136299812488</v>
          </cell>
          <cell r="N46">
            <v>1769.6970301979634</v>
          </cell>
          <cell r="O46">
            <v>14.345273959663157</v>
          </cell>
          <cell r="P46">
            <v>373573.35067833419</v>
          </cell>
          <cell r="Q46">
            <v>373573.35067833407</v>
          </cell>
          <cell r="R46">
            <v>0</v>
          </cell>
          <cell r="T46">
            <v>1437.9320949899266</v>
          </cell>
          <cell r="U46">
            <v>15664.466683562345</v>
          </cell>
          <cell r="V46">
            <v>149821.03685080938</v>
          </cell>
          <cell r="W46">
            <v>10.708728847763528</v>
          </cell>
          <cell r="X46">
            <v>12.649726088114198</v>
          </cell>
          <cell r="Y46">
            <v>37671.309169276457</v>
          </cell>
          <cell r="Z46">
            <v>4787.5938429320804</v>
          </cell>
          <cell r="AA46">
            <v>10610.441191175123</v>
          </cell>
          <cell r="AB46">
            <v>576.80858908724713</v>
          </cell>
          <cell r="AC46">
            <v>1979.0994616098026</v>
          </cell>
          <cell r="AD46">
            <v>5490.7585802150261</v>
          </cell>
          <cell r="AE46">
            <v>1409.7718805753075</v>
          </cell>
          <cell r="AF46">
            <v>14.321675731299585</v>
          </cell>
          <cell r="AG46">
            <v>229486.89847489988</v>
          </cell>
          <cell r="AH46">
            <v>229486.89847490011</v>
          </cell>
          <cell r="AI46">
            <v>-2.3283064365386963E-10</v>
          </cell>
        </row>
        <row r="47">
          <cell r="C47">
            <v>73014.626091386192</v>
          </cell>
          <cell r="D47">
            <v>240224.13383566853</v>
          </cell>
          <cell r="E47">
            <v>794974.94142177282</v>
          </cell>
          <cell r="F47">
            <v>1448.5705115449268</v>
          </cell>
          <cell r="G47">
            <v>186.66640287138105</v>
          </cell>
          <cell r="H47">
            <v>202423.81495156532</v>
          </cell>
          <cell r="I47">
            <v>1800.9345330953156</v>
          </cell>
          <cell r="J47">
            <v>122991.80752100282</v>
          </cell>
          <cell r="K47">
            <v>30452.943255889579</v>
          </cell>
          <cell r="L47">
            <v>130675.43889452315</v>
          </cell>
          <cell r="M47">
            <v>205314.44599567531</v>
          </cell>
          <cell r="N47">
            <v>75846.940922959562</v>
          </cell>
          <cell r="O47">
            <v>20.599149584232986</v>
          </cell>
          <cell r="P47">
            <v>1879375.8634875393</v>
          </cell>
          <cell r="Q47">
            <v>1879375.8634875368</v>
          </cell>
          <cell r="R47">
            <v>2.5611370801925659E-9</v>
          </cell>
          <cell r="T47">
            <v>59760.393820113932</v>
          </cell>
          <cell r="U47">
            <v>197314.48480034058</v>
          </cell>
          <cell r="V47">
            <v>581588.16698662378</v>
          </cell>
          <cell r="W47">
            <v>1304.8663837972204</v>
          </cell>
          <cell r="X47">
            <v>167.82125102311406</v>
          </cell>
          <cell r="Y47">
            <v>190313.56682876329</v>
          </cell>
          <cell r="Z47">
            <v>1662.4932190912491</v>
          </cell>
          <cell r="AA47">
            <v>107573.41846837109</v>
          </cell>
          <cell r="AB47">
            <v>27487.280570821582</v>
          </cell>
          <cell r="AC47">
            <v>121190.33679736081</v>
          </cell>
          <cell r="AD47">
            <v>184215.95125211941</v>
          </cell>
          <cell r="AE47">
            <v>68917.476982583918</v>
          </cell>
          <cell r="AF47">
            <v>18.95425224454835</v>
          </cell>
          <cell r="AG47">
            <v>1541515.2116132546</v>
          </cell>
          <cell r="AH47">
            <v>1541515.2116132565</v>
          </cell>
          <cell r="AI47">
            <v>-1.862645149230957E-9</v>
          </cell>
        </row>
        <row r="48">
          <cell r="C48">
            <v>463.70317770036223</v>
          </cell>
          <cell r="D48">
            <v>25593.040319862674</v>
          </cell>
          <cell r="E48">
            <v>599.80003075278455</v>
          </cell>
          <cell r="F48">
            <v>9.039633083652733</v>
          </cell>
          <cell r="G48">
            <v>12.258392297547951</v>
          </cell>
          <cell r="H48">
            <v>1712.8965892712429</v>
          </cell>
          <cell r="I48">
            <v>56.251292200615936</v>
          </cell>
          <cell r="J48">
            <v>131.12922282276259</v>
          </cell>
          <cell r="K48">
            <v>65.691702218543043</v>
          </cell>
          <cell r="L48">
            <v>27.239426979126154</v>
          </cell>
          <cell r="M48">
            <v>18.52593115793805</v>
          </cell>
          <cell r="N48">
            <v>2044.6326966660233</v>
          </cell>
          <cell r="O48">
            <v>0</v>
          </cell>
          <cell r="P48">
            <v>30734.208415013272</v>
          </cell>
          <cell r="Q48">
            <v>30734.208415013276</v>
          </cell>
          <cell r="R48">
            <v>0</v>
          </cell>
          <cell r="T48">
            <v>436.21117924996395</v>
          </cell>
          <cell r="U48">
            <v>22028.185981617335</v>
          </cell>
          <cell r="V48">
            <v>534.91817874993376</v>
          </cell>
          <cell r="W48">
            <v>8.2774768462808339</v>
          </cell>
          <cell r="X48">
            <v>10.768870194541188</v>
          </cell>
          <cell r="Y48">
            <v>1683.2135678548875</v>
          </cell>
          <cell r="Z48">
            <v>50.097329491509882</v>
          </cell>
          <cell r="AA48">
            <v>118.1009394541347</v>
          </cell>
          <cell r="AB48">
            <v>62.0573873578752</v>
          </cell>
          <cell r="AC48">
            <v>26.236862718052201</v>
          </cell>
          <cell r="AD48">
            <v>17.745585554161458</v>
          </cell>
          <cell r="AE48">
            <v>1999.5935223892413</v>
          </cell>
          <cell r="AF48">
            <v>0</v>
          </cell>
          <cell r="AG48">
            <v>26975.406881477917</v>
          </cell>
          <cell r="AH48">
            <v>26975.40688147788</v>
          </cell>
          <cell r="AI48">
            <v>3.637978807091713E-11</v>
          </cell>
        </row>
        <row r="49">
          <cell r="C49">
            <v>13995.285770236274</v>
          </cell>
          <cell r="D49">
            <v>41615.235182523254</v>
          </cell>
          <cell r="E49">
            <v>71742.803934393683</v>
          </cell>
          <cell r="F49">
            <v>340.31767549486079</v>
          </cell>
          <cell r="G49">
            <v>4479.6382073261857</v>
          </cell>
          <cell r="H49">
            <v>20462.77327429879</v>
          </cell>
          <cell r="I49">
            <v>181.78654020599245</v>
          </cell>
          <cell r="J49">
            <v>7149.9799118215387</v>
          </cell>
          <cell r="K49">
            <v>2913.6458341978309</v>
          </cell>
          <cell r="L49">
            <v>843.95404636343721</v>
          </cell>
          <cell r="M49">
            <v>1122.1670408011194</v>
          </cell>
          <cell r="N49">
            <v>1970.4237437942124</v>
          </cell>
          <cell r="O49">
            <v>466.52612593600935</v>
          </cell>
          <cell r="P49">
            <v>167284.53728739321</v>
          </cell>
          <cell r="Q49">
            <v>167284.53728739332</v>
          </cell>
          <cell r="R49">
            <v>0</v>
          </cell>
          <cell r="T49">
            <v>12515.527730558164</v>
          </cell>
          <cell r="U49">
            <v>29392.830024195999</v>
          </cell>
          <cell r="V49">
            <v>44005.745466653396</v>
          </cell>
          <cell r="W49">
            <v>274.23955292646281</v>
          </cell>
          <cell r="X49">
            <v>3008.5859314457475</v>
          </cell>
          <cell r="Y49">
            <v>16764.025411993414</v>
          </cell>
          <cell r="Z49">
            <v>151.0280137872617</v>
          </cell>
          <cell r="AA49">
            <v>5363.8367200380071</v>
          </cell>
          <cell r="AB49">
            <v>2306.468437090336</v>
          </cell>
          <cell r="AC49">
            <v>750.57801222783201</v>
          </cell>
          <cell r="AD49">
            <v>966.26528716530152</v>
          </cell>
          <cell r="AE49">
            <v>1597.4367974356724</v>
          </cell>
          <cell r="AF49">
            <v>466.08377147165203</v>
          </cell>
          <cell r="AG49">
            <v>117562.65115698925</v>
          </cell>
          <cell r="AH49">
            <v>117562.65115698928</v>
          </cell>
          <cell r="AI49">
            <v>0</v>
          </cell>
        </row>
        <row r="50">
          <cell r="C50">
            <v>1618.2160397600414</v>
          </cell>
          <cell r="D50">
            <v>14121.330096314283</v>
          </cell>
          <cell r="E50">
            <v>25200.770591228669</v>
          </cell>
          <cell r="F50">
            <v>10.775737718817275</v>
          </cell>
          <cell r="G50">
            <v>287.54478927873652</v>
          </cell>
          <cell r="H50">
            <v>2872.6572014051335</v>
          </cell>
          <cell r="I50">
            <v>6012.354378769197</v>
          </cell>
          <cell r="J50">
            <v>2255.9747290545656</v>
          </cell>
          <cell r="K50">
            <v>704.19814055485938</v>
          </cell>
          <cell r="L50">
            <v>637.08125929277764</v>
          </cell>
          <cell r="M50">
            <v>19162.269207558631</v>
          </cell>
          <cell r="N50">
            <v>1415.3803947926453</v>
          </cell>
          <cell r="O50">
            <v>2.7838975248451607</v>
          </cell>
          <cell r="P50">
            <v>74301.336463253203</v>
          </cell>
          <cell r="Q50">
            <v>74301.336463253247</v>
          </cell>
          <cell r="R50">
            <v>0</v>
          </cell>
          <cell r="T50">
            <v>1473.4041788566728</v>
          </cell>
          <cell r="U50">
            <v>12074.237319281297</v>
          </cell>
          <cell r="V50">
            <v>13075.166187511641</v>
          </cell>
          <cell r="W50">
            <v>9.5306311756319584</v>
          </cell>
          <cell r="X50">
            <v>218.55950066868439</v>
          </cell>
          <cell r="Y50">
            <v>2698.2450213321531</v>
          </cell>
          <cell r="Z50">
            <v>5261.135281113553</v>
          </cell>
          <cell r="AA50">
            <v>1780.3393935496874</v>
          </cell>
          <cell r="AB50">
            <v>617.4296421404207</v>
          </cell>
          <cell r="AC50">
            <v>602.41961325696184</v>
          </cell>
          <cell r="AD50">
            <v>17821.700904749247</v>
          </cell>
          <cell r="AE50">
            <v>1261.0814131099987</v>
          </cell>
          <cell r="AF50">
            <v>2.6863071867530834</v>
          </cell>
          <cell r="AG50">
            <v>56895.935393932705</v>
          </cell>
          <cell r="AH50">
            <v>56895.935393932727</v>
          </cell>
          <cell r="AI50">
            <v>0</v>
          </cell>
        </row>
        <row r="51">
          <cell r="C51">
            <v>10886.128135662535</v>
          </cell>
          <cell r="D51">
            <v>48400.632783687492</v>
          </cell>
          <cell r="E51">
            <v>110469.58701993656</v>
          </cell>
          <cell r="F51">
            <v>222.30606193313238</v>
          </cell>
          <cell r="G51">
            <v>68.589034460298862</v>
          </cell>
          <cell r="H51">
            <v>39592.119944984843</v>
          </cell>
          <cell r="I51">
            <v>25629.865702526833</v>
          </cell>
          <cell r="J51">
            <v>11889.663732273893</v>
          </cell>
          <cell r="K51">
            <v>3279.9247361379994</v>
          </cell>
          <cell r="L51">
            <v>1101.4479185988851</v>
          </cell>
          <cell r="M51">
            <v>7504.9534100666533</v>
          </cell>
          <cell r="N51">
            <v>8275.3832701023857</v>
          </cell>
          <cell r="O51">
            <v>0</v>
          </cell>
          <cell r="P51">
            <v>267320.60175037151</v>
          </cell>
          <cell r="Q51">
            <v>267320.6017503718</v>
          </cell>
          <cell r="R51">
            <v>0</v>
          </cell>
          <cell r="T51">
            <v>9604.2734115707735</v>
          </cell>
          <cell r="U51">
            <v>37882.072711027322</v>
          </cell>
          <cell r="V51">
            <v>61398.213321894305</v>
          </cell>
          <cell r="W51">
            <v>163.56709080135968</v>
          </cell>
          <cell r="X51">
            <v>43.837031009482956</v>
          </cell>
          <cell r="Y51">
            <v>34598.436181472614</v>
          </cell>
          <cell r="Z51">
            <v>22099.704119976275</v>
          </cell>
          <cell r="AA51">
            <v>9024.1772050701511</v>
          </cell>
          <cell r="AB51">
            <v>2822.784861242757</v>
          </cell>
          <cell r="AC51">
            <v>1029.9406939764324</v>
          </cell>
          <cell r="AD51">
            <v>6345.4142256919231</v>
          </cell>
          <cell r="AE51">
            <v>7291.9333284856948</v>
          </cell>
          <cell r="AF51">
            <v>0</v>
          </cell>
          <cell r="AG51">
            <v>192304.3541822191</v>
          </cell>
          <cell r="AH51">
            <v>192304.35418221925</v>
          </cell>
          <cell r="AI51">
            <v>0</v>
          </cell>
        </row>
        <row r="52">
          <cell r="C52">
            <v>19987.442880278908</v>
          </cell>
          <cell r="D52">
            <v>81938.892351061309</v>
          </cell>
          <cell r="E52">
            <v>35976.448677908877</v>
          </cell>
          <cell r="F52">
            <v>52.100141641538684</v>
          </cell>
          <cell r="G52">
            <v>34.704193532410294</v>
          </cell>
          <cell r="H52">
            <v>10859.247499414598</v>
          </cell>
          <cell r="I52">
            <v>7337.6300797477033</v>
          </cell>
          <cell r="J52">
            <v>6163.3349231872062</v>
          </cell>
          <cell r="K52">
            <v>474.63039742693292</v>
          </cell>
          <cell r="L52">
            <v>1014.8475450580813</v>
          </cell>
          <cell r="M52">
            <v>820.96237371592497</v>
          </cell>
          <cell r="N52">
            <v>1839.7264438525999</v>
          </cell>
          <cell r="O52">
            <v>4.4617054825611055E-3</v>
          </cell>
          <cell r="P52">
            <v>166499.97196853155</v>
          </cell>
          <cell r="Q52">
            <v>166499.9719685317</v>
          </cell>
          <cell r="R52">
            <v>0</v>
          </cell>
          <cell r="T52">
            <v>12753.034571231972</v>
          </cell>
          <cell r="U52">
            <v>49591.53884772092</v>
          </cell>
          <cell r="V52">
            <v>15957.19266181644</v>
          </cell>
          <cell r="W52">
            <v>45.47844347272332</v>
          </cell>
          <cell r="X52">
            <v>19.758169513023095</v>
          </cell>
          <cell r="Y52">
            <v>9272.4214091345148</v>
          </cell>
          <cell r="Z52">
            <v>5013.6217942679978</v>
          </cell>
          <cell r="AA52">
            <v>3675.6834512862574</v>
          </cell>
          <cell r="AB52">
            <v>306.5988861371992</v>
          </cell>
          <cell r="AC52">
            <v>862.48705800437631</v>
          </cell>
          <cell r="AD52">
            <v>658.61937689673061</v>
          </cell>
          <cell r="AE52">
            <v>1405.1186857459174</v>
          </cell>
          <cell r="AF52">
            <v>4.2077559026117732E-3</v>
          </cell>
          <cell r="AG52">
            <v>99561.557562983973</v>
          </cell>
          <cell r="AH52">
            <v>99561.557562983842</v>
          </cell>
          <cell r="AI52">
            <v>1.3096723705530167E-10</v>
          </cell>
        </row>
        <row r="53">
          <cell r="C53">
            <v>20223.470000890888</v>
          </cell>
          <cell r="D53">
            <v>755.74720267364194</v>
          </cell>
          <cell r="E53">
            <v>8071.6153972074253</v>
          </cell>
          <cell r="F53">
            <v>183.23846021243099</v>
          </cell>
          <cell r="G53">
            <v>133.39131906633961</v>
          </cell>
          <cell r="H53">
            <v>9548.9314972027587</v>
          </cell>
          <cell r="I53">
            <v>0.92582252240212171</v>
          </cell>
          <cell r="J53">
            <v>2462.1771735516281</v>
          </cell>
          <cell r="K53">
            <v>114.14075787632196</v>
          </cell>
          <cell r="L53">
            <v>84.541002314250264</v>
          </cell>
          <cell r="M53">
            <v>400.56002475631942</v>
          </cell>
          <cell r="N53">
            <v>250.67273337675687</v>
          </cell>
          <cell r="O53">
            <v>1.8961675244759273E-3</v>
          </cell>
          <cell r="P53">
            <v>42229.413287818687</v>
          </cell>
          <cell r="Q53">
            <v>42229.413287818694</v>
          </cell>
          <cell r="R53">
            <v>0</v>
          </cell>
          <cell r="T53">
            <v>18491.008416093839</v>
          </cell>
          <cell r="U53">
            <v>652.84232454539051</v>
          </cell>
          <cell r="V53">
            <v>7451.0485615455591</v>
          </cell>
          <cell r="W53">
            <v>162.52987040566333</v>
          </cell>
          <cell r="X53">
            <v>116.54660326233838</v>
          </cell>
          <cell r="Y53">
            <v>8897.5294561540431</v>
          </cell>
          <cell r="Z53">
            <v>0.82865069767099853</v>
          </cell>
          <cell r="AA53">
            <v>2178.7150114218284</v>
          </cell>
          <cell r="AB53">
            <v>104.40574240322674</v>
          </cell>
          <cell r="AC53">
            <v>79.724014933838163</v>
          </cell>
          <cell r="AD53">
            <v>355.929343023549</v>
          </cell>
          <cell r="AE53">
            <v>235.65593860978535</v>
          </cell>
          <cell r="AF53">
            <v>1.8954898060988175E-3</v>
          </cell>
          <cell r="AG53">
            <v>38726.765828586547</v>
          </cell>
          <cell r="AH53">
            <v>38726.765828586518</v>
          </cell>
          <cell r="AI53">
            <v>0</v>
          </cell>
        </row>
        <row r="54">
          <cell r="C54">
            <v>4523.7229467334801</v>
          </cell>
          <cell r="D54">
            <v>109.34366756056527</v>
          </cell>
          <cell r="E54">
            <v>121.74787333724417</v>
          </cell>
          <cell r="F54">
            <v>32.995566270402527</v>
          </cell>
          <cell r="G54">
            <v>52.108486451189286</v>
          </cell>
          <cell r="H54">
            <v>487.59696872814675</v>
          </cell>
          <cell r="I54">
            <v>56.811171605830509</v>
          </cell>
          <cell r="J54">
            <v>235.27122773069414</v>
          </cell>
          <cell r="K54">
            <v>13.541733393800573</v>
          </cell>
          <cell r="L54">
            <v>15.99186569837498</v>
          </cell>
          <cell r="M54">
            <v>202.35012428683086</v>
          </cell>
          <cell r="N54">
            <v>42.074434340631313</v>
          </cell>
          <cell r="O54">
            <v>0</v>
          </cell>
          <cell r="P54">
            <v>5893.5560661371892</v>
          </cell>
          <cell r="Q54">
            <v>5893.5560661371974</v>
          </cell>
          <cell r="R54">
            <v>-8.1854523159563541E-12</v>
          </cell>
          <cell r="T54">
            <v>3456.7443552559671</v>
          </cell>
          <cell r="U54">
            <v>82.829237896223262</v>
          </cell>
          <cell r="V54">
            <v>91.211538639535618</v>
          </cell>
          <cell r="W54">
            <v>24.055017196582227</v>
          </cell>
          <cell r="X54">
            <v>33.655165053883394</v>
          </cell>
          <cell r="Y54">
            <v>414.98397779396157</v>
          </cell>
          <cell r="Z54">
            <v>45.254262559515439</v>
          </cell>
          <cell r="AA54">
            <v>162.90939517626921</v>
          </cell>
          <cell r="AB54">
            <v>10.347845131693893</v>
          </cell>
          <cell r="AC54">
            <v>14.610767340126607</v>
          </cell>
          <cell r="AD54">
            <v>172.40188910221011</v>
          </cell>
          <cell r="AE54">
            <v>34.550739559866855</v>
          </cell>
          <cell r="AF54">
            <v>0</v>
          </cell>
          <cell r="AG54">
            <v>4543.554190705835</v>
          </cell>
          <cell r="AH54">
            <v>4543.5541907058368</v>
          </cell>
          <cell r="AI54">
            <v>0</v>
          </cell>
        </row>
        <row r="55">
          <cell r="C55">
            <v>839.73832932095547</v>
          </cell>
          <cell r="D55">
            <v>7249.1569721909918</v>
          </cell>
          <cell r="E55">
            <v>509.14700327232276</v>
          </cell>
          <cell r="F55">
            <v>1.070943382594292</v>
          </cell>
          <cell r="G55">
            <v>66.210804994226606</v>
          </cell>
          <cell r="H55">
            <v>2272.3249815896679</v>
          </cell>
          <cell r="I55">
            <v>653.58211742582398</v>
          </cell>
          <cell r="J55">
            <v>2882.2505021656943</v>
          </cell>
          <cell r="K55">
            <v>139.73298953350783</v>
          </cell>
          <cell r="L55">
            <v>320.53318925031869</v>
          </cell>
          <cell r="M55">
            <v>253.01386450822184</v>
          </cell>
          <cell r="N55">
            <v>560.15053779561663</v>
          </cell>
          <cell r="O55">
            <v>0</v>
          </cell>
          <cell r="P55">
            <v>15746.912235429943</v>
          </cell>
          <cell r="Q55">
            <v>15746.912235429945</v>
          </cell>
          <cell r="R55">
            <v>0</v>
          </cell>
          <cell r="T55">
            <v>751.7077626005788</v>
          </cell>
          <cell r="U55">
            <v>6095.746661183166</v>
          </cell>
          <cell r="V55">
            <v>276.02539364291857</v>
          </cell>
          <cell r="W55">
            <v>0.8990451808332024</v>
          </cell>
          <cell r="X55">
            <v>54.226507762435034</v>
          </cell>
          <cell r="Y55">
            <v>2165.2015328111961</v>
          </cell>
          <cell r="Z55">
            <v>586.20938827188593</v>
          </cell>
          <cell r="AA55">
            <v>2448.2576449202024</v>
          </cell>
          <cell r="AB55">
            <v>95.964553953606867</v>
          </cell>
          <cell r="AC55">
            <v>302.59960978620177</v>
          </cell>
          <cell r="AD55">
            <v>221.78108087087247</v>
          </cell>
          <cell r="AE55">
            <v>497.50126602646321</v>
          </cell>
          <cell r="AF55">
            <v>0</v>
          </cell>
          <cell r="AG55">
            <v>13496.120447010362</v>
          </cell>
          <cell r="AH55">
            <v>13496.120447010378</v>
          </cell>
          <cell r="AI55">
            <v>-1.6370904631912708E-11</v>
          </cell>
        </row>
        <row r="56">
          <cell r="C56">
            <v>2212.9296029532597</v>
          </cell>
          <cell r="D56">
            <v>14534.73575036727</v>
          </cell>
          <cell r="E56">
            <v>1658.010262570303</v>
          </cell>
          <cell r="F56">
            <v>16.67819497321787</v>
          </cell>
          <cell r="G56">
            <v>30.682430099162083</v>
          </cell>
          <cell r="H56">
            <v>3265.0843726791136</v>
          </cell>
          <cell r="I56">
            <v>20.409128839157827</v>
          </cell>
          <cell r="J56">
            <v>1501.806089667351</v>
          </cell>
          <cell r="K56">
            <v>107.53447320570359</v>
          </cell>
          <cell r="L56">
            <v>37.843778558295476</v>
          </cell>
          <cell r="M56">
            <v>444.34425305464862</v>
          </cell>
          <cell r="N56">
            <v>1310.9775272817028</v>
          </cell>
          <cell r="O56">
            <v>0</v>
          </cell>
          <cell r="P56">
            <v>25141.035864249185</v>
          </cell>
          <cell r="Q56">
            <v>25141.035864249196</v>
          </cell>
          <cell r="R56">
            <v>0</v>
          </cell>
          <cell r="T56">
            <v>2144.6884986188879</v>
          </cell>
          <cell r="U56">
            <v>13454.268354630345</v>
          </cell>
          <cell r="V56">
            <v>1331.5473868388624</v>
          </cell>
          <cell r="W56">
            <v>12.702490859509533</v>
          </cell>
          <cell r="X56">
            <v>26.338498343673795</v>
          </cell>
          <cell r="Y56">
            <v>3137.8551439130988</v>
          </cell>
          <cell r="Z56">
            <v>18.576499638762762</v>
          </cell>
          <cell r="AA56">
            <v>1325.0486254612342</v>
          </cell>
          <cell r="AB56">
            <v>102.90736394577145</v>
          </cell>
          <cell r="AC56">
            <v>37.02917821516867</v>
          </cell>
          <cell r="AD56">
            <v>437.16405251268475</v>
          </cell>
          <cell r="AE56">
            <v>1252.8021902419539</v>
          </cell>
          <cell r="AF56">
            <v>0</v>
          </cell>
          <cell r="AG56">
            <v>23280.928283219953</v>
          </cell>
          <cell r="AH56">
            <v>23280.928283219968</v>
          </cell>
          <cell r="AI56">
            <v>0</v>
          </cell>
        </row>
        <row r="57">
          <cell r="C57">
            <v>167.90878017341544</v>
          </cell>
          <cell r="D57">
            <v>330.99865792565038</v>
          </cell>
          <cell r="E57">
            <v>43.723660875057789</v>
          </cell>
          <cell r="F57">
            <v>2.4811414548422674</v>
          </cell>
          <cell r="G57">
            <v>13.177923331578333</v>
          </cell>
          <cell r="H57">
            <v>157.00116756168134</v>
          </cell>
          <cell r="I57">
            <v>484.83084523045022</v>
          </cell>
          <cell r="J57">
            <v>455.35015679859941</v>
          </cell>
          <cell r="K57">
            <v>41.494859583892065</v>
          </cell>
          <cell r="L57">
            <v>21.22439448179508</v>
          </cell>
          <cell r="M57">
            <v>108.68816479715359</v>
          </cell>
          <cell r="N57">
            <v>38.658786516554045</v>
          </cell>
          <cell r="O57">
            <v>0</v>
          </cell>
          <cell r="P57">
            <v>1865.5385387306701</v>
          </cell>
          <cell r="Q57">
            <v>1865.5385387306683</v>
          </cell>
          <cell r="R57">
            <v>1.8189894035458565E-12</v>
          </cell>
          <cell r="T57">
            <v>125.87130432724288</v>
          </cell>
          <cell r="U57">
            <v>257.70391256526511</v>
          </cell>
          <cell r="V57">
            <v>28.101890796083225</v>
          </cell>
          <cell r="W57">
            <v>1.5202068758070397</v>
          </cell>
          <cell r="X57">
            <v>9.6744183030093645</v>
          </cell>
          <cell r="Y57">
            <v>133.95378166449515</v>
          </cell>
          <cell r="Z57">
            <v>392.63621622662288</v>
          </cell>
          <cell r="AA57">
            <v>304.06592512575503</v>
          </cell>
          <cell r="AB57">
            <v>35.819272000864501</v>
          </cell>
          <cell r="AC57">
            <v>18.194129342357684</v>
          </cell>
          <cell r="AD57">
            <v>91.659037884122867</v>
          </cell>
          <cell r="AE57">
            <v>34.076630043581964</v>
          </cell>
          <cell r="AF57">
            <v>0</v>
          </cell>
          <cell r="AG57">
            <v>1433.2767251552075</v>
          </cell>
          <cell r="AH57">
            <v>1433.2767251552084</v>
          </cell>
          <cell r="AI57">
            <v>0</v>
          </cell>
        </row>
        <row r="58">
          <cell r="C58">
            <v>2470.8878569149069</v>
          </cell>
          <cell r="D58">
            <v>790.90903612317936</v>
          </cell>
          <cell r="E58">
            <v>29.812426364368054</v>
          </cell>
          <cell r="F58">
            <v>1663.4738486449335</v>
          </cell>
          <cell r="G58">
            <v>264.83204695475899</v>
          </cell>
          <cell r="H58">
            <v>461.56930540501003</v>
          </cell>
          <cell r="I58">
            <v>33.317211610036978</v>
          </cell>
          <cell r="J58">
            <v>143.32535658079516</v>
          </cell>
          <cell r="K58">
            <v>92.648994721918427</v>
          </cell>
          <cell r="L58">
            <v>23.365296987531387</v>
          </cell>
          <cell r="M58">
            <v>4.4644121018772234</v>
          </cell>
          <cell r="N58">
            <v>154.86625063670084</v>
          </cell>
          <cell r="O58">
            <v>12.880482941056989</v>
          </cell>
          <cell r="P58">
            <v>6146.3525259870739</v>
          </cell>
          <cell r="Q58">
            <v>6146.3525259870776</v>
          </cell>
          <cell r="R58">
            <v>0</v>
          </cell>
          <cell r="T58">
            <v>2268.4141035113444</v>
          </cell>
          <cell r="U58">
            <v>677.53379629336473</v>
          </cell>
          <cell r="V58">
            <v>22.401856088764617</v>
          </cell>
          <cell r="W58">
            <v>1544.2461134389041</v>
          </cell>
          <cell r="X58">
            <v>187.47795768940546</v>
          </cell>
          <cell r="Y58">
            <v>411.22164610856976</v>
          </cell>
          <cell r="Z58">
            <v>29.375446590713683</v>
          </cell>
          <cell r="AA58">
            <v>99.719815114876326</v>
          </cell>
          <cell r="AB58">
            <v>84.108376682750048</v>
          </cell>
          <cell r="AC58">
            <v>22.387156635034493</v>
          </cell>
          <cell r="AD58">
            <v>4.18358221492303</v>
          </cell>
          <cell r="AE58">
            <v>139.5878015266675</v>
          </cell>
          <cell r="AF58">
            <v>12.876956029371103</v>
          </cell>
          <cell r="AG58">
            <v>5503.5346079246883</v>
          </cell>
          <cell r="AH58">
            <v>5503.5346079246938</v>
          </cell>
          <cell r="AI58">
            <v>0</v>
          </cell>
        </row>
        <row r="59">
          <cell r="C59">
            <v>3011.8299923784466</v>
          </cell>
          <cell r="D59">
            <v>28.694427855960395</v>
          </cell>
          <cell r="E59">
            <v>2394.8400330523882</v>
          </cell>
          <cell r="F59">
            <v>24.815372025953408</v>
          </cell>
          <cell r="G59">
            <v>50.591648788917773</v>
          </cell>
          <cell r="H59">
            <v>101.55432520047988</v>
          </cell>
          <cell r="I59">
            <v>48.152197338392931</v>
          </cell>
          <cell r="J59">
            <v>235.83744055186941</v>
          </cell>
          <cell r="K59">
            <v>26.283137273899932</v>
          </cell>
          <cell r="L59">
            <v>24.868088414304978</v>
          </cell>
          <cell r="M59">
            <v>9.2120483340234784</v>
          </cell>
          <cell r="N59">
            <v>55.758778451635663</v>
          </cell>
          <cell r="O59">
            <v>0</v>
          </cell>
          <cell r="P59">
            <v>6012.437489666273</v>
          </cell>
          <cell r="Q59">
            <v>6012.4374896662739</v>
          </cell>
          <cell r="R59">
            <v>0</v>
          </cell>
          <cell r="T59">
            <v>2758.0911507193887</v>
          </cell>
          <cell r="U59">
            <v>20.076099763693421</v>
          </cell>
          <cell r="V59">
            <v>2223.7563801032438</v>
          </cell>
          <cell r="W59">
            <v>19.70361064207454</v>
          </cell>
          <cell r="X59">
            <v>25.249301467343898</v>
          </cell>
          <cell r="Y59">
            <v>73.781524719673541</v>
          </cell>
          <cell r="Z59">
            <v>31.378863658553495</v>
          </cell>
          <cell r="AA59">
            <v>180.35306617510045</v>
          </cell>
          <cell r="AB59">
            <v>17.957203945431104</v>
          </cell>
          <cell r="AC59">
            <v>22.244340498425526</v>
          </cell>
          <cell r="AD59">
            <v>7.0731144863191995</v>
          </cell>
          <cell r="AE59">
            <v>46.792229661004228</v>
          </cell>
          <cell r="AF59">
            <v>0</v>
          </cell>
          <cell r="AG59">
            <v>5426.4568858402508</v>
          </cell>
          <cell r="AH59">
            <v>5426.4568858402436</v>
          </cell>
          <cell r="AI59">
            <v>7.2759576141834259E-12</v>
          </cell>
        </row>
        <row r="60">
          <cell r="C60">
            <v>103.56239580131653</v>
          </cell>
          <cell r="D60">
            <v>18.962188209962825</v>
          </cell>
          <cell r="E60">
            <v>99.04414651911074</v>
          </cell>
          <cell r="F60">
            <v>244.68015251224307</v>
          </cell>
          <cell r="G60">
            <v>17.327043927193152</v>
          </cell>
          <cell r="H60">
            <v>56.406926990723036</v>
          </cell>
          <cell r="I60">
            <v>51.803533117119414</v>
          </cell>
          <cell r="J60">
            <v>91.227388940952096</v>
          </cell>
          <cell r="K60">
            <v>17.631326748404941</v>
          </cell>
          <cell r="L60">
            <v>4.8148237655284554</v>
          </cell>
          <cell r="M60">
            <v>3.0367214914356557</v>
          </cell>
          <cell r="N60">
            <v>27.728530519654552</v>
          </cell>
          <cell r="O60">
            <v>0</v>
          </cell>
          <cell r="P60">
            <v>736.22517854364446</v>
          </cell>
          <cell r="Q60">
            <v>736.22517854364435</v>
          </cell>
          <cell r="R60">
            <v>0</v>
          </cell>
          <cell r="T60">
            <v>95.09442239024807</v>
          </cell>
          <cell r="U60">
            <v>13.966255931002259</v>
          </cell>
          <cell r="V60">
            <v>77.138707364359632</v>
          </cell>
          <cell r="W60">
            <v>224.41063194642396</v>
          </cell>
          <cell r="X60">
            <v>11.478029470991974</v>
          </cell>
          <cell r="Y60">
            <v>50.978196918700355</v>
          </cell>
          <cell r="Z60">
            <v>45.97227229058695</v>
          </cell>
          <cell r="AA60">
            <v>55.631445824428901</v>
          </cell>
          <cell r="AB60">
            <v>14.630377742795456</v>
          </cell>
          <cell r="AC60">
            <v>4.5044287813479684</v>
          </cell>
          <cell r="AD60">
            <v>2.5126275928197965</v>
          </cell>
          <cell r="AE60">
            <v>23.134033788377174</v>
          </cell>
          <cell r="AF60">
            <v>0</v>
          </cell>
          <cell r="AG60">
            <v>619.45143004208251</v>
          </cell>
          <cell r="AH60">
            <v>619.45143004208296</v>
          </cell>
          <cell r="AI60">
            <v>0</v>
          </cell>
        </row>
        <row r="61">
          <cell r="C61">
            <v>405.53594252295449</v>
          </cell>
          <cell r="D61">
            <v>82.123960198517892</v>
          </cell>
          <cell r="E61">
            <v>1022.0510679478275</v>
          </cell>
          <cell r="F61">
            <v>126.35686858946362</v>
          </cell>
          <cell r="G61">
            <v>120.02961846139844</v>
          </cell>
          <cell r="H61">
            <v>210.46062593317768</v>
          </cell>
          <cell r="I61">
            <v>3.9678516553071561</v>
          </cell>
          <cell r="J61">
            <v>244.28585654622808</v>
          </cell>
          <cell r="K61">
            <v>80.992040147652375</v>
          </cell>
          <cell r="L61">
            <v>81.038591300031229</v>
          </cell>
          <cell r="M61">
            <v>1.2014978576328632</v>
          </cell>
          <cell r="N61">
            <v>334.78768460467791</v>
          </cell>
          <cell r="O61">
            <v>0</v>
          </cell>
          <cell r="P61">
            <v>2712.8316057648699</v>
          </cell>
          <cell r="Q61">
            <v>2712.831605764869</v>
          </cell>
          <cell r="R61">
            <v>0</v>
          </cell>
          <cell r="T61">
            <v>313.99520830322706</v>
          </cell>
          <cell r="U61">
            <v>53.663619289024076</v>
          </cell>
          <cell r="V61">
            <v>747.75056603179564</v>
          </cell>
          <cell r="W61">
            <v>79.387359020420163</v>
          </cell>
          <cell r="X61">
            <v>69.888477155776258</v>
          </cell>
          <cell r="Y61">
            <v>162.64215383190418</v>
          </cell>
          <cell r="Z61">
            <v>2.8370209608281085</v>
          </cell>
          <cell r="AA61">
            <v>143.16447123821217</v>
          </cell>
          <cell r="AB61">
            <v>52.866137225710588</v>
          </cell>
          <cell r="AC61">
            <v>67.433672291010964</v>
          </cell>
          <cell r="AD61">
            <v>0.9826212658057415</v>
          </cell>
          <cell r="AE61">
            <v>278.94483872841687</v>
          </cell>
          <cell r="AF61">
            <v>0</v>
          </cell>
          <cell r="AG61">
            <v>1973.5561453421319</v>
          </cell>
          <cell r="AH61">
            <v>1973.5561453421328</v>
          </cell>
          <cell r="AI61">
            <v>0</v>
          </cell>
        </row>
        <row r="62">
          <cell r="C62">
            <v>1001.8607792902053</v>
          </cell>
          <cell r="D62">
            <v>5247.9802587534405</v>
          </cell>
          <cell r="E62">
            <v>94.472817716384242</v>
          </cell>
          <cell r="F62">
            <v>1.4903360443463671</v>
          </cell>
          <cell r="G62">
            <v>37.446237168342378</v>
          </cell>
          <cell r="H62">
            <v>1004.5820165243214</v>
          </cell>
          <cell r="I62">
            <v>1260.1135966315492</v>
          </cell>
          <cell r="J62">
            <v>394.76748403219648</v>
          </cell>
          <cell r="K62">
            <v>156.86416598676493</v>
          </cell>
          <cell r="L62">
            <v>22.644356813470452</v>
          </cell>
          <cell r="M62">
            <v>88.284023448605126</v>
          </cell>
          <cell r="N62">
            <v>108.74869974396387</v>
          </cell>
          <cell r="O62">
            <v>0</v>
          </cell>
          <cell r="P62">
            <v>9419.2547721535902</v>
          </cell>
          <cell r="Q62">
            <v>9419.2547721536066</v>
          </cell>
          <cell r="R62">
            <v>-1.6370904631912708E-11</v>
          </cell>
          <cell r="T62">
            <v>890.37095934467914</v>
          </cell>
          <cell r="U62">
            <v>3389.7662322247661</v>
          </cell>
          <cell r="V62">
            <v>65.028249811669099</v>
          </cell>
          <cell r="W62">
            <v>0.85396457143912774</v>
          </cell>
          <cell r="X62">
            <v>28.285231468893087</v>
          </cell>
          <cell r="Y62">
            <v>793.66798825836804</v>
          </cell>
          <cell r="Z62">
            <v>1039.0411720424695</v>
          </cell>
          <cell r="AA62">
            <v>292.53696017000465</v>
          </cell>
          <cell r="AB62">
            <v>128.4448158689527</v>
          </cell>
          <cell r="AC62">
            <v>21.451131730906681</v>
          </cell>
          <cell r="AD62">
            <v>74.619831042297193</v>
          </cell>
          <cell r="AE62">
            <v>87.361152652606577</v>
          </cell>
          <cell r="AF62">
            <v>0</v>
          </cell>
          <cell r="AG62">
            <v>6811.4276891870522</v>
          </cell>
          <cell r="AH62">
            <v>6811.4276891870413</v>
          </cell>
          <cell r="AI62">
            <v>1.0913936421275139E-11</v>
          </cell>
        </row>
        <row r="63">
          <cell r="C63">
            <v>32.231457593934536</v>
          </cell>
          <cell r="D63">
            <v>94.800649068324077</v>
          </cell>
          <cell r="E63">
            <v>3.8207280999178579</v>
          </cell>
          <cell r="F63">
            <v>5.7770202575566643</v>
          </cell>
          <cell r="G63">
            <v>56.967201559794013</v>
          </cell>
          <cell r="H63">
            <v>26.263821955316359</v>
          </cell>
          <cell r="I63">
            <v>2602.6165069659696</v>
          </cell>
          <cell r="J63">
            <v>277.76667790120558</v>
          </cell>
          <cell r="K63">
            <v>82.513684172304735</v>
          </cell>
          <cell r="L63">
            <v>16.092414835768412</v>
          </cell>
          <cell r="M63">
            <v>6.4177142462914629</v>
          </cell>
          <cell r="N63">
            <v>105.17091927491109</v>
          </cell>
          <cell r="O63">
            <v>0</v>
          </cell>
          <cell r="P63">
            <v>3310.4387959312944</v>
          </cell>
          <cell r="Q63">
            <v>3310.4387959312935</v>
          </cell>
          <cell r="R63">
            <v>0</v>
          </cell>
          <cell r="T63">
            <v>18.726367748934209</v>
          </cell>
          <cell r="U63">
            <v>54.956699589531247</v>
          </cell>
          <cell r="V63">
            <v>2.6024662116496469</v>
          </cell>
          <cell r="W63">
            <v>2.1235769961793483</v>
          </cell>
          <cell r="X63">
            <v>34.671531042205203</v>
          </cell>
          <cell r="Y63">
            <v>21.081467431218954</v>
          </cell>
          <cell r="Z63">
            <v>1650.4415275963784</v>
          </cell>
          <cell r="AA63">
            <v>176.54817637289742</v>
          </cell>
          <cell r="AB63">
            <v>65.423462197248824</v>
          </cell>
          <cell r="AC63">
            <v>14.428749239781748</v>
          </cell>
          <cell r="AD63">
            <v>5.2642943324594809</v>
          </cell>
          <cell r="AE63">
            <v>80.330865034496043</v>
          </cell>
          <cell r="AF63">
            <v>0</v>
          </cell>
          <cell r="AG63">
            <v>2126.5991837929805</v>
          </cell>
          <cell r="AH63">
            <v>2126.5991837929801</v>
          </cell>
          <cell r="AI63">
            <v>0</v>
          </cell>
        </row>
        <row r="64">
          <cell r="C64">
            <v>60.446540779862694</v>
          </cell>
          <cell r="D64">
            <v>177.93100615762808</v>
          </cell>
          <cell r="E64">
            <v>89.560334396729985</v>
          </cell>
          <cell r="F64">
            <v>4.7663987986602354</v>
          </cell>
          <cell r="G64">
            <v>41.259914424122165</v>
          </cell>
          <cell r="H64">
            <v>113.299514006735</v>
          </cell>
          <cell r="I64">
            <v>14.8438270162479</v>
          </cell>
          <cell r="J64">
            <v>225.88379810951778</v>
          </cell>
          <cell r="K64">
            <v>53.066830085700843</v>
          </cell>
          <cell r="L64">
            <v>1.0539269194100103</v>
          </cell>
          <cell r="M64">
            <v>6.4020896426153451</v>
          </cell>
          <cell r="N64">
            <v>474.0212692583159</v>
          </cell>
          <cell r="O64">
            <v>0</v>
          </cell>
          <cell r="P64">
            <v>1262.535449595546</v>
          </cell>
          <cell r="Q64">
            <v>1262.5354495955464</v>
          </cell>
          <cell r="R64">
            <v>0</v>
          </cell>
          <cell r="T64">
            <v>55.232593421869133</v>
          </cell>
          <cell r="U64">
            <v>131.79094269590428</v>
          </cell>
          <cell r="V64">
            <v>52.859617497673128</v>
          </cell>
          <cell r="W64">
            <v>3.472251455782954</v>
          </cell>
          <cell r="X64">
            <v>29.168477753072739</v>
          </cell>
          <cell r="Y64">
            <v>106.09653048680343</v>
          </cell>
          <cell r="Z64">
            <v>12.541297213211202</v>
          </cell>
          <cell r="AA64">
            <v>158.85300625501367</v>
          </cell>
          <cell r="AB64">
            <v>43.307444953851345</v>
          </cell>
          <cell r="AC64">
            <v>0.95289604171724962</v>
          </cell>
          <cell r="AD64">
            <v>5.4947745794790048</v>
          </cell>
          <cell r="AE64">
            <v>435.02545460096781</v>
          </cell>
          <cell r="AF64">
            <v>0</v>
          </cell>
          <cell r="AG64">
            <v>1034.795286955346</v>
          </cell>
          <cell r="AH64">
            <v>1034.7952869553446</v>
          </cell>
          <cell r="AI64">
            <v>0</v>
          </cell>
        </row>
        <row r="65">
          <cell r="C65">
            <v>46.205804854362135</v>
          </cell>
          <cell r="D65">
            <v>7763.1890228224584</v>
          </cell>
          <cell r="E65">
            <v>163846.84676067665</v>
          </cell>
          <cell r="F65">
            <v>1010.5959809725014</v>
          </cell>
          <cell r="G65">
            <v>1077.4412049973655</v>
          </cell>
          <cell r="H65">
            <v>74011.965194380027</v>
          </cell>
          <cell r="I65">
            <v>74.360762526798283</v>
          </cell>
          <cell r="J65">
            <v>52034.045294492258</v>
          </cell>
          <cell r="K65">
            <v>14822.83536679865</v>
          </cell>
          <cell r="L65">
            <v>32803.368810474312</v>
          </cell>
          <cell r="M65">
            <v>27177.424097049596</v>
          </cell>
          <cell r="N65">
            <v>1613.0152952791998</v>
          </cell>
          <cell r="O65">
            <v>21.358439162483535</v>
          </cell>
          <cell r="P65">
            <v>376302.65203448659</v>
          </cell>
          <cell r="Q65">
            <v>376302.65203448647</v>
          </cell>
          <cell r="R65">
            <v>0</v>
          </cell>
          <cell r="T65">
            <v>30.845383482814228</v>
          </cell>
          <cell r="U65">
            <v>4287.2442779949542</v>
          </cell>
          <cell r="V65">
            <v>58249.894889436866</v>
          </cell>
          <cell r="W65">
            <v>494.78654046576059</v>
          </cell>
          <cell r="X65">
            <v>678.45906197368618</v>
          </cell>
          <cell r="Y65">
            <v>44886.747314748776</v>
          </cell>
          <cell r="Z65">
            <v>52.340010315372027</v>
          </cell>
          <cell r="AA65">
            <v>16936.641648909048</v>
          </cell>
          <cell r="AB65">
            <v>7620.4580447444796</v>
          </cell>
          <cell r="AC65">
            <v>23273.801542899437</v>
          </cell>
          <cell r="AD65">
            <v>18644.895175836969</v>
          </cell>
          <cell r="AE65">
            <v>1296.9438500710648</v>
          </cell>
          <cell r="AF65">
            <v>19.316296076306838</v>
          </cell>
          <cell r="AG65">
            <v>176472.37403695553</v>
          </cell>
          <cell r="AH65">
            <v>176472.37403695547</v>
          </cell>
          <cell r="AI65">
            <v>0</v>
          </cell>
        </row>
        <row r="66">
          <cell r="C66">
            <v>124.97876761253698</v>
          </cell>
          <cell r="D66">
            <v>6453.4079288314279</v>
          </cell>
          <cell r="E66">
            <v>10775.491935999789</v>
          </cell>
          <cell r="F66">
            <v>614.62326640582728</v>
          </cell>
          <cell r="G66">
            <v>523.30788646930978</v>
          </cell>
          <cell r="H66">
            <v>117408.896058108</v>
          </cell>
          <cell r="I66">
            <v>58.005601050518386</v>
          </cell>
          <cell r="J66">
            <v>26726.345664397053</v>
          </cell>
          <cell r="K66">
            <v>3804.1097802882705</v>
          </cell>
          <cell r="L66">
            <v>21662.293615548806</v>
          </cell>
          <cell r="M66">
            <v>2345.0453659657246</v>
          </cell>
          <cell r="N66">
            <v>1200.2231820809325</v>
          </cell>
          <cell r="O66">
            <v>0</v>
          </cell>
          <cell r="P66">
            <v>191696.72905275819</v>
          </cell>
          <cell r="Q66">
            <v>191696.72905275825</v>
          </cell>
          <cell r="R66">
            <v>0</v>
          </cell>
          <cell r="T66">
            <v>78.981852889886497</v>
          </cell>
          <cell r="U66">
            <v>3112.6237938258896</v>
          </cell>
          <cell r="V66">
            <v>2371.0495547371811</v>
          </cell>
          <cell r="W66">
            <v>466.82871906089559</v>
          </cell>
          <cell r="X66">
            <v>344.14383728597977</v>
          </cell>
          <cell r="Y66">
            <v>89524.146078152698</v>
          </cell>
          <cell r="Z66">
            <v>40.826844378497768</v>
          </cell>
          <cell r="AA66">
            <v>17675.447871434015</v>
          </cell>
          <cell r="AB66">
            <v>3036.3510146891786</v>
          </cell>
          <cell r="AC66">
            <v>19724.129104202035</v>
          </cell>
          <cell r="AD66">
            <v>2067.9555207742351</v>
          </cell>
          <cell r="AE66">
            <v>1054.9340044696337</v>
          </cell>
          <cell r="AF66">
            <v>0</v>
          </cell>
          <cell r="AG66">
            <v>139497.41819590013</v>
          </cell>
          <cell r="AH66">
            <v>139497.4181959001</v>
          </cell>
          <cell r="AI66">
            <v>0</v>
          </cell>
        </row>
        <row r="67">
          <cell r="C67">
            <v>1032313.3950426953</v>
          </cell>
          <cell r="D67">
            <v>412781.71041083155</v>
          </cell>
          <cell r="E67">
            <v>1103216.7480586686</v>
          </cell>
          <cell r="F67">
            <v>36572.471776896979</v>
          </cell>
          <cell r="G67">
            <v>21035.556129354907</v>
          </cell>
          <cell r="H67">
            <v>69870.55651099424</v>
          </cell>
          <cell r="I67">
            <v>81946.699464252088</v>
          </cell>
          <cell r="J67">
            <v>156745.69889616271</v>
          </cell>
          <cell r="K67">
            <v>16601.109342629541</v>
          </cell>
          <cell r="L67">
            <v>84145.556566278319</v>
          </cell>
          <cell r="M67">
            <v>314066.15204657387</v>
          </cell>
          <cell r="N67">
            <v>69476.152972351119</v>
          </cell>
          <cell r="O67">
            <v>4153.2109816296697</v>
          </cell>
          <cell r="P67">
            <v>3402925.0181993195</v>
          </cell>
          <cell r="Q67">
            <v>3402925.0181993181</v>
          </cell>
          <cell r="R67">
            <v>0</v>
          </cell>
          <cell r="T67">
            <v>763851.51406048122</v>
          </cell>
          <cell r="U67">
            <v>264375.57083863311</v>
          </cell>
          <cell r="V67">
            <v>615952.16647537146</v>
          </cell>
          <cell r="W67">
            <v>23772.603506272022</v>
          </cell>
          <cell r="X67">
            <v>13320.317461425335</v>
          </cell>
          <cell r="Y67">
            <v>50053.22305553715</v>
          </cell>
          <cell r="Z67">
            <v>59078.440836441441</v>
          </cell>
          <cell r="AA67">
            <v>81132.266797333403</v>
          </cell>
          <cell r="AB67">
            <v>9577.098298637582</v>
          </cell>
          <cell r="AC67">
            <v>60781.778537411235</v>
          </cell>
          <cell r="AD67">
            <v>211093.19732286819</v>
          </cell>
          <cell r="AE67">
            <v>50262.351104042056</v>
          </cell>
          <cell r="AF67">
            <v>3937.4727622249438</v>
          </cell>
          <cell r="AG67">
            <v>2207188.0010566791</v>
          </cell>
          <cell r="AH67">
            <v>2207188.0010566832</v>
          </cell>
          <cell r="AI67">
            <v>-4.1909515857696533E-9</v>
          </cell>
        </row>
        <row r="141">
          <cell r="C141">
            <v>5.0784663106042736</v>
          </cell>
          <cell r="D141">
            <v>0.63140177507127404</v>
          </cell>
          <cell r="E141">
            <v>0.31395755530411129</v>
          </cell>
          <cell r="F141">
            <v>0.22655525097379273</v>
          </cell>
          <cell r="G141">
            <v>0.67675587512932922</v>
          </cell>
          <cell r="H141">
            <v>0.87363318723719297</v>
          </cell>
          <cell r="I141">
            <v>2.4854986010795419</v>
          </cell>
          <cell r="J141">
            <v>1.1276405546907264</v>
          </cell>
          <cell r="K141">
            <v>0.45558826932868196</v>
          </cell>
          <cell r="L141">
            <v>0.4807272402313339</v>
          </cell>
          <cell r="M141">
            <v>0.5443499591808949</v>
          </cell>
          <cell r="N141">
            <v>1.8465905226787207</v>
          </cell>
          <cell r="O141">
            <v>0.8776219927008414</v>
          </cell>
          <cell r="P141">
            <v>1</v>
          </cell>
        </row>
        <row r="142">
          <cell r="C142">
            <v>0.10462435812727824</v>
          </cell>
          <cell r="D142">
            <v>0.98263841355966908</v>
          </cell>
          <cell r="E142">
            <v>1.3430311502245456</v>
          </cell>
          <cell r="F142">
            <v>2.8042151463182727</v>
          </cell>
          <cell r="G142">
            <v>0.93753495571907552</v>
          </cell>
          <cell r="H142">
            <v>0.75640091382364227</v>
          </cell>
          <cell r="I142">
            <v>1.2064641820108386</v>
          </cell>
          <cell r="J142">
            <v>0.81682163895396054</v>
          </cell>
          <cell r="K142">
            <v>0.7028625561113272</v>
          </cell>
          <cell r="L142">
            <v>0.52471663653344047</v>
          </cell>
          <cell r="M142">
            <v>0.67201581730256899</v>
          </cell>
          <cell r="N142">
            <v>0.70770827331210173</v>
          </cell>
          <cell r="O142">
            <v>6.6079361415446791E-2</v>
          </cell>
          <cell r="P142">
            <v>1</v>
          </cell>
        </row>
        <row r="143">
          <cell r="C143">
            <v>0.1466739434202991</v>
          </cell>
          <cell r="D143">
            <v>0.99762627891669897</v>
          </cell>
          <cell r="E143">
            <v>0.94103311437584758</v>
          </cell>
          <cell r="F143">
            <v>4.3586666041969133</v>
          </cell>
          <cell r="G143">
            <v>3.4219186081615769</v>
          </cell>
          <cell r="H143">
            <v>1.259909388483121</v>
          </cell>
          <cell r="I143">
            <v>0.51830761487137755</v>
          </cell>
          <cell r="J143">
            <v>1.2513764009425012</v>
          </cell>
          <cell r="K143">
            <v>3.4829890734669755</v>
          </cell>
          <cell r="L143">
            <v>0.96717090710318243</v>
          </cell>
          <cell r="M143">
            <v>1.3973237414314721</v>
          </cell>
          <cell r="N143">
            <v>1.206421719456279</v>
          </cell>
          <cell r="O143">
            <v>3.4095430232208915E-2</v>
          </cell>
          <cell r="P143">
            <v>1</v>
          </cell>
        </row>
        <row r="144">
          <cell r="C144">
            <v>1.0000833249381231</v>
          </cell>
          <cell r="D144">
            <v>1.0214105224522882</v>
          </cell>
          <cell r="E144">
            <v>0.8702878824227559</v>
          </cell>
          <cell r="F144">
            <v>4.6614014259975951</v>
          </cell>
          <cell r="G144">
            <v>2.2962535985265187</v>
          </cell>
          <cell r="H144">
            <v>1.4549327292626815</v>
          </cell>
          <cell r="I144">
            <v>0.18394201543264779</v>
          </cell>
          <cell r="J144">
            <v>1.3840707030980981</v>
          </cell>
          <cell r="K144">
            <v>0.69937335744120965</v>
          </cell>
          <cell r="L144">
            <v>0.31300128081267831</v>
          </cell>
          <cell r="M144">
            <v>0.99794164476270431</v>
          </cell>
          <cell r="N144">
            <v>1.328981132449178</v>
          </cell>
          <cell r="O144">
            <v>0</v>
          </cell>
          <cell r="P144">
            <v>1</v>
          </cell>
        </row>
        <row r="145">
          <cell r="C145">
            <v>2.8092951964886592</v>
          </cell>
          <cell r="D145">
            <v>1.9755521986876221</v>
          </cell>
          <cell r="E145">
            <v>0.6243462070667517</v>
          </cell>
          <cell r="F145">
            <v>2.8452449065056222E-2</v>
          </cell>
          <cell r="G145">
            <v>0.79366063156157751</v>
          </cell>
          <cell r="H145">
            <v>0.22365794394289423</v>
          </cell>
          <cell r="I145">
            <v>1.2496369723370553</v>
          </cell>
          <cell r="J145">
            <v>0.34136392637492735</v>
          </cell>
          <cell r="K145">
            <v>0.16983048300083692</v>
          </cell>
          <cell r="L145">
            <v>0.45303078602419955</v>
          </cell>
          <cell r="M145">
            <v>0.75596759301515748</v>
          </cell>
          <cell r="N145">
            <v>0.6250032701918794</v>
          </cell>
          <cell r="O145">
            <v>6.3501040911167539E-2</v>
          </cell>
          <cell r="P145">
            <v>1</v>
          </cell>
        </row>
        <row r="146">
          <cell r="C146">
            <v>2.5793682377564582</v>
          </cell>
          <cell r="D146">
            <v>0.98732626947897106</v>
          </cell>
          <cell r="E146">
            <v>0.77488343332175669</v>
          </cell>
          <cell r="F146">
            <v>0.92026955837005264</v>
          </cell>
          <cell r="G146">
            <v>0.84947062376537186</v>
          </cell>
          <cell r="H146">
            <v>0.68710388314907633</v>
          </cell>
          <cell r="I146">
            <v>2.4865597858785762</v>
          </cell>
          <cell r="J146">
            <v>0.91367930703440581</v>
          </cell>
          <cell r="K146">
            <v>0.70670329024620149</v>
          </cell>
          <cell r="L146">
            <v>0.46191520018749416</v>
          </cell>
          <cell r="M146">
            <v>0.67820553589647548</v>
          </cell>
          <cell r="N146">
            <v>1.4522455012494973</v>
          </cell>
          <cell r="O146">
            <v>0</v>
          </cell>
          <cell r="P146">
            <v>1</v>
          </cell>
        </row>
        <row r="147">
          <cell r="C147">
            <v>9.8240502331851942E-3</v>
          </cell>
          <cell r="D147">
            <v>0.59408564757807758</v>
          </cell>
          <cell r="E147">
            <v>0.89935251953548601</v>
          </cell>
          <cell r="F147">
            <v>4.6369400052909153</v>
          </cell>
          <cell r="G147">
            <v>0.16136295436435424</v>
          </cell>
          <cell r="H147">
            <v>1.9771052879466466</v>
          </cell>
          <cell r="I147">
            <v>1.6242831293905668</v>
          </cell>
          <cell r="J147">
            <v>0.86071444656476337</v>
          </cell>
          <cell r="K147">
            <v>0.56602493783559304</v>
          </cell>
          <cell r="L147">
            <v>4.3957942020059386</v>
          </cell>
          <cell r="M147">
            <v>1.1288373905547036</v>
          </cell>
          <cell r="N147">
            <v>1.0637033890759378</v>
          </cell>
          <cell r="O147">
            <v>8.4611440805635263E-2</v>
          </cell>
          <cell r="P147">
            <v>1</v>
          </cell>
        </row>
        <row r="148">
          <cell r="C148">
            <v>0.10490600779730379</v>
          </cell>
          <cell r="D148">
            <v>1.4929275162022113</v>
          </cell>
          <cell r="E148">
            <v>1.299738753137923</v>
          </cell>
          <cell r="F148">
            <v>0.2621524224816193</v>
          </cell>
          <cell r="G148">
            <v>1.105822801247498</v>
          </cell>
          <cell r="H148">
            <v>0.96202117835636891</v>
          </cell>
          <cell r="I148">
            <v>0.32732227363274208</v>
          </cell>
          <cell r="J148">
            <v>0.62959029103783892</v>
          </cell>
          <cell r="K148">
            <v>0.12047230831172037</v>
          </cell>
          <cell r="L148">
            <v>0.10753182978925507</v>
          </cell>
          <cell r="M148">
            <v>0.45772485564058707</v>
          </cell>
          <cell r="N148">
            <v>0.32932482478595487</v>
          </cell>
          <cell r="O148">
            <v>0</v>
          </cell>
          <cell r="P148">
            <v>1</v>
          </cell>
        </row>
        <row r="149">
          <cell r="C149">
            <v>0.22053482543088215</v>
          </cell>
          <cell r="D149">
            <v>0.28661799717128272</v>
          </cell>
          <cell r="E149">
            <v>0.17873615170021817</v>
          </cell>
          <cell r="F149">
            <v>5.6645149291503806E-2</v>
          </cell>
          <cell r="G149">
            <v>1.2018426343718622</v>
          </cell>
          <cell r="H149">
            <v>1.0359911855922426</v>
          </cell>
          <cell r="I149">
            <v>0.20986147796078289</v>
          </cell>
          <cell r="J149">
            <v>6.7073358439435999</v>
          </cell>
          <cell r="K149">
            <v>0.90087458017274247</v>
          </cell>
          <cell r="L149">
            <v>7.8317563550358331</v>
          </cell>
          <cell r="M149">
            <v>1.2681525374843303</v>
          </cell>
          <cell r="N149">
            <v>1.9363179602344807</v>
          </cell>
          <cell r="O149">
            <v>1.9979596829792727</v>
          </cell>
          <cell r="P149">
            <v>1</v>
          </cell>
        </row>
        <row r="150">
          <cell r="C150">
            <v>0.24886682375326818</v>
          </cell>
          <cell r="D150">
            <v>1.0610393770283413</v>
          </cell>
          <cell r="E150">
            <v>1.4626394308871131</v>
          </cell>
          <cell r="F150">
            <v>2.8921416974366294</v>
          </cell>
          <cell r="G150">
            <v>1.2055499840184472</v>
          </cell>
          <cell r="H150">
            <v>0.19326174443285973</v>
          </cell>
          <cell r="I150">
            <v>0.17710567152682838</v>
          </cell>
          <cell r="J150">
            <v>0.70609802303411706</v>
          </cell>
          <cell r="K150">
            <v>0.60543332331002631</v>
          </cell>
          <cell r="L150">
            <v>0.16958102799554609</v>
          </cell>
          <cell r="M150">
            <v>0.56295300279608973</v>
          </cell>
          <cell r="N150">
            <v>0.69417807617330241</v>
          </cell>
          <cell r="O150">
            <v>0.14609786823187365</v>
          </cell>
          <cell r="P150">
            <v>1</v>
          </cell>
        </row>
        <row r="151">
          <cell r="C151">
            <v>0.1480434750013962</v>
          </cell>
          <cell r="D151">
            <v>0.93497397132312243</v>
          </cell>
          <cell r="E151">
            <v>1.3930195162024894</v>
          </cell>
          <cell r="F151">
            <v>1.3474919776190828</v>
          </cell>
          <cell r="G151">
            <v>0.35008654310277032</v>
          </cell>
          <cell r="H151">
            <v>0.72277664955127574</v>
          </cell>
          <cell r="I151">
            <v>0.60133446983268468</v>
          </cell>
          <cell r="J151">
            <v>0.70605364868463105</v>
          </cell>
          <cell r="K151">
            <v>1.0182349149026535</v>
          </cell>
          <cell r="L151">
            <v>0.59032695762984788</v>
          </cell>
          <cell r="M151">
            <v>0.68784819247448314</v>
          </cell>
          <cell r="N151">
            <v>0.70763116785057933</v>
          </cell>
          <cell r="O151">
            <v>1.4058300518048077E-5</v>
          </cell>
          <cell r="P151">
            <v>1</v>
          </cell>
        </row>
        <row r="152">
          <cell r="C152">
            <v>0.52625115818745738</v>
          </cell>
          <cell r="D152">
            <v>1.1099330294327774</v>
          </cell>
          <cell r="E152">
            <v>0.66325341544496375</v>
          </cell>
          <cell r="F152">
            <v>2.5353039866044988</v>
          </cell>
          <cell r="G152">
            <v>3.2687801402958514</v>
          </cell>
          <cell r="H152">
            <v>1.4479279844443989</v>
          </cell>
          <cell r="I152">
            <v>0.15584233125787902</v>
          </cell>
          <cell r="J152">
            <v>3.818476532845962</v>
          </cell>
          <cell r="K152">
            <v>0.8564313138696652</v>
          </cell>
          <cell r="L152">
            <v>0.32857257502272535</v>
          </cell>
          <cell r="M152">
            <v>0.99541568673649972</v>
          </cell>
          <cell r="N152">
            <v>1.1952709240045434</v>
          </cell>
          <cell r="O152">
            <v>4.1317771660376109E-7</v>
          </cell>
          <cell r="P152">
            <v>1</v>
          </cell>
        </row>
        <row r="153">
          <cell r="C153">
            <v>0.50927523252041484</v>
          </cell>
          <cell r="D153">
            <v>1.2533469806811601</v>
          </cell>
          <cell r="E153">
            <v>1.1019314486154377</v>
          </cell>
          <cell r="F153">
            <v>0.56485223518366923</v>
          </cell>
          <cell r="G153">
            <v>1.4943865661690863</v>
          </cell>
          <cell r="H153">
            <v>0.75080264248634676</v>
          </cell>
          <cell r="I153">
            <v>1.5669853478046458</v>
          </cell>
          <cell r="J153">
            <v>0.94323940425495822</v>
          </cell>
          <cell r="K153">
            <v>0.74855548667318794</v>
          </cell>
          <cell r="L153">
            <v>0.5066454664352954</v>
          </cell>
          <cell r="M153">
            <v>0.96845065291913168</v>
          </cell>
          <cell r="N153">
            <v>1.0170124745352433</v>
          </cell>
          <cell r="O153">
            <v>4.7305014488992548E-5</v>
          </cell>
          <cell r="P153">
            <v>1</v>
          </cell>
        </row>
        <row r="154">
          <cell r="C154">
            <v>0.28812930555061811</v>
          </cell>
          <cell r="D154">
            <v>1.9853855500033073</v>
          </cell>
          <cell r="E154">
            <v>0.68710360704072948</v>
          </cell>
          <cell r="F154">
            <v>4.5194374794402385</v>
          </cell>
          <cell r="G154">
            <v>4.6889651934302137</v>
          </cell>
          <cell r="H154">
            <v>0.62183174168982414</v>
          </cell>
          <cell r="I154">
            <v>0.15579816728273255</v>
          </cell>
          <cell r="J154">
            <v>2.298862487745581</v>
          </cell>
          <cell r="K154">
            <v>1.515116229736909</v>
          </cell>
          <cell r="L154">
            <v>0.2701201559492365</v>
          </cell>
          <cell r="M154">
            <v>1.0015844475173707</v>
          </cell>
          <cell r="N154">
            <v>1.7955524285666666</v>
          </cell>
          <cell r="O154">
            <v>0</v>
          </cell>
          <cell r="P154">
            <v>1</v>
          </cell>
        </row>
        <row r="155">
          <cell r="C155">
            <v>0.21773240530352977</v>
          </cell>
          <cell r="D155">
            <v>1.6260796327042824</v>
          </cell>
          <cell r="E155">
            <v>1.0959777409918146</v>
          </cell>
          <cell r="F155">
            <v>0.87753944292244412</v>
          </cell>
          <cell r="G155">
            <v>8.7895777350936885E-2</v>
          </cell>
          <cell r="H155">
            <v>0.23233744865249928</v>
          </cell>
          <cell r="I155">
            <v>0.22959183083946358</v>
          </cell>
          <cell r="J155">
            <v>1.0242606872459203</v>
          </cell>
          <cell r="K155">
            <v>0.43266553944228869</v>
          </cell>
          <cell r="L155">
            <v>0.47670636570874342</v>
          </cell>
          <cell r="M155">
            <v>1.4819056183140604</v>
          </cell>
          <cell r="N155">
            <v>0.86140687035858321</v>
          </cell>
          <cell r="O155">
            <v>0.17499750292859079</v>
          </cell>
          <cell r="P155">
            <v>1</v>
          </cell>
        </row>
        <row r="156">
          <cell r="C156">
            <v>0.28114657094625245</v>
          </cell>
          <cell r="D156">
            <v>0.91284380924694786</v>
          </cell>
          <cell r="E156">
            <v>1.0206496054409266</v>
          </cell>
          <cell r="F156">
            <v>0.78851925914880294</v>
          </cell>
          <cell r="G156">
            <v>4.0802633224335449E-3</v>
          </cell>
          <cell r="H156">
            <v>1.5816521226122973</v>
          </cell>
          <cell r="I156">
            <v>6.15060558096209E-3</v>
          </cell>
          <cell r="J156">
            <v>1.3236739046902815</v>
          </cell>
          <cell r="K156">
            <v>0.97724294013555812</v>
          </cell>
          <cell r="L156">
            <v>0.56850085771822867</v>
          </cell>
          <cell r="M156">
            <v>1.4897803216529304</v>
          </cell>
          <cell r="N156">
            <v>1.1746981380112651</v>
          </cell>
          <cell r="O156">
            <v>0</v>
          </cell>
          <cell r="P156">
            <v>1</v>
          </cell>
        </row>
        <row r="157">
          <cell r="C157">
            <v>0.43806193409910715</v>
          </cell>
          <cell r="D157">
            <v>0.57956973260066535</v>
          </cell>
          <cell r="E157">
            <v>0.74133168548084949</v>
          </cell>
          <cell r="F157">
            <v>0.40415662364169141</v>
          </cell>
          <cell r="G157">
            <v>0.60030414012166633</v>
          </cell>
          <cell r="H157">
            <v>1.4390711061334784</v>
          </cell>
          <cell r="I157">
            <v>1.6143435594102384</v>
          </cell>
          <cell r="J157">
            <v>0.627990796650443</v>
          </cell>
          <cell r="K157">
            <v>1.7761412387765154</v>
          </cell>
          <cell r="L157">
            <v>4.3724199650673983</v>
          </cell>
          <cell r="M157">
            <v>2.0195614350769522</v>
          </cell>
          <cell r="N157">
            <v>2.7062601692266237</v>
          </cell>
          <cell r="O157">
            <v>0.16679049186195821</v>
          </cell>
          <cell r="P157">
            <v>1</v>
          </cell>
        </row>
        <row r="158">
          <cell r="C158">
            <v>0.32523403779375282</v>
          </cell>
          <cell r="D158">
            <v>0.22886204489820638</v>
          </cell>
          <cell r="E158">
            <v>1.1749349009969814</v>
          </cell>
          <cell r="F158">
            <v>0.20208773046152476</v>
          </cell>
          <cell r="G158">
            <v>1.439467048798313</v>
          </cell>
          <cell r="H158">
            <v>1.0460062193023709</v>
          </cell>
          <cell r="I158">
            <v>0.14330704510633324</v>
          </cell>
          <cell r="J158">
            <v>4.6733521334899395</v>
          </cell>
          <cell r="K158">
            <v>0.31886932800673479</v>
          </cell>
          <cell r="L158">
            <v>0.38401823722563783</v>
          </cell>
          <cell r="M158">
            <v>0.20948668275742505</v>
          </cell>
          <cell r="N158">
            <v>0.39308485471550469</v>
          </cell>
          <cell r="O158">
            <v>0.19361832804686591</v>
          </cell>
          <cell r="P158">
            <v>1</v>
          </cell>
        </row>
        <row r="159">
          <cell r="C159">
            <v>0.99626062129163229</v>
          </cell>
          <cell r="D159">
            <v>1.5557168608080969</v>
          </cell>
          <cell r="E159">
            <v>0.63296914994907039</v>
          </cell>
          <cell r="F159">
            <v>4.6578441039425043</v>
          </cell>
          <cell r="G159">
            <v>1.7537307672478701</v>
          </cell>
          <cell r="H159">
            <v>0.75189148742356837</v>
          </cell>
          <cell r="I159">
            <v>8.6665814787875994E-2</v>
          </cell>
          <cell r="J159">
            <v>2.1948501057329448</v>
          </cell>
          <cell r="K159">
            <v>2.1042822336473073</v>
          </cell>
          <cell r="L159">
            <v>0.18057558873190901</v>
          </cell>
          <cell r="M159">
            <v>1.0108860607873469</v>
          </cell>
          <cell r="N159">
            <v>3.2102483679012379</v>
          </cell>
          <cell r="O159">
            <v>3.0620472055167465</v>
          </cell>
          <cell r="P159">
            <v>1</v>
          </cell>
        </row>
        <row r="160">
          <cell r="C160">
            <v>0.25294182579109903</v>
          </cell>
          <cell r="D160">
            <v>0.94024191706529603</v>
          </cell>
          <cell r="E160">
            <v>1.3628047267169203</v>
          </cell>
          <cell r="F160">
            <v>2.1320906573085403</v>
          </cell>
          <cell r="G160">
            <v>0.76348914846495974</v>
          </cell>
          <cell r="H160">
            <v>0.69197199189001746</v>
          </cell>
          <cell r="I160">
            <v>0.16038150418107239</v>
          </cell>
          <cell r="J160">
            <v>1.0683968818216094</v>
          </cell>
          <cell r="K160">
            <v>0.50741196076911355</v>
          </cell>
          <cell r="L160">
            <v>6.0560970515506699E-2</v>
          </cell>
          <cell r="M160">
            <v>0.76745841364274869</v>
          </cell>
          <cell r="N160">
            <v>0.60466951562205984</v>
          </cell>
          <cell r="O160">
            <v>2.6084101936064067E-8</v>
          </cell>
          <cell r="P160">
            <v>1</v>
          </cell>
        </row>
        <row r="161">
          <cell r="C161">
            <v>2.0837474103095488</v>
          </cell>
          <cell r="D161">
            <v>2.734072622165749</v>
          </cell>
          <cell r="E161">
            <v>0.69835152056941374</v>
          </cell>
          <cell r="F161">
            <v>8.0279095528298483E-2</v>
          </cell>
          <cell r="G161">
            <v>0.26273488113392424</v>
          </cell>
          <cell r="H161">
            <v>7.5186034221259241E-3</v>
          </cell>
          <cell r="I161">
            <v>1.5755430811181235</v>
          </cell>
          <cell r="J161">
            <v>0.23055156441082542</v>
          </cell>
          <cell r="K161">
            <v>0.70016663569894944</v>
          </cell>
          <cell r="L161">
            <v>4.5133016836536671E-2</v>
          </cell>
          <cell r="M161">
            <v>0.20950820996537342</v>
          </cell>
          <cell r="N161">
            <v>0.45725813462999426</v>
          </cell>
          <cell r="O161">
            <v>0</v>
          </cell>
          <cell r="P161">
            <v>1</v>
          </cell>
        </row>
        <row r="162">
          <cell r="C162">
            <v>0.61743539295648575</v>
          </cell>
          <cell r="D162">
            <v>1.4064648713502068</v>
          </cell>
          <cell r="E162">
            <v>0.90576343372274537</v>
          </cell>
          <cell r="F162">
            <v>6.6936909065462846E-2</v>
          </cell>
          <cell r="G162">
            <v>0.28384549387250424</v>
          </cell>
          <cell r="H162">
            <v>0.55176450092975937</v>
          </cell>
          <cell r="I162">
            <v>5.4976558267120133E-2</v>
          </cell>
          <cell r="J162">
            <v>0.72438623498474242</v>
          </cell>
          <cell r="K162">
            <v>0.87942912058752398</v>
          </cell>
          <cell r="L162">
            <v>8.5818954015946733E-2</v>
          </cell>
          <cell r="M162">
            <v>2.4351458007586348</v>
          </cell>
          <cell r="N162">
            <v>1.5509119301818266</v>
          </cell>
          <cell r="O162">
            <v>0</v>
          </cell>
          <cell r="P162">
            <v>1</v>
          </cell>
        </row>
        <row r="163">
          <cell r="C163">
            <v>0.27803725176572142</v>
          </cell>
          <cell r="D163">
            <v>1.4053458920240716</v>
          </cell>
          <cell r="E163">
            <v>0.47347428275216907</v>
          </cell>
          <cell r="F163">
            <v>5.0820400543380502E-2</v>
          </cell>
          <cell r="G163">
            <v>9.6377730201149633E-2</v>
          </cell>
          <cell r="H163">
            <v>0.50290921547734135</v>
          </cell>
          <cell r="I163">
            <v>0.7331536941904172</v>
          </cell>
          <cell r="J163">
            <v>0.6944927172854245</v>
          </cell>
          <cell r="K163">
            <v>0.73055700207704821</v>
          </cell>
          <cell r="L163">
            <v>2.8431307575071467</v>
          </cell>
          <cell r="M163">
            <v>4.5532994278458618</v>
          </cell>
          <cell r="N163">
            <v>0.76505545055759738</v>
          </cell>
          <cell r="O163">
            <v>0.10139983197258544</v>
          </cell>
          <cell r="P163">
            <v>1</v>
          </cell>
        </row>
        <row r="164">
          <cell r="C164">
            <v>0.15409254288835228</v>
          </cell>
          <cell r="D164">
            <v>1.4343956375669704</v>
          </cell>
          <cell r="E164">
            <v>1.2768193352472408</v>
          </cell>
          <cell r="F164">
            <v>0.49145218423285925</v>
          </cell>
          <cell r="G164">
            <v>0.75965285307102937</v>
          </cell>
          <cell r="H164">
            <v>0.61618966127987418</v>
          </cell>
          <cell r="I164">
            <v>2.3759539331487587E-2</v>
          </cell>
          <cell r="J164">
            <v>0.69360862236571874</v>
          </cell>
          <cell r="K164">
            <v>1.6717741847500927</v>
          </cell>
          <cell r="L164">
            <v>0.33040987795225979</v>
          </cell>
          <cell r="M164">
            <v>0.70568508843290267</v>
          </cell>
          <cell r="N164">
            <v>0.5666666150081866</v>
          </cell>
          <cell r="O164">
            <v>0</v>
          </cell>
          <cell r="P164">
            <v>1</v>
          </cell>
        </row>
        <row r="165">
          <cell r="C165">
            <v>4.2390360474853409E-2</v>
          </cell>
          <cell r="D165">
            <v>0.41272761369682665</v>
          </cell>
          <cell r="E165">
            <v>1.6271195560000553</v>
          </cell>
          <cell r="F165">
            <v>0.12414243248051272</v>
          </cell>
          <cell r="G165">
            <v>1.6537162048111977E-2</v>
          </cell>
          <cell r="H165">
            <v>1.2893229941257009</v>
          </cell>
          <cell r="I165">
            <v>0.48356725871487155</v>
          </cell>
          <cell r="J165">
            <v>0.94341904843636382</v>
          </cell>
          <cell r="K165">
            <v>0.15003609263803136</v>
          </cell>
          <cell r="L165">
            <v>0.14964768669845838</v>
          </cell>
          <cell r="M165">
            <v>0.18323414806460972</v>
          </cell>
          <cell r="N165">
            <v>0.16885334957812492</v>
          </cell>
          <cell r="O165">
            <v>3.0394819873698378</v>
          </cell>
          <cell r="P165">
            <v>1</v>
          </cell>
        </row>
        <row r="166">
          <cell r="C166">
            <v>1.3344955113566254E-2</v>
          </cell>
          <cell r="D166">
            <v>0.45348941143240457</v>
          </cell>
          <cell r="E166">
            <v>1.7149815566914195</v>
          </cell>
          <cell r="F166">
            <v>0.20815285416509643</v>
          </cell>
          <cell r="G166">
            <v>0.10489976365354652</v>
          </cell>
          <cell r="H166">
            <v>0.6223457529655072</v>
          </cell>
          <cell r="I166">
            <v>0.53938990655946473</v>
          </cell>
          <cell r="J166">
            <v>0.55179429659070645</v>
          </cell>
          <cell r="K166">
            <v>0.13878645251292543</v>
          </cell>
          <cell r="L166">
            <v>0.10559737893553497</v>
          </cell>
          <cell r="M166">
            <v>0.5665483140600065</v>
          </cell>
          <cell r="N166">
            <v>0.34038454350732833</v>
          </cell>
          <cell r="O166">
            <v>0</v>
          </cell>
          <cell r="P166">
            <v>1</v>
          </cell>
        </row>
        <row r="167">
          <cell r="C167">
            <v>0.65862200496405265</v>
          </cell>
          <cell r="D167">
            <v>1.6018337072573092</v>
          </cell>
          <cell r="E167">
            <v>0.72866956480626721</v>
          </cell>
          <cell r="F167">
            <v>0.97638834838664434</v>
          </cell>
          <cell r="G167">
            <v>1.6753096589394569</v>
          </cell>
          <cell r="H167">
            <v>1.5682433683077472</v>
          </cell>
          <cell r="I167">
            <v>0.62981234989936319</v>
          </cell>
          <cell r="J167">
            <v>2.9583900148179154</v>
          </cell>
          <cell r="K167">
            <v>0.45439941619592245</v>
          </cell>
          <cell r="L167">
            <v>5.8006393357218931E-2</v>
          </cell>
          <cell r="M167">
            <v>0.31941708213684983</v>
          </cell>
          <cell r="N167">
            <v>0.98219862884742359</v>
          </cell>
          <cell r="O167">
            <v>2.100494272479709E-7</v>
          </cell>
          <cell r="P167">
            <v>1</v>
          </cell>
        </row>
        <row r="168">
          <cell r="C168">
            <v>2.7102331142759895E-2</v>
          </cell>
          <cell r="D168">
            <v>0.14925965555190412</v>
          </cell>
          <cell r="E168">
            <v>0.11028167976053654</v>
          </cell>
          <cell r="F168">
            <v>0.35679434993230286</v>
          </cell>
          <cell r="G168">
            <v>1.8684632461095669</v>
          </cell>
          <cell r="H168">
            <v>1.5339991509452879</v>
          </cell>
          <cell r="I168">
            <v>6.1007515686168357E-2</v>
          </cell>
          <cell r="J168">
            <v>0.41381070631893102</v>
          </cell>
          <cell r="K168">
            <v>5.0203510657740607</v>
          </cell>
          <cell r="L168">
            <v>18.41196442657365</v>
          </cell>
          <cell r="M168">
            <v>1.8166484520275761</v>
          </cell>
          <cell r="N168">
            <v>0.65425984168025852</v>
          </cell>
          <cell r="O168">
            <v>9.5366618598325126E-3</v>
          </cell>
          <cell r="P168">
            <v>1</v>
          </cell>
        </row>
        <row r="169">
          <cell r="C169">
            <v>0.78489474027844275</v>
          </cell>
          <cell r="D169">
            <v>1.9391397769354499</v>
          </cell>
          <cell r="E169">
            <v>0.41847556295118543</v>
          </cell>
          <cell r="F169">
            <v>2.1234713629046102</v>
          </cell>
          <cell r="G169">
            <v>2.3672465400701541</v>
          </cell>
          <cell r="H169">
            <v>1.1483098187106402</v>
          </cell>
          <cell r="I169">
            <v>0.10838216672372712</v>
          </cell>
          <cell r="J169">
            <v>3.6550407714312003</v>
          </cell>
          <cell r="K169">
            <v>1.0021795536931901</v>
          </cell>
          <cell r="L169">
            <v>1.4243800876227883</v>
          </cell>
          <cell r="M169">
            <v>0.59572932155337499</v>
          </cell>
          <cell r="N169">
            <v>1.1100944910597033</v>
          </cell>
          <cell r="O169">
            <v>3.0892149178737379E-8</v>
          </cell>
          <cell r="P169">
            <v>1</v>
          </cell>
        </row>
        <row r="170">
          <cell r="C170">
            <v>1.0919459506790989</v>
          </cell>
          <cell r="D170">
            <v>0.87298590411583077</v>
          </cell>
          <cell r="E170">
            <v>1.5149061214797643</v>
          </cell>
          <cell r="F170">
            <v>7.7088859448472602E-2</v>
          </cell>
          <cell r="G170">
            <v>7.9675855187909591E-3</v>
          </cell>
          <cell r="H170">
            <v>0.55086490206740923</v>
          </cell>
          <cell r="I170">
            <v>2.6015014443498421E-3</v>
          </cell>
          <cell r="J170">
            <v>0.28789633926772856</v>
          </cell>
          <cell r="K170">
            <v>3.7084821890211457E-2</v>
          </cell>
          <cell r="L170">
            <v>8.4314215563578779E-2</v>
          </cell>
          <cell r="M170">
            <v>1.3144015834125795E-2</v>
          </cell>
          <cell r="N170">
            <v>1.6493201739240178E-2</v>
          </cell>
          <cell r="O170">
            <v>9.13894414449854E-5</v>
          </cell>
          <cell r="P170">
            <v>1</v>
          </cell>
        </row>
        <row r="171">
          <cell r="C171">
            <v>6.5418471149518737E-2</v>
          </cell>
          <cell r="D171">
            <v>0.3012123817121754</v>
          </cell>
          <cell r="E171">
            <v>0.14589932104011258</v>
          </cell>
          <cell r="F171">
            <v>5.6646840211384837E-2</v>
          </cell>
          <cell r="G171">
            <v>0.83088941325708277</v>
          </cell>
          <cell r="H171">
            <v>0.26028305161437404</v>
          </cell>
          <cell r="I171">
            <v>0.31635815981539217</v>
          </cell>
          <cell r="J171">
            <v>1.382765759110181</v>
          </cell>
          <cell r="K171">
            <v>5.8531611146260865</v>
          </cell>
          <cell r="L171">
            <v>11.290010154465705</v>
          </cell>
          <cell r="M171">
            <v>2.1674575639813738</v>
          </cell>
          <cell r="N171">
            <v>11.112423519656218</v>
          </cell>
          <cell r="O171">
            <v>8.9576801652791922E-3</v>
          </cell>
          <cell r="P171">
            <v>1</v>
          </cell>
        </row>
        <row r="172">
          <cell r="C172">
            <v>0.56588291664000434</v>
          </cell>
          <cell r="D172">
            <v>0.8321997430226723</v>
          </cell>
          <cell r="E172">
            <v>0.68264954351546037</v>
          </cell>
          <cell r="F172">
            <v>0.99779496143311808</v>
          </cell>
          <cell r="G172">
            <v>7.5543968812815425</v>
          </cell>
          <cell r="H172">
            <v>1.3973591788554334</v>
          </cell>
          <cell r="I172">
            <v>4.3360316700065848E-2</v>
          </cell>
          <cell r="J172">
            <v>1.4937675164873532</v>
          </cell>
          <cell r="K172">
            <v>1.0304409833300971</v>
          </cell>
          <cell r="L172">
            <v>0.71635174673244972</v>
          </cell>
          <cell r="M172">
            <v>2.4789040640295652</v>
          </cell>
          <cell r="N172">
            <v>2.3940842954931791</v>
          </cell>
          <cell r="O172">
            <v>0</v>
          </cell>
          <cell r="P172">
            <v>1</v>
          </cell>
        </row>
        <row r="173">
          <cell r="C173">
            <v>4.6204034104081453</v>
          </cell>
          <cell r="D173">
            <v>0.49806014290443568</v>
          </cell>
          <cell r="E173">
            <v>0.46120277731349363</v>
          </cell>
          <cell r="F173">
            <v>1.0540827805011974</v>
          </cell>
          <cell r="G173">
            <v>0.40098828183000046</v>
          </cell>
          <cell r="H173">
            <v>7.14967447098947E-2</v>
          </cell>
          <cell r="I173">
            <v>3.0869295013403845E-2</v>
          </cell>
          <cell r="J173">
            <v>2.4224136387815989</v>
          </cell>
          <cell r="K173">
            <v>1.031131725124619</v>
          </cell>
          <cell r="L173">
            <v>0.57611556290560462</v>
          </cell>
          <cell r="M173">
            <v>0.90939545078468198</v>
          </cell>
          <cell r="N173">
            <v>0.6816711183552886</v>
          </cell>
          <cell r="O173">
            <v>5.1169587115863855E-8</v>
          </cell>
          <cell r="P173">
            <v>1</v>
          </cell>
        </row>
        <row r="174">
          <cell r="C174">
            <v>0.34014532415397913</v>
          </cell>
          <cell r="D174">
            <v>1.4588443006372873</v>
          </cell>
          <cell r="E174">
            <v>0.93577825817914018</v>
          </cell>
          <cell r="F174">
            <v>0.97142272600572388</v>
          </cell>
          <cell r="G174">
            <v>5.4257753311399686</v>
          </cell>
          <cell r="H174">
            <v>1.9402575568391396</v>
          </cell>
          <cell r="I174">
            <v>3.2498839941541742E-2</v>
          </cell>
          <cell r="J174">
            <v>0.98034186260865797</v>
          </cell>
          <cell r="K174">
            <v>0.39977955004017429</v>
          </cell>
          <cell r="L174">
            <v>0.12958864873595072</v>
          </cell>
          <cell r="M174">
            <v>0.68269879410208756</v>
          </cell>
          <cell r="N174">
            <v>0.75891264939106295</v>
          </cell>
          <cell r="O174">
            <v>4.8500798304098251E-2</v>
          </cell>
          <cell r="P174">
            <v>1</v>
          </cell>
        </row>
        <row r="175">
          <cell r="C175">
            <v>0.24646282771134051</v>
          </cell>
          <cell r="D175">
            <v>1.7072586336665043</v>
          </cell>
          <cell r="E175">
            <v>0.80725304585759228</v>
          </cell>
          <cell r="F175">
            <v>0.6438525061237933</v>
          </cell>
          <cell r="G175">
            <v>3.0041768628042669</v>
          </cell>
          <cell r="H175">
            <v>1.7230458853920263</v>
          </cell>
          <cell r="I175">
            <v>1.2398342486430571</v>
          </cell>
          <cell r="J175">
            <v>1.8269445376175213</v>
          </cell>
          <cell r="K175">
            <v>1.0001943025470923</v>
          </cell>
          <cell r="L175">
            <v>0.17153451760628219</v>
          </cell>
          <cell r="M175">
            <v>0.58481623471035338</v>
          </cell>
          <cell r="N175">
            <v>0.968673210910455</v>
          </cell>
          <cell r="O175">
            <v>2.8284024089500589E-2</v>
          </cell>
          <cell r="P175">
            <v>1</v>
          </cell>
        </row>
        <row r="176">
          <cell r="C176">
            <v>0.36912236037421492</v>
          </cell>
          <cell r="D176">
            <v>0.9303209679515001</v>
          </cell>
          <cell r="E176">
            <v>0.77971080695922423</v>
          </cell>
          <cell r="F176">
            <v>1.3522231244110672</v>
          </cell>
          <cell r="G176">
            <v>2.4552346245257084</v>
          </cell>
          <cell r="H176">
            <v>1.4423422162076587</v>
          </cell>
          <cell r="I176">
            <v>1.9143932209359493</v>
          </cell>
          <cell r="J176">
            <v>3.074814860887443</v>
          </cell>
          <cell r="K176">
            <v>1.095028909209403</v>
          </cell>
          <cell r="L176">
            <v>0.2452274270978069</v>
          </cell>
          <cell r="M176">
            <v>1.0851540826266928</v>
          </cell>
          <cell r="N176">
            <v>2.0444988145066936</v>
          </cell>
          <cell r="O176">
            <v>0</v>
          </cell>
          <cell r="P176">
            <v>1</v>
          </cell>
        </row>
        <row r="177">
          <cell r="C177">
            <v>4.1456924743415504</v>
          </cell>
          <cell r="D177">
            <v>0.24423350715696465</v>
          </cell>
          <cell r="E177">
            <v>0.49302135451250417</v>
          </cell>
          <cell r="F177">
            <v>0.72345513831893182</v>
          </cell>
          <cell r="G177">
            <v>8.5511641230589505E-2</v>
          </cell>
          <cell r="H177">
            <v>1.6893474885380131</v>
          </cell>
          <cell r="I177">
            <v>3.1367543041788876E-2</v>
          </cell>
          <cell r="J177">
            <v>3.2620078108940866</v>
          </cell>
          <cell r="K177">
            <v>0.33830229886487123</v>
          </cell>
          <cell r="L177">
            <v>7.1462443258519665E-3</v>
          </cell>
          <cell r="M177">
            <v>2.0907756692164218E-2</v>
          </cell>
          <cell r="N177">
            <v>4.5323303886867353E-2</v>
          </cell>
          <cell r="O177">
            <v>0</v>
          </cell>
          <cell r="P177">
            <v>1</v>
          </cell>
        </row>
        <row r="178">
          <cell r="C178">
            <v>0.22669859215738075</v>
          </cell>
          <cell r="D178">
            <v>0.71539610884635896</v>
          </cell>
          <cell r="E178">
            <v>1.3195278336119225</v>
          </cell>
          <cell r="F178">
            <v>1.157979522422192</v>
          </cell>
          <cell r="G178">
            <v>1.5063671645297676</v>
          </cell>
          <cell r="H178">
            <v>0.78695656476981446</v>
          </cell>
          <cell r="I178">
            <v>0.17244672257251484</v>
          </cell>
          <cell r="J178">
            <v>0.56427240639691112</v>
          </cell>
          <cell r="K178">
            <v>3.7831024587589641</v>
          </cell>
          <cell r="L178">
            <v>0.21475942611081944</v>
          </cell>
          <cell r="M178">
            <v>1.3037059056131735</v>
          </cell>
          <cell r="N178">
            <v>0.93948280879733037</v>
          </cell>
          <cell r="O178">
            <v>0</v>
          </cell>
          <cell r="P178">
            <v>1</v>
          </cell>
        </row>
        <row r="179">
          <cell r="C179">
            <v>0.213567942890697</v>
          </cell>
          <cell r="D179">
            <v>1.1031847023224519</v>
          </cell>
          <cell r="E179">
            <v>1.2021129356130209</v>
          </cell>
          <cell r="F179">
            <v>4.4022860087309503</v>
          </cell>
          <cell r="G179">
            <v>2.5784305233139646</v>
          </cell>
          <cell r="H179">
            <v>0.58816957935620717</v>
          </cell>
          <cell r="I179">
            <v>7.36801044205284E-2</v>
          </cell>
          <cell r="J179">
            <v>1.7645012487093694</v>
          </cell>
          <cell r="K179">
            <v>1.4647811865616822</v>
          </cell>
          <cell r="L179">
            <v>0.38246036810804473</v>
          </cell>
          <cell r="M179">
            <v>0.49060213693549903</v>
          </cell>
          <cell r="N179">
            <v>0.93604900739186714</v>
          </cell>
          <cell r="O179">
            <v>1.071346581682229E-7</v>
          </cell>
          <cell r="P179">
            <v>1</v>
          </cell>
        </row>
        <row r="180">
          <cell r="C180">
            <v>0.1919174808993136</v>
          </cell>
          <cell r="D180">
            <v>1.0290987209569207</v>
          </cell>
          <cell r="E180">
            <v>1.0445300546442731</v>
          </cell>
          <cell r="F180">
            <v>0.90560179328956292</v>
          </cell>
          <cell r="G180">
            <v>0.70314634761853412</v>
          </cell>
          <cell r="H180">
            <v>1.0913307214087122</v>
          </cell>
          <cell r="I180">
            <v>4.2876952153357087E-2</v>
          </cell>
          <cell r="J180">
            <v>1.7253574743001547</v>
          </cell>
          <cell r="K180">
            <v>2.5857179009286466</v>
          </cell>
          <cell r="L180">
            <v>0.42651799511264538</v>
          </cell>
          <cell r="M180">
            <v>1.3662591329997731</v>
          </cell>
          <cell r="N180">
            <v>0.83399418691584248</v>
          </cell>
          <cell r="O180">
            <v>1.3574543397297882</v>
          </cell>
          <cell r="P180">
            <v>1</v>
          </cell>
        </row>
        <row r="181">
          <cell r="C181">
            <v>0.53218941148427534</v>
          </cell>
          <cell r="D181">
            <v>2.4720761375836546</v>
          </cell>
          <cell r="E181">
            <v>0.98728651954114899</v>
          </cell>
          <cell r="F181">
            <v>0.9701501667819814</v>
          </cell>
          <cell r="G181">
            <v>1.270128638717988</v>
          </cell>
          <cell r="H181">
            <v>0.44520011768736689</v>
          </cell>
          <cell r="I181">
            <v>2.3703609711064007E-2</v>
          </cell>
          <cell r="J181">
            <v>0.91339815235360355</v>
          </cell>
          <cell r="K181">
            <v>9.1229690524827059E-2</v>
          </cell>
          <cell r="L181">
            <v>0.3574078916627767</v>
          </cell>
          <cell r="M181">
            <v>0.13642251358089116</v>
          </cell>
          <cell r="N181">
            <v>0.12493986045408871</v>
          </cell>
          <cell r="O181">
            <v>8.1851159094511516E-2</v>
          </cell>
          <cell r="P181">
            <v>1</v>
          </cell>
        </row>
        <row r="182">
          <cell r="C182">
            <v>5.1402136121479133E-2</v>
          </cell>
          <cell r="D182">
            <v>0.45477094340830126</v>
          </cell>
          <cell r="E182">
            <v>1.5596241732513165</v>
          </cell>
          <cell r="F182">
            <v>1.1520928808616748E-2</v>
          </cell>
          <cell r="G182">
            <v>1.0597094731931381E-2</v>
          </cell>
          <cell r="H182">
            <v>1.437681491904871</v>
          </cell>
          <cell r="I182">
            <v>1.4499382583594065</v>
          </cell>
          <cell r="J182">
            <v>0.86617542759315991</v>
          </cell>
          <cell r="K182">
            <v>0.23932371408036662</v>
          </cell>
          <cell r="L182">
            <v>0.1821185434177745</v>
          </cell>
          <cell r="M182">
            <v>0.23573436609482964</v>
          </cell>
          <cell r="N182">
            <v>0.24950416641243164</v>
          </cell>
          <cell r="O182">
            <v>0.14502461257886731</v>
          </cell>
          <cell r="P182">
            <v>1</v>
          </cell>
        </row>
        <row r="183">
          <cell r="C183">
            <v>0.39371208198229074</v>
          </cell>
          <cell r="D183">
            <v>0.85340471308943644</v>
          </cell>
          <cell r="E183">
            <v>0.91997538731497852</v>
          </cell>
          <cell r="F183">
            <v>0.1527021897341507</v>
          </cell>
          <cell r="G183">
            <v>1.8972466990886911E-2</v>
          </cell>
          <cell r="H183">
            <v>1.3441655475494638</v>
          </cell>
          <cell r="I183">
            <v>8.9055209370709307E-2</v>
          </cell>
          <cell r="J183">
            <v>1.1695931929037444</v>
          </cell>
          <cell r="K183">
            <v>2.0761222915805826</v>
          </cell>
          <cell r="L183">
            <v>2.2236017359285318</v>
          </cell>
          <cell r="M183">
            <v>1.4318339791745405</v>
          </cell>
          <cell r="N183">
            <v>2.1255885024896317</v>
          </cell>
          <cell r="O183">
            <v>4.1394667775598151E-2</v>
          </cell>
          <cell r="P183">
            <v>1</v>
          </cell>
        </row>
        <row r="184">
          <cell r="C184">
            <v>0.15289756248668881</v>
          </cell>
          <cell r="D184">
            <v>5.5597068736780315</v>
          </cell>
          <cell r="E184">
            <v>4.2444445654204181E-2</v>
          </cell>
          <cell r="F184">
            <v>5.8270405552582789E-2</v>
          </cell>
          <cell r="G184">
            <v>7.6187333882292388E-2</v>
          </cell>
          <cell r="H184">
            <v>0.69552686890222759</v>
          </cell>
          <cell r="I184">
            <v>0.17009263915264186</v>
          </cell>
          <cell r="J184">
            <v>7.6251738210667233E-2</v>
          </cell>
          <cell r="K184">
            <v>0.27385822365336243</v>
          </cell>
          <cell r="L184">
            <v>2.8343443820721882E-2</v>
          </cell>
          <cell r="M184">
            <v>7.9003224241910672E-3</v>
          </cell>
          <cell r="N184">
            <v>3.5038704251994419</v>
          </cell>
          <cell r="O184">
            <v>0</v>
          </cell>
          <cell r="P184">
            <v>1</v>
          </cell>
        </row>
        <row r="185">
          <cell r="C185">
            <v>0.84782944045826802</v>
          </cell>
          <cell r="D185">
            <v>1.6609195604375246</v>
          </cell>
          <cell r="E185">
            <v>0.93273647641805368</v>
          </cell>
          <cell r="F185">
            <v>0.40303983886588862</v>
          </cell>
          <cell r="G185">
            <v>5.115150698246774</v>
          </cell>
          <cell r="H185">
            <v>1.5265586421042858</v>
          </cell>
          <cell r="I185">
            <v>0.10099060477411731</v>
          </cell>
          <cell r="J185">
            <v>0.76387327350070355</v>
          </cell>
          <cell r="K185">
            <v>2.2316098219255149</v>
          </cell>
          <cell r="L185">
            <v>0.16133911944408444</v>
          </cell>
          <cell r="M185">
            <v>8.7920168437402482E-2</v>
          </cell>
          <cell r="N185">
            <v>0.62038116011767841</v>
          </cell>
          <cell r="O185">
            <v>10.532438340536624</v>
          </cell>
          <cell r="P185">
            <v>1</v>
          </cell>
        </row>
        <row r="186">
          <cell r="C186">
            <v>0.22071019673050296</v>
          </cell>
          <cell r="D186">
            <v>1.2689106002625921</v>
          </cell>
          <cell r="E186">
            <v>0.73765554182271098</v>
          </cell>
          <cell r="F186">
            <v>2.8732251309954153E-2</v>
          </cell>
          <cell r="G186">
            <v>0.73923099633936984</v>
          </cell>
          <cell r="H186">
            <v>0.48249406746106804</v>
          </cell>
          <cell r="I186">
            <v>7.520089224428455</v>
          </cell>
          <cell r="J186">
            <v>0.54263761827253543</v>
          </cell>
          <cell r="K186">
            <v>1.2143267211354609</v>
          </cell>
          <cell r="L186">
            <v>0.27420469480341964</v>
          </cell>
          <cell r="M186">
            <v>3.3801588757321581</v>
          </cell>
          <cell r="N186">
            <v>1.0033011683614725</v>
          </cell>
          <cell r="O186">
            <v>0.14150291104868629</v>
          </cell>
          <cell r="P186">
            <v>1</v>
          </cell>
        </row>
        <row r="187">
          <cell r="C187">
            <v>0.41268960861533716</v>
          </cell>
          <cell r="D187">
            <v>1.2088451025833173</v>
          </cell>
          <cell r="E187">
            <v>0.89876616487624506</v>
          </cell>
          <cell r="F187">
            <v>0.16475482610436828</v>
          </cell>
          <cell r="G187">
            <v>4.9010998618696455E-2</v>
          </cell>
          <cell r="H187">
            <v>1.8483368655469532</v>
          </cell>
          <cell r="I187">
            <v>8.9102306983971076</v>
          </cell>
          <cell r="J187">
            <v>0.79489439517802629</v>
          </cell>
          <cell r="K187">
            <v>1.5720586745502529</v>
          </cell>
          <cell r="L187">
            <v>0.13176747337900546</v>
          </cell>
          <cell r="M187">
            <v>0.36796149308693904</v>
          </cell>
          <cell r="N187">
            <v>1.6304611490645571</v>
          </cell>
          <cell r="O187">
            <v>0</v>
          </cell>
          <cell r="P187">
            <v>1</v>
          </cell>
        </row>
        <row r="188">
          <cell r="C188">
            <v>1.2165377577943399</v>
          </cell>
          <cell r="D188">
            <v>3.2857004707612005</v>
          </cell>
          <cell r="E188">
            <v>0.46993797407759419</v>
          </cell>
          <cell r="F188">
            <v>6.1993193498160758E-2</v>
          </cell>
          <cell r="G188">
            <v>3.9814299968354214E-2</v>
          </cell>
          <cell r="H188">
            <v>0.81393620335225714</v>
          </cell>
          <cell r="I188">
            <v>4.0955921024412252</v>
          </cell>
          <cell r="J188">
            <v>0.66156709576710426</v>
          </cell>
          <cell r="K188">
            <v>0.36524029715994916</v>
          </cell>
          <cell r="L188">
            <v>0.194923105871216</v>
          </cell>
          <cell r="M188">
            <v>6.4624305706638227E-2</v>
          </cell>
          <cell r="N188">
            <v>0.58196096316390999</v>
          </cell>
          <cell r="O188">
            <v>1.0120349000612832E-4</v>
          </cell>
          <cell r="P188">
            <v>1</v>
          </cell>
        </row>
        <row r="189">
          <cell r="C189">
            <v>4.8531436832260901</v>
          </cell>
          <cell r="D189">
            <v>0.11948504365294553</v>
          </cell>
          <cell r="E189">
            <v>0.41570172497739244</v>
          </cell>
          <cell r="F189">
            <v>0.85964839331161025</v>
          </cell>
          <cell r="G189">
            <v>0.60337013748391466</v>
          </cell>
          <cell r="H189">
            <v>2.8219189075411006</v>
          </cell>
          <cell r="I189">
            <v>2.0374536708335682E-3</v>
          </cell>
          <cell r="J189">
            <v>1.0420211789167442</v>
          </cell>
          <cell r="K189">
            <v>0.34630838537916081</v>
          </cell>
          <cell r="L189">
            <v>6.4021969012740668E-2</v>
          </cell>
          <cell r="M189">
            <v>0.12431953000284747</v>
          </cell>
          <cell r="N189">
            <v>0.31264163762954733</v>
          </cell>
          <cell r="O189">
            <v>1.6957835248217415E-4</v>
          </cell>
          <cell r="P189">
            <v>1</v>
          </cell>
        </row>
        <row r="190">
          <cell r="C190">
            <v>7.7785939469416059</v>
          </cell>
          <cell r="D190">
            <v>0.12387060626513155</v>
          </cell>
          <cell r="E190">
            <v>4.4928340606946837E-2</v>
          </cell>
          <cell r="F190">
            <v>1.1091682682295325</v>
          </cell>
          <cell r="G190">
            <v>1.6888937624565403</v>
          </cell>
          <cell r="H190">
            <v>1.0324959978894355</v>
          </cell>
          <cell r="I190">
            <v>0.89584190683165543</v>
          </cell>
          <cell r="J190">
            <v>0.71345024648031985</v>
          </cell>
          <cell r="K190">
            <v>0.29439751726044899</v>
          </cell>
          <cell r="L190">
            <v>8.6775754097254507E-2</v>
          </cell>
          <cell r="M190">
            <v>0.45000035674037159</v>
          </cell>
          <cell r="N190">
            <v>0.37600674395184908</v>
          </cell>
          <cell r="O190">
            <v>0</v>
          </cell>
          <cell r="P190">
            <v>1</v>
          </cell>
        </row>
        <row r="191">
          <cell r="C191">
            <v>0.54041959985019705</v>
          </cell>
          <cell r="D191">
            <v>3.0735773200603442</v>
          </cell>
          <cell r="E191">
            <v>7.0320864169074751E-2</v>
          </cell>
          <cell r="F191">
            <v>1.3473808621455169E-2</v>
          </cell>
          <cell r="G191">
            <v>0.80316496067892929</v>
          </cell>
          <cell r="H191">
            <v>1.8008595171726804</v>
          </cell>
          <cell r="I191">
            <v>3.857267892382747</v>
          </cell>
          <cell r="J191">
            <v>3.2712113881179063</v>
          </cell>
          <cell r="K191">
            <v>1.1369486413030883</v>
          </cell>
          <cell r="L191">
            <v>0.65095996512079068</v>
          </cell>
          <cell r="M191">
            <v>0.21058901587127382</v>
          </cell>
          <cell r="N191">
            <v>1.8735449543621807</v>
          </cell>
          <cell r="O191">
            <v>0</v>
          </cell>
          <cell r="P191">
            <v>1</v>
          </cell>
        </row>
        <row r="192">
          <cell r="C192">
            <v>0.8920043098266307</v>
          </cell>
          <cell r="D192">
            <v>3.8598996920729722</v>
          </cell>
          <cell r="E192">
            <v>0.1434301527538176</v>
          </cell>
          <cell r="F192">
            <v>0.13142716768711496</v>
          </cell>
          <cell r="G192">
            <v>0.23311911099393631</v>
          </cell>
          <cell r="H192">
            <v>1.6207500363250076</v>
          </cell>
          <cell r="I192">
            <v>7.5442548014624133E-2</v>
          </cell>
          <cell r="J192">
            <v>1.0675862861649219</v>
          </cell>
          <cell r="K192">
            <v>0.54802686361721897</v>
          </cell>
          <cell r="L192">
            <v>4.8137996050805543E-2</v>
          </cell>
          <cell r="M192">
            <v>0.23164514479607043</v>
          </cell>
          <cell r="N192">
            <v>2.7464193316552579</v>
          </cell>
          <cell r="O192">
            <v>0</v>
          </cell>
          <cell r="P192">
            <v>1</v>
          </cell>
        </row>
        <row r="193">
          <cell r="C193">
            <v>0.91211942151850656</v>
          </cell>
          <cell r="D193">
            <v>1.1846063423058488</v>
          </cell>
          <cell r="E193">
            <v>5.0973999004936654E-2</v>
          </cell>
          <cell r="F193">
            <v>0.2634914755494715</v>
          </cell>
          <cell r="G193">
            <v>1.3493171602130509</v>
          </cell>
          <cell r="H193">
            <v>1.0502760355170555</v>
          </cell>
          <cell r="I193">
            <v>24.152442958355493</v>
          </cell>
          <cell r="J193">
            <v>4.3622802021253113</v>
          </cell>
          <cell r="K193">
            <v>2.8498852746227592</v>
          </cell>
          <cell r="L193">
            <v>0.36383775703418353</v>
          </cell>
          <cell r="M193">
            <v>0.76359808836605958</v>
          </cell>
          <cell r="N193">
            <v>1.0914372206682361</v>
          </cell>
          <cell r="O193">
            <v>0</v>
          </cell>
          <cell r="P193">
            <v>1</v>
          </cell>
        </row>
        <row r="194">
          <cell r="C194">
            <v>4.0739724814995286</v>
          </cell>
          <cell r="D194">
            <v>0.85913441745296526</v>
          </cell>
          <cell r="E194">
            <v>1.0549120959405123E-2</v>
          </cell>
          <cell r="F194">
            <v>53.61888539040136</v>
          </cell>
          <cell r="G194">
            <v>8.2304648387890751</v>
          </cell>
          <cell r="H194">
            <v>0.93718268001822547</v>
          </cell>
          <cell r="I194">
            <v>0.50376295717052622</v>
          </cell>
          <cell r="J194">
            <v>0.41675215874923677</v>
          </cell>
          <cell r="K194">
            <v>1.9313480656204314</v>
          </cell>
          <cell r="L194">
            <v>0.12157114912571683</v>
          </cell>
          <cell r="M194">
            <v>9.5199268858407512E-3</v>
          </cell>
          <cell r="N194">
            <v>1.3270707780978388</v>
          </cell>
          <cell r="O194">
            <v>7.9144991374830482</v>
          </cell>
          <cell r="P194">
            <v>1</v>
          </cell>
        </row>
        <row r="195">
          <cell r="C195">
            <v>5.0764767496728336</v>
          </cell>
          <cell r="D195">
            <v>3.186390814203241E-2</v>
          </cell>
          <cell r="E195">
            <v>0.86628810151453273</v>
          </cell>
          <cell r="F195">
            <v>0.81769150535140367</v>
          </cell>
          <cell r="G195">
            <v>1.6073096478984004</v>
          </cell>
          <cell r="H195">
            <v>0.21079128429834085</v>
          </cell>
          <cell r="I195">
            <v>0.74428725833781784</v>
          </cell>
          <cell r="J195">
            <v>0.70102655881419673</v>
          </cell>
          <cell r="K195">
            <v>0.5600978846932978</v>
          </cell>
          <cell r="L195">
            <v>0.13227217979723219</v>
          </cell>
          <cell r="M195">
            <v>2.0081328278974617E-2</v>
          </cell>
          <cell r="N195">
            <v>0.48844699771486161</v>
          </cell>
          <cell r="O195">
            <v>0</v>
          </cell>
          <cell r="P195">
            <v>1</v>
          </cell>
        </row>
        <row r="196">
          <cell r="C196">
            <v>1.4255220670862871</v>
          </cell>
          <cell r="D196">
            <v>0.17196094880053867</v>
          </cell>
          <cell r="E196">
            <v>0.29258668746391048</v>
          </cell>
          <cell r="F196">
            <v>65.842656741396155</v>
          </cell>
          <cell r="G196">
            <v>4.4955735020564829</v>
          </cell>
          <cell r="H196">
            <v>0.95615119810724125</v>
          </cell>
          <cell r="I196">
            <v>6.5391870874899336</v>
          </cell>
          <cell r="J196">
            <v>2.2145570450210017</v>
          </cell>
          <cell r="K196">
            <v>3.0683975775944381</v>
          </cell>
          <cell r="L196">
            <v>0.20914448232053159</v>
          </cell>
          <cell r="M196">
            <v>5.4060629566255583E-2</v>
          </cell>
          <cell r="N196">
            <v>1.9836769935787906</v>
          </cell>
          <cell r="O196">
            <v>0</v>
          </cell>
          <cell r="P196">
            <v>1</v>
          </cell>
        </row>
        <row r="197">
          <cell r="C197">
            <v>1.5149176897892831</v>
          </cell>
          <cell r="D197">
            <v>0.20211525465867178</v>
          </cell>
          <cell r="E197">
            <v>0.81938153725862994</v>
          </cell>
          <cell r="F197">
            <v>9.2277386916234434</v>
          </cell>
          <cell r="G197">
            <v>8.4515600469484209</v>
          </cell>
          <cell r="H197">
            <v>0.96817267316469902</v>
          </cell>
          <cell r="I197">
            <v>0.13592759680040634</v>
          </cell>
          <cell r="J197">
            <v>1.609339903315341</v>
          </cell>
          <cell r="K197">
            <v>3.8252234147412136</v>
          </cell>
          <cell r="L197">
            <v>0.95531308969078199</v>
          </cell>
          <cell r="M197">
            <v>5.8047960590411635E-3</v>
          </cell>
          <cell r="N197">
            <v>6.4998211261339405</v>
          </cell>
          <cell r="O197">
            <v>0</v>
          </cell>
          <cell r="P197">
            <v>1</v>
          </cell>
        </row>
        <row r="198">
          <cell r="C198">
            <v>1.0778872955701273</v>
          </cell>
          <cell r="D198">
            <v>3.7198694176875384</v>
          </cell>
          <cell r="E198">
            <v>2.1813569553582466E-2</v>
          </cell>
          <cell r="F198">
            <v>3.1346346581585062E-2</v>
          </cell>
          <cell r="G198">
            <v>0.75938660470463348</v>
          </cell>
          <cell r="H198">
            <v>1.3309865131581229</v>
          </cell>
          <cell r="I198">
            <v>12.43277865936138</v>
          </cell>
          <cell r="J198">
            <v>0.74902639624343148</v>
          </cell>
          <cell r="K198">
            <v>2.1337547661090976</v>
          </cell>
          <cell r="L198">
            <v>7.6881195447646711E-2</v>
          </cell>
          <cell r="M198">
            <v>0.12284355484251495</v>
          </cell>
          <cell r="N198">
            <v>0.60808220870403362</v>
          </cell>
          <cell r="O198">
            <v>0</v>
          </cell>
          <cell r="P198">
            <v>1</v>
          </cell>
        </row>
        <row r="199">
          <cell r="C199">
            <v>9.8668131685292954E-2</v>
          </cell>
          <cell r="D199">
            <v>0.19119555601645105</v>
          </cell>
          <cell r="E199">
            <v>2.5101344469424898E-3</v>
          </cell>
          <cell r="F199">
            <v>0.3457304227638533</v>
          </cell>
          <cell r="G199">
            <v>3.287082582828043</v>
          </cell>
          <cell r="H199">
            <v>9.9009567161943993E-2</v>
          </cell>
          <cell r="I199">
            <v>73.063364163104197</v>
          </cell>
          <cell r="J199">
            <v>1.4995704529135059</v>
          </cell>
          <cell r="K199">
            <v>3.1935794039599021</v>
          </cell>
          <cell r="L199">
            <v>0.15545773594714279</v>
          </cell>
          <cell r="M199">
            <v>2.5408651401508848E-2</v>
          </cell>
          <cell r="N199">
            <v>1.673265570037741</v>
          </cell>
          <cell r="O199">
            <v>0</v>
          </cell>
          <cell r="P199">
            <v>1</v>
          </cell>
        </row>
        <row r="200">
          <cell r="C200">
            <v>0.48518838188055352</v>
          </cell>
          <cell r="D200">
            <v>0.94093603130656434</v>
          </cell>
          <cell r="E200">
            <v>0.15427961253314268</v>
          </cell>
          <cell r="F200">
            <v>0.74793880315501882</v>
          </cell>
          <cell r="G200">
            <v>6.2424638219651669</v>
          </cell>
          <cell r="H200">
            <v>1.1199258397675873</v>
          </cell>
          <cell r="I200">
            <v>1.0926406448937724</v>
          </cell>
          <cell r="J200">
            <v>3.1975238560327526</v>
          </cell>
          <cell r="K200">
            <v>5.3853863872580243</v>
          </cell>
          <cell r="L200">
            <v>2.669584046236546E-2</v>
          </cell>
          <cell r="M200">
            <v>6.646070926371167E-2</v>
          </cell>
          <cell r="N200">
            <v>19.774659565575707</v>
          </cell>
          <cell r="O200">
            <v>0</v>
          </cell>
          <cell r="P200">
            <v>1</v>
          </cell>
        </row>
        <row r="201">
          <cell r="C201">
            <v>1.2443477942988622E-3</v>
          </cell>
          <cell r="D201">
            <v>0.13773836629081429</v>
          </cell>
          <cell r="E201">
            <v>0.94697218502857516</v>
          </cell>
          <cell r="F201">
            <v>0.5320587103926484</v>
          </cell>
          <cell r="G201">
            <v>0.54692477105917015</v>
          </cell>
          <cell r="H201">
            <v>2.4545362823825054</v>
          </cell>
          <cell r="I201">
            <v>1.8364605509872303E-2</v>
          </cell>
          <cell r="J201">
            <v>2.4712836990627256</v>
          </cell>
          <cell r="K201">
            <v>5.0469768101801362</v>
          </cell>
          <cell r="L201">
            <v>2.7877758380089408</v>
          </cell>
          <cell r="M201">
            <v>0.94658106851514678</v>
          </cell>
          <cell r="N201">
            <v>0.22576466706233869</v>
          </cell>
          <cell r="O201">
            <v>0.21435863754530821</v>
          </cell>
          <cell r="P201">
            <v>1</v>
          </cell>
        </row>
        <row r="202">
          <cell r="C202">
            <v>6.606996202033151E-3</v>
          </cell>
          <cell r="D202">
            <v>0.22476384953448061</v>
          </cell>
          <cell r="E202">
            <v>0.12225280088652239</v>
          </cell>
          <cell r="F202">
            <v>0.63520449631227383</v>
          </cell>
          <cell r="G202">
            <v>0.52145143819384876</v>
          </cell>
          <cell r="H202">
            <v>7.6434794336793379</v>
          </cell>
          <cell r="I202">
            <v>2.8120968697851492E-2</v>
          </cell>
          <cell r="J202">
            <v>2.4917081427507766</v>
          </cell>
          <cell r="K202">
            <v>2.5425859465452185</v>
          </cell>
          <cell r="L202">
            <v>3.6138191715590433</v>
          </cell>
          <cell r="M202">
            <v>0.16033315854734043</v>
          </cell>
          <cell r="N202">
            <v>0.32976311445254086</v>
          </cell>
          <cell r="O202">
            <v>0</v>
          </cell>
          <cell r="P202">
            <v>1</v>
          </cell>
        </row>
        <row r="203">
          <cell r="C203">
            <v>3.0742678599160533</v>
          </cell>
          <cell r="D203">
            <v>0.80987895231977625</v>
          </cell>
          <cell r="E203">
            <v>0.70509052830325403</v>
          </cell>
          <cell r="F203">
            <v>2.1292232680508878</v>
          </cell>
          <cell r="G203">
            <v>1.1807906642388293</v>
          </cell>
          <cell r="H203">
            <v>0.2562398207886013</v>
          </cell>
          <cell r="I203">
            <v>2.2379693523016257</v>
          </cell>
          <cell r="J203">
            <v>0.82321930397815479</v>
          </cell>
          <cell r="K203">
            <v>0.62506046914951952</v>
          </cell>
          <cell r="L203">
            <v>0.79077965905352077</v>
          </cell>
          <cell r="M203">
            <v>1.2096383741904388</v>
          </cell>
          <cell r="N203">
            <v>1.0753210584081054</v>
          </cell>
          <cell r="O203">
            <v>4.609357243750539</v>
          </cell>
          <cell r="P203">
            <v>1</v>
          </cell>
        </row>
        <row r="209">
          <cell r="C209">
            <v>2.9665619483495118</v>
          </cell>
          <cell r="D209">
            <v>0.53133821641465107</v>
          </cell>
          <cell r="E209">
            <v>0.25397679804891671</v>
          </cell>
          <cell r="F209">
            <v>0.73574549142574619</v>
          </cell>
          <cell r="G209">
            <v>2.4663983546164387</v>
          </cell>
          <cell r="H209">
            <v>0.58985758362877605</v>
          </cell>
          <cell r="I209">
            <v>1.6798619627989362</v>
          </cell>
          <cell r="J209">
            <v>1.0136930834349276</v>
          </cell>
          <cell r="K209">
            <v>0.61498082165203583</v>
          </cell>
          <cell r="L209">
            <v>1.0208760827120147</v>
          </cell>
          <cell r="M209">
            <v>0.94436866154713106</v>
          </cell>
          <cell r="N209">
            <v>1.3964360369479123</v>
          </cell>
          <cell r="O209">
            <v>1.8228998386270066</v>
          </cell>
          <cell r="P209">
            <v>1</v>
          </cell>
        </row>
        <row r="210">
          <cell r="C210">
            <v>0.19488332158459379</v>
          </cell>
          <cell r="D210">
            <v>1.1653666362582851</v>
          </cell>
          <cell r="E210">
            <v>1.1589708795591969</v>
          </cell>
          <cell r="F210">
            <v>1.0430332971780978</v>
          </cell>
          <cell r="G210">
            <v>2.5132035279343432</v>
          </cell>
          <cell r="H210">
            <v>0.91381680685651123</v>
          </cell>
          <cell r="I210">
            <v>1.9391467535807498</v>
          </cell>
          <cell r="J210">
            <v>1.2363415146911405</v>
          </cell>
          <cell r="K210">
            <v>0.69855710344200928</v>
          </cell>
          <cell r="L210">
            <v>0.85676691819669148</v>
          </cell>
          <cell r="M210">
            <v>1.1741774466178558</v>
          </cell>
          <cell r="N210">
            <v>1.3256650185744043</v>
          </cell>
          <cell r="O210">
            <v>7.1925980537334816E-2</v>
          </cell>
          <cell r="P210">
            <v>1</v>
          </cell>
        </row>
        <row r="211">
          <cell r="C211">
            <v>0.10804131722966212</v>
          </cell>
          <cell r="D211">
            <v>0.96387043585630316</v>
          </cell>
          <cell r="E211">
            <v>0.80538604540708969</v>
          </cell>
          <cell r="F211">
            <v>0.85108898651416698</v>
          </cell>
          <cell r="G211">
            <v>2.3278294131767803</v>
          </cell>
          <cell r="H211">
            <v>1.1256686363689654</v>
          </cell>
          <cell r="I211">
            <v>0.83565712648497281</v>
          </cell>
          <cell r="J211">
            <v>1.238351432920374</v>
          </cell>
          <cell r="K211">
            <v>2.7192959507376235</v>
          </cell>
          <cell r="L211">
            <v>1.1361646742511742</v>
          </cell>
          <cell r="M211">
            <v>1.6280544896992055</v>
          </cell>
          <cell r="N211">
            <v>1.2555140279152963</v>
          </cell>
          <cell r="O211">
            <v>4.8208138678745065E-2</v>
          </cell>
          <cell r="P211">
            <v>1</v>
          </cell>
        </row>
        <row r="212">
          <cell r="C212">
            <v>0.85431679791445825</v>
          </cell>
          <cell r="D212">
            <v>1.2111500783024953</v>
          </cell>
          <cell r="E212">
            <v>0.67026535490251382</v>
          </cell>
          <cell r="F212">
            <v>1.9818218054589583</v>
          </cell>
          <cell r="G212">
            <v>1.7614821128410654</v>
          </cell>
          <cell r="H212">
            <v>1.3471950606534553</v>
          </cell>
          <cell r="I212">
            <v>0.1790291939568093</v>
          </cell>
          <cell r="J212">
            <v>1.216939697096159</v>
          </cell>
          <cell r="K212">
            <v>0.80724172617992218</v>
          </cell>
          <cell r="L212">
            <v>1.1560127210120361</v>
          </cell>
          <cell r="M212">
            <v>0.99665171510137074</v>
          </cell>
          <cell r="N212">
            <v>1.0018475557602122</v>
          </cell>
          <cell r="O212">
            <v>0</v>
          </cell>
          <cell r="P212">
            <v>1</v>
          </cell>
        </row>
        <row r="213">
          <cell r="C213">
            <v>1.8401157309787755</v>
          </cell>
          <cell r="D213">
            <v>1.2902530888556802</v>
          </cell>
          <cell r="E213">
            <v>0.67289709745422865</v>
          </cell>
          <cell r="F213">
            <v>0.88309311368273602</v>
          </cell>
          <cell r="G213">
            <v>0.82592317034239593</v>
          </cell>
          <cell r="H213">
            <v>0.88183767548060776</v>
          </cell>
          <cell r="I213">
            <v>0.89450471281162769</v>
          </cell>
          <cell r="J213">
            <v>0.95152313728040239</v>
          </cell>
          <cell r="K213">
            <v>0.31988095580173115</v>
          </cell>
          <cell r="L213">
            <v>0.90986080023581117</v>
          </cell>
          <cell r="M213">
            <v>0.99315761575452222</v>
          </cell>
          <cell r="N213">
            <v>0.55827522617229153</v>
          </cell>
          <cell r="O213">
            <v>4.5689067403964945E-2</v>
          </cell>
          <cell r="P213">
            <v>1</v>
          </cell>
        </row>
        <row r="214">
          <cell r="C214">
            <v>1.9506197656895294</v>
          </cell>
          <cell r="D214">
            <v>0.81603218119493937</v>
          </cell>
          <cell r="E214">
            <v>0.7292392056841045</v>
          </cell>
          <cell r="F214">
            <v>0.86836342836512403</v>
          </cell>
          <cell r="G214">
            <v>1.3613369484117461</v>
          </cell>
          <cell r="H214">
            <v>0.77101845667531566</v>
          </cell>
          <cell r="I214">
            <v>1.9957815218146127</v>
          </cell>
          <cell r="J214">
            <v>0.93804728457140352</v>
          </cell>
          <cell r="K214">
            <v>0.82518193674840623</v>
          </cell>
          <cell r="L214">
            <v>0.78109407906834782</v>
          </cell>
          <cell r="M214">
            <v>0.87816928530077132</v>
          </cell>
          <cell r="N214">
            <v>1.2851255937390857</v>
          </cell>
          <cell r="O214">
            <v>0</v>
          </cell>
          <cell r="P214">
            <v>1</v>
          </cell>
        </row>
        <row r="215">
          <cell r="C215">
            <v>6.419602968322552E-2</v>
          </cell>
          <cell r="D215">
            <v>0.69731687772576278</v>
          </cell>
          <cell r="E215">
            <v>1.1257107046388219</v>
          </cell>
          <cell r="F215">
            <v>0.89114108880181775</v>
          </cell>
          <cell r="G215">
            <v>1.0000839981789698</v>
          </cell>
          <cell r="H215">
            <v>1.3517508485871983</v>
          </cell>
          <cell r="I215">
            <v>1.0256336866760847</v>
          </cell>
          <cell r="J215">
            <v>0.83775453969710345</v>
          </cell>
          <cell r="K215">
            <v>0.74262341916158858</v>
          </cell>
          <cell r="L215">
            <v>2.4868980075859843</v>
          </cell>
          <cell r="M215">
            <v>1.0126444394015419</v>
          </cell>
          <cell r="N215">
            <v>1.2895558494049879</v>
          </cell>
          <cell r="O215">
            <v>7.2507045726759353E-2</v>
          </cell>
          <cell r="P215">
            <v>1</v>
          </cell>
        </row>
        <row r="216">
          <cell r="C216">
            <v>0.89476425720490305</v>
          </cell>
          <cell r="D216">
            <v>1.5117690021537598</v>
          </cell>
          <cell r="E216">
            <v>1.2071439492849168</v>
          </cell>
          <cell r="F216">
            <v>0.91030949291290209</v>
          </cell>
          <cell r="G216">
            <v>0.48662562761384881</v>
          </cell>
          <cell r="H216">
            <v>1.067254885819962</v>
          </cell>
          <cell r="I216">
            <v>0.8216999607970028</v>
          </cell>
          <cell r="J216">
            <v>0.87221213684956456</v>
          </cell>
          <cell r="K216">
            <v>0.5217264844042887</v>
          </cell>
          <cell r="L216">
            <v>1.0923466109455735</v>
          </cell>
          <cell r="M216">
            <v>0.55030162346384592</v>
          </cell>
          <cell r="N216">
            <v>0.70800173591349169</v>
          </cell>
          <cell r="O216">
            <v>0</v>
          </cell>
          <cell r="P216">
            <v>1</v>
          </cell>
        </row>
        <row r="217">
          <cell r="C217">
            <v>0.16662903500747675</v>
          </cell>
          <cell r="D217">
            <v>0.28893677032446191</v>
          </cell>
          <cell r="E217">
            <v>0.22358831849412633</v>
          </cell>
          <cell r="F217">
            <v>0.7665836633476516</v>
          </cell>
          <cell r="G217">
            <v>1.0148359005013903</v>
          </cell>
          <cell r="H217">
            <v>1.1565585282808311</v>
          </cell>
          <cell r="I217">
            <v>1.2767482661195506</v>
          </cell>
          <cell r="J217">
            <v>2.6475745385709715</v>
          </cell>
          <cell r="K217">
            <v>0.97903606389107778</v>
          </cell>
          <cell r="L217">
            <v>3.2826325338346574</v>
          </cell>
          <cell r="M217">
            <v>1.7105017627319212</v>
          </cell>
          <cell r="N217">
            <v>1.5994859044364127</v>
          </cell>
          <cell r="O217">
            <v>2.2042668306029189</v>
          </cell>
          <cell r="P217">
            <v>1</v>
          </cell>
        </row>
        <row r="218">
          <cell r="C218">
            <v>0.31277766885775393</v>
          </cell>
          <cell r="D218">
            <v>1.4231342991170262</v>
          </cell>
          <cell r="E218">
            <v>1.5885125248417249</v>
          </cell>
          <cell r="F218">
            <v>1.1637183187600395</v>
          </cell>
          <cell r="G218">
            <v>1.8795936267395597</v>
          </cell>
          <cell r="H218">
            <v>0.78460852288294092</v>
          </cell>
          <cell r="I218">
            <v>0.33702677044669432</v>
          </cell>
          <cell r="J218">
            <v>0.98444089717461769</v>
          </cell>
          <cell r="K218">
            <v>0.64680645592687525</v>
          </cell>
          <cell r="L218">
            <v>0.48302163556696742</v>
          </cell>
          <cell r="M218">
            <v>0.77614012722729553</v>
          </cell>
          <cell r="N218">
            <v>0.88965797752235243</v>
          </cell>
          <cell r="O218">
            <v>0.18268688508663511</v>
          </cell>
          <cell r="P218">
            <v>1</v>
          </cell>
        </row>
        <row r="219">
          <cell r="C219">
            <v>9.9096149410248829E-2</v>
          </cell>
          <cell r="D219">
            <v>0.90289777742664301</v>
          </cell>
          <cell r="E219">
            <v>1.5511426368821468</v>
          </cell>
          <cell r="F219">
            <v>0.92092736323098712</v>
          </cell>
          <cell r="G219">
            <v>1.2173094489458007</v>
          </cell>
          <cell r="H219">
            <v>0.824655249642951</v>
          </cell>
          <cell r="I219">
            <v>0.44392725476615319</v>
          </cell>
          <cell r="J219">
            <v>1.0439977634076756</v>
          </cell>
          <cell r="K219">
            <v>2.4119780187120043</v>
          </cell>
          <cell r="L219">
            <v>0.54187903786863956</v>
          </cell>
          <cell r="M219">
            <v>1.1393952456702805</v>
          </cell>
          <cell r="N219">
            <v>0.97907153785285805</v>
          </cell>
          <cell r="O219">
            <v>1.2269074009440797E-5</v>
          </cell>
          <cell r="P219">
            <v>1</v>
          </cell>
        </row>
        <row r="220">
          <cell r="C220">
            <v>0.52931697833691571</v>
          </cell>
          <cell r="D220">
            <v>0.9628399516420203</v>
          </cell>
          <cell r="E220">
            <v>1.0140420058777309</v>
          </cell>
          <cell r="F220">
            <v>0.63989917438096988</v>
          </cell>
          <cell r="G220">
            <v>2.1207634730427682</v>
          </cell>
          <cell r="H220">
            <v>1.1854935541113165</v>
          </cell>
          <cell r="I220">
            <v>0.54456467834968636</v>
          </cell>
          <cell r="J220">
            <v>1.4793071892199381</v>
          </cell>
          <cell r="K220">
            <v>0.73050274115913505</v>
          </cell>
          <cell r="L220">
            <v>0.68579411010227942</v>
          </cell>
          <cell r="M220">
            <v>1.1743815560096773</v>
          </cell>
          <cell r="N220">
            <v>1.3494756697942594</v>
          </cell>
          <cell r="O220">
            <v>1.16039520583279</v>
          </cell>
          <cell r="P220">
            <v>1</v>
          </cell>
        </row>
        <row r="221">
          <cell r="C221">
            <v>0.45010800246398969</v>
          </cell>
          <cell r="D221">
            <v>1.2886441593800233</v>
          </cell>
          <cell r="E221">
            <v>0.92906158502758973</v>
          </cell>
          <cell r="F221">
            <v>1.3575587519540726</v>
          </cell>
          <cell r="G221">
            <v>1.3871345562912667</v>
          </cell>
          <cell r="H221">
            <v>0.84571102612220639</v>
          </cell>
          <cell r="I221">
            <v>1.7735511486763462</v>
          </cell>
          <cell r="J221">
            <v>1.3022155484691955</v>
          </cell>
          <cell r="K221">
            <v>0.92384824486897021</v>
          </cell>
          <cell r="L221">
            <v>0.74236426434773772</v>
          </cell>
          <cell r="M221">
            <v>1.2780328252580235</v>
          </cell>
          <cell r="N221">
            <v>1.5606445448431521</v>
          </cell>
          <cell r="O221">
            <v>4.4236443534524715E-5</v>
          </cell>
          <cell r="P221">
            <v>1</v>
          </cell>
        </row>
        <row r="222">
          <cell r="C222">
            <v>0.45617182256422395</v>
          </cell>
          <cell r="D222">
            <v>1.631437561069458</v>
          </cell>
          <cell r="E222">
            <v>0.55260327282111998</v>
          </cell>
          <cell r="F222">
            <v>1.7072085296877586</v>
          </cell>
          <cell r="G222">
            <v>2.7364988660342875</v>
          </cell>
          <cell r="H222">
            <v>0.85818489661832731</v>
          </cell>
          <cell r="I222">
            <v>0.3974426876807492</v>
          </cell>
          <cell r="J222">
            <v>2.2050826288784355</v>
          </cell>
          <cell r="K222">
            <v>1.2965530746698981</v>
          </cell>
          <cell r="L222">
            <v>0.53156957974120689</v>
          </cell>
          <cell r="M222">
            <v>1.4100515721938172</v>
          </cell>
          <cell r="N222">
            <v>1.144027333701743</v>
          </cell>
          <cell r="O222">
            <v>0</v>
          </cell>
          <cell r="P222">
            <v>1</v>
          </cell>
        </row>
        <row r="223">
          <cell r="C223">
            <v>0.39187599319395616</v>
          </cell>
          <cell r="D223">
            <v>1.2037805555669523</v>
          </cell>
          <cell r="E223">
            <v>1.2421185063978859</v>
          </cell>
          <cell r="F223">
            <v>1.0841760202688406</v>
          </cell>
          <cell r="G223">
            <v>1.264531028094064</v>
          </cell>
          <cell r="H223">
            <v>0.51794121220045097</v>
          </cell>
          <cell r="I223">
            <v>0.43778932243421775</v>
          </cell>
          <cell r="J223">
            <v>1.2904249968289405</v>
          </cell>
          <cell r="K223">
            <v>0.83370893552338809</v>
          </cell>
          <cell r="L223">
            <v>0.50348902286012731</v>
          </cell>
          <cell r="M223">
            <v>1.431726903522216</v>
          </cell>
          <cell r="N223">
            <v>1.4631931462499401</v>
          </cell>
          <cell r="O223">
            <v>0.16431094097829921</v>
          </cell>
          <cell r="P223">
            <v>1</v>
          </cell>
        </row>
        <row r="224">
          <cell r="C224">
            <v>0.23613990568632287</v>
          </cell>
          <cell r="D224">
            <v>0.96792411403815415</v>
          </cell>
          <cell r="E224">
            <v>0.97473711922814632</v>
          </cell>
          <cell r="F224">
            <v>0.68322738304737118</v>
          </cell>
          <cell r="G224">
            <v>0.42599114117847309</v>
          </cell>
          <cell r="H224">
            <v>0.97211192757359577</v>
          </cell>
          <cell r="I224">
            <v>0.81271894123144051</v>
          </cell>
          <cell r="J224">
            <v>1.3312958775172272</v>
          </cell>
          <cell r="K224">
            <v>0.91826816550489121</v>
          </cell>
          <cell r="L224">
            <v>0.84143742597709681</v>
          </cell>
          <cell r="M224">
            <v>1.7366975197581478</v>
          </cell>
          <cell r="N224">
            <v>1.5041099194654961</v>
          </cell>
          <cell r="O224">
            <v>0</v>
          </cell>
          <cell r="P224">
            <v>1</v>
          </cell>
        </row>
        <row r="225">
          <cell r="C225">
            <v>0.31275729849774375</v>
          </cell>
          <cell r="D225">
            <v>0.68965586288323533</v>
          </cell>
          <cell r="E225">
            <v>0.74601615271371968</v>
          </cell>
          <cell r="F225">
            <v>0.67286436809075967</v>
          </cell>
          <cell r="G225">
            <v>2.0991682046556859</v>
          </cell>
          <cell r="H225">
            <v>0.88638709405656435</v>
          </cell>
          <cell r="I225">
            <v>1.2634317375211257</v>
          </cell>
          <cell r="J225">
            <v>0.79146675380108888</v>
          </cell>
          <cell r="K225">
            <v>1.611901021855231</v>
          </cell>
          <cell r="L225">
            <v>1.9588863397623217</v>
          </cell>
          <cell r="M225">
            <v>1.779004759447288</v>
          </cell>
          <cell r="N225">
            <v>1.9302204144411597</v>
          </cell>
          <cell r="O225">
            <v>0.15427973245407503</v>
          </cell>
          <cell r="P225">
            <v>1</v>
          </cell>
        </row>
        <row r="226">
          <cell r="C226">
            <v>0.41642880897932316</v>
          </cell>
          <cell r="D226">
            <v>0.3397754999563451</v>
          </cell>
          <cell r="E226">
            <v>0.60922538768003642</v>
          </cell>
          <cell r="F226">
            <v>0.59152366537367784</v>
          </cell>
          <cell r="G226">
            <v>1.2892860795063266</v>
          </cell>
          <cell r="H226">
            <v>1.7657190293006682</v>
          </cell>
          <cell r="I226">
            <v>0.44230814894673209</v>
          </cell>
          <cell r="J226">
            <v>3.175978839353319</v>
          </cell>
          <cell r="K226">
            <v>1.2910219573133785</v>
          </cell>
          <cell r="L226">
            <v>0.89938595290060752</v>
          </cell>
          <cell r="M226">
            <v>1.261015059949405</v>
          </cell>
          <cell r="N226">
            <v>0.55261303963619057</v>
          </cell>
          <cell r="O226">
            <v>0.19147508646028383</v>
          </cell>
          <cell r="P226">
            <v>1</v>
          </cell>
        </row>
        <row r="227">
          <cell r="C227">
            <v>0.63836876266744913</v>
          </cell>
          <cell r="D227">
            <v>1.2391304989335383</v>
          </cell>
          <cell r="E227">
            <v>0.61052648484469918</v>
          </cell>
          <cell r="F227">
            <v>1.5642369770715989</v>
          </cell>
          <cell r="G227">
            <v>1.3633979821383257</v>
          </cell>
          <cell r="H227">
            <v>1.3757929536279974</v>
          </cell>
          <cell r="I227">
            <v>0.41557633594606824</v>
          </cell>
          <cell r="J227">
            <v>1.2936492854146389</v>
          </cell>
          <cell r="K227">
            <v>1.6506483121494946</v>
          </cell>
          <cell r="L227">
            <v>0.45088437903873901</v>
          </cell>
          <cell r="M227">
            <v>1.2449527805766707</v>
          </cell>
          <cell r="N227">
            <v>1.9340227133015317</v>
          </cell>
          <cell r="O227">
            <v>2.4318235430936337</v>
          </cell>
          <cell r="P227">
            <v>1</v>
          </cell>
        </row>
        <row r="228">
          <cell r="C228">
            <v>0.41231310699492923</v>
          </cell>
          <cell r="D228">
            <v>1.0930581825306385</v>
          </cell>
          <cell r="E228">
            <v>1.3872174444009486</v>
          </cell>
          <cell r="F228">
            <v>0.87666301583622075</v>
          </cell>
          <cell r="G228">
            <v>0.68513839160529455</v>
          </cell>
          <cell r="H228">
            <v>0.81381428220903207</v>
          </cell>
          <cell r="I228">
            <v>0.31241496314666189</v>
          </cell>
          <cell r="J228">
            <v>1.3573249506601279</v>
          </cell>
          <cell r="K228">
            <v>0.63996444761562854</v>
          </cell>
          <cell r="L228">
            <v>0.38622388550725995</v>
          </cell>
          <cell r="M228">
            <v>1.1832638729811451</v>
          </cell>
          <cell r="N228">
            <v>1.1132367932553922</v>
          </cell>
          <cell r="O228">
            <v>3.5921184602763866E-8</v>
          </cell>
          <cell r="P228">
            <v>1</v>
          </cell>
        </row>
        <row r="229">
          <cell r="C229">
            <v>2.5937869215694902</v>
          </cell>
          <cell r="D229">
            <v>2.249217108963701</v>
          </cell>
          <cell r="E229">
            <v>0.70300028800346515</v>
          </cell>
          <cell r="F229">
            <v>0.307603967944097</v>
          </cell>
          <cell r="G229">
            <v>0.883390899661887</v>
          </cell>
          <cell r="H229">
            <v>0.69730196782660381</v>
          </cell>
          <cell r="I229">
            <v>0.9724189122477247</v>
          </cell>
          <cell r="J229">
            <v>0.45430183250451367</v>
          </cell>
          <cell r="K229">
            <v>0.69896969717166113</v>
          </cell>
          <cell r="L229">
            <v>0.46289620814552801</v>
          </cell>
          <cell r="M229">
            <v>0.21168011725007863</v>
          </cell>
          <cell r="N229">
            <v>0.44324518504375804</v>
          </cell>
          <cell r="O229">
            <v>0</v>
          </cell>
          <cell r="P229">
            <v>1</v>
          </cell>
        </row>
        <row r="230">
          <cell r="C230">
            <v>0.94788083113709465</v>
          </cell>
          <cell r="D230">
            <v>0.93765648154346581</v>
          </cell>
          <cell r="E230">
            <v>0.73230614005276862</v>
          </cell>
          <cell r="F230">
            <v>0.75039441590477951</v>
          </cell>
          <cell r="G230">
            <v>0.68652611520388829</v>
          </cell>
          <cell r="H230">
            <v>1.2063168793483643</v>
          </cell>
          <cell r="I230">
            <v>0.49771588310281273</v>
          </cell>
          <cell r="J230">
            <v>1.0546559621093741</v>
          </cell>
          <cell r="K230">
            <v>0.90193727267333257</v>
          </cell>
          <cell r="L230">
            <v>0.83886645111670088</v>
          </cell>
          <cell r="M230">
            <v>1.4637975050378063</v>
          </cell>
          <cell r="N230">
            <v>1.3674711297386741</v>
          </cell>
          <cell r="O230">
            <v>0</v>
          </cell>
          <cell r="P230">
            <v>1</v>
          </cell>
        </row>
        <row r="231">
          <cell r="C231">
            <v>0.11668921978903468</v>
          </cell>
          <cell r="D231">
            <v>2.2262327857970012</v>
          </cell>
          <cell r="E231">
            <v>0.69017157346495317</v>
          </cell>
          <cell r="F231">
            <v>0.37117762139746591</v>
          </cell>
          <cell r="G231">
            <v>0.32724914097571201</v>
          </cell>
          <cell r="H231">
            <v>0.36190470415254428</v>
          </cell>
          <cell r="I231">
            <v>0.76368045869747048</v>
          </cell>
          <cell r="J231">
            <v>0.61351526916523458</v>
          </cell>
          <cell r="K231">
            <v>0.35079464854546388</v>
          </cell>
          <cell r="L231">
            <v>1.6857536461838503</v>
          </cell>
          <cell r="M231">
            <v>2.2732658758244604</v>
          </cell>
          <cell r="N231">
            <v>1.1412762078943985</v>
          </cell>
          <cell r="O231">
            <v>0.11478598573798694</v>
          </cell>
          <cell r="P231">
            <v>1</v>
          </cell>
        </row>
        <row r="232">
          <cell r="C232">
            <v>0.22989032128398706</v>
          </cell>
          <cell r="D232">
            <v>1.4031839975537086</v>
          </cell>
          <cell r="E232">
            <v>1.2226164425039485</v>
          </cell>
          <cell r="F232">
            <v>0.73110723498716745</v>
          </cell>
          <cell r="G232">
            <v>1.2086539990078502</v>
          </cell>
          <cell r="H232">
            <v>0.76990736908709057</v>
          </cell>
          <cell r="I232">
            <v>0.69467761874020462</v>
          </cell>
          <cell r="J232">
            <v>1.1886758598149709</v>
          </cell>
          <cell r="K232">
            <v>0.9436660602878516</v>
          </cell>
          <cell r="L232">
            <v>0.91161534739935257</v>
          </cell>
          <cell r="M232">
            <v>1.2925936724361622</v>
          </cell>
          <cell r="N232">
            <v>1.0112245809151752</v>
          </cell>
          <cell r="O232">
            <v>0</v>
          </cell>
          <cell r="P232">
            <v>1</v>
          </cell>
        </row>
        <row r="233">
          <cell r="C233">
            <v>6.9457037047185879E-2</v>
          </cell>
          <cell r="D233">
            <v>0.7423564623966491</v>
          </cell>
          <cell r="E233">
            <v>1.7426679373412217</v>
          </cell>
          <cell r="F233">
            <v>0.65161108182298155</v>
          </cell>
          <cell r="G233">
            <v>0.64221178254149924</v>
          </cell>
          <cell r="H233">
            <v>1.3485757175564941</v>
          </cell>
          <cell r="I233">
            <v>1.3701180825906973</v>
          </cell>
          <cell r="J233">
            <v>1.062408823037744</v>
          </cell>
          <cell r="K233">
            <v>0.87056307138412836</v>
          </cell>
          <cell r="L233">
            <v>0.71755799361836847</v>
          </cell>
          <cell r="M233">
            <v>0.66106743275435709</v>
          </cell>
          <cell r="N233">
            <v>0.67655998346596746</v>
          </cell>
          <cell r="O233">
            <v>2.9889860600672629</v>
          </cell>
          <cell r="P233">
            <v>1</v>
          </cell>
        </row>
        <row r="234">
          <cell r="C234">
            <v>9.8606512322979747E-2</v>
          </cell>
          <cell r="D234">
            <v>0.61974727695788701</v>
          </cell>
          <cell r="E234">
            <v>2.0704142838547472</v>
          </cell>
          <cell r="F234">
            <v>0.9408742948237997</v>
          </cell>
          <cell r="G234">
            <v>0.23509171400411527</v>
          </cell>
          <cell r="H234">
            <v>0.76308901368047222</v>
          </cell>
          <cell r="I234">
            <v>1.1250152809041805</v>
          </cell>
          <cell r="J234">
            <v>0.81154106448999785</v>
          </cell>
          <cell r="K234">
            <v>0.50867859382334268</v>
          </cell>
          <cell r="L234">
            <v>0.60233293727009285</v>
          </cell>
          <cell r="M234">
            <v>0.8362886112975636</v>
          </cell>
          <cell r="N234">
            <v>0.75854307339483662</v>
          </cell>
          <cell r="O234">
            <v>0</v>
          </cell>
          <cell r="P234">
            <v>1</v>
          </cell>
        </row>
        <row r="235">
          <cell r="C235">
            <v>0.43215563853426481</v>
          </cell>
          <cell r="D235">
            <v>2.0880825156852372</v>
          </cell>
          <cell r="E235">
            <v>0.55521170532255293</v>
          </cell>
          <cell r="F235">
            <v>0.49655349050986775</v>
          </cell>
          <cell r="G235">
            <v>1.9873436819349586</v>
          </cell>
          <cell r="H235">
            <v>1.5607473698829593</v>
          </cell>
          <cell r="I235">
            <v>0.78940361840002471</v>
          </cell>
          <cell r="J235">
            <v>3.1294318111288857</v>
          </cell>
          <cell r="K235">
            <v>0.59809609870739011</v>
          </cell>
          <cell r="L235">
            <v>0.23236542077348493</v>
          </cell>
          <cell r="M235">
            <v>0.63330476912857847</v>
          </cell>
          <cell r="N235">
            <v>0.70012173461575145</v>
          </cell>
          <cell r="O235">
            <v>2.2324480904875499E-7</v>
          </cell>
          <cell r="P235">
            <v>1</v>
          </cell>
        </row>
        <row r="236">
          <cell r="C236">
            <v>3.8863302389839434E-2</v>
          </cell>
          <cell r="D236">
            <v>0.28142949690732655</v>
          </cell>
          <cell r="E236">
            <v>0.16261866726677407</v>
          </cell>
          <cell r="F236">
            <v>0.18426291446322168</v>
          </cell>
          <cell r="G236">
            <v>2.6587213863596881</v>
          </cell>
          <cell r="H236">
            <v>1.1981801291934437</v>
          </cell>
          <cell r="I236">
            <v>0.70781474121909838</v>
          </cell>
          <cell r="J236">
            <v>0.65258774266563346</v>
          </cell>
          <cell r="K236">
            <v>3.3799669288051506</v>
          </cell>
          <cell r="L236">
            <v>5.8999018129375518</v>
          </cell>
          <cell r="M236">
            <v>1.6206402097433603</v>
          </cell>
          <cell r="N236">
            <v>1.1146091945554453</v>
          </cell>
          <cell r="O236">
            <v>4.348871163510025E-2</v>
          </cell>
          <cell r="P236">
            <v>1</v>
          </cell>
        </row>
        <row r="237">
          <cell r="C237">
            <v>0.53258485382845444</v>
          </cell>
          <cell r="D237">
            <v>1.6650452778123785</v>
          </cell>
          <cell r="E237">
            <v>0.46161272649341845</v>
          </cell>
          <cell r="F237">
            <v>1.039735496999098</v>
          </cell>
          <cell r="G237">
            <v>1.5970292916635598</v>
          </cell>
          <cell r="H237">
            <v>1.1779276836057246</v>
          </cell>
          <cell r="I237">
            <v>0.30448991743287274</v>
          </cell>
          <cell r="J237">
            <v>2.7210533839880071</v>
          </cell>
          <cell r="K237">
            <v>0.83779008618386397</v>
          </cell>
          <cell r="L237">
            <v>1.3585122445705138</v>
          </cell>
          <cell r="M237">
            <v>1.033343288409776</v>
          </cell>
          <cell r="N237">
            <v>0.54888377268155497</v>
          </cell>
          <cell r="O237">
            <v>2.8829520910452769E-8</v>
          </cell>
          <cell r="P237">
            <v>1</v>
          </cell>
        </row>
        <row r="238">
          <cell r="C238">
            <v>1.2419826245185561</v>
          </cell>
          <cell r="D238">
            <v>1.0310564718726336</v>
          </cell>
          <cell r="E238">
            <v>1.4011069132228118</v>
          </cell>
          <cell r="F238">
            <v>0.51705375957432109</v>
          </cell>
          <cell r="G238">
            <v>0.15571285069576096</v>
          </cell>
          <cell r="H238">
            <v>1.449602507908309</v>
          </cell>
          <cell r="I238">
            <v>0.38531723793952438</v>
          </cell>
          <cell r="J238">
            <v>0.46284585665615363</v>
          </cell>
          <cell r="K238">
            <v>0.20751814925625492</v>
          </cell>
          <cell r="L238">
            <v>0.29919122883937438</v>
          </cell>
          <cell r="M238">
            <v>0.70605608045019552</v>
          </cell>
          <cell r="N238">
            <v>5.6169439569599168E-2</v>
          </cell>
          <cell r="O238">
            <v>9.2830405844492877E-5</v>
          </cell>
          <cell r="P238">
            <v>1</v>
          </cell>
        </row>
        <row r="239">
          <cell r="C239">
            <v>7.2302985093447722E-2</v>
          </cell>
          <cell r="D239">
            <v>0.59635953744150749</v>
          </cell>
          <cell r="E239">
            <v>0.17479578473491922</v>
          </cell>
          <cell r="F239">
            <v>0.2191456543718947</v>
          </cell>
          <cell r="G239">
            <v>1.5764369713470949</v>
          </cell>
          <cell r="H239">
            <v>0.49182287879179176</v>
          </cell>
          <cell r="I239">
            <v>0.72865487336817547</v>
          </cell>
          <cell r="J239">
            <v>1.5561886013871331</v>
          </cell>
          <cell r="K239">
            <v>3.9255252758588637</v>
          </cell>
          <cell r="L239">
            <v>1.8587719928416033</v>
          </cell>
          <cell r="M239">
            <v>2.0940237724407211</v>
          </cell>
          <cell r="N239">
            <v>5.4416266714130295</v>
          </cell>
          <cell r="O239">
            <v>3.3376531285354477E-2</v>
          </cell>
          <cell r="P239">
            <v>1</v>
          </cell>
        </row>
        <row r="240">
          <cell r="C240">
            <v>0.43847509033351412</v>
          </cell>
          <cell r="D240">
            <v>0.8463827529290282</v>
          </cell>
          <cell r="E240">
            <v>0.56354666913320406</v>
          </cell>
          <cell r="F240">
            <v>0.51212821823315058</v>
          </cell>
          <cell r="G240">
            <v>3.6051019363994659</v>
          </cell>
          <cell r="H240">
            <v>1.2248695906122751</v>
          </cell>
          <cell r="I240">
            <v>0.45467482781016344</v>
          </cell>
          <cell r="J240">
            <v>1.2181188304419888</v>
          </cell>
          <cell r="K240">
            <v>0.71657502622132463</v>
          </cell>
          <cell r="L240">
            <v>1.0215399333613546</v>
          </cell>
          <cell r="M240">
            <v>1.9132334031423825</v>
          </cell>
          <cell r="N240">
            <v>1.8361829298105874</v>
          </cell>
          <cell r="O240">
            <v>0</v>
          </cell>
          <cell r="P240">
            <v>1</v>
          </cell>
        </row>
        <row r="241">
          <cell r="C241">
            <v>3.5097523560917652</v>
          </cell>
          <cell r="D241">
            <v>0.47862770515988551</v>
          </cell>
          <cell r="E241">
            <v>0.44200073562407827</v>
          </cell>
          <cell r="F241">
            <v>0.71067712728760368</v>
          </cell>
          <cell r="G241">
            <v>0.77538617728511217</v>
          </cell>
          <cell r="H241">
            <v>0.40913508775942237</v>
          </cell>
          <cell r="I241">
            <v>0.23615551336198259</v>
          </cell>
          <cell r="J241">
            <v>1.2856515924011713</v>
          </cell>
          <cell r="K241">
            <v>0.64434771171687311</v>
          </cell>
          <cell r="L241">
            <v>0.6836945814965002</v>
          </cell>
          <cell r="M241">
            <v>0.71858222327124199</v>
          </cell>
          <cell r="N241">
            <v>0.68121835473208059</v>
          </cell>
          <cell r="O241">
            <v>3.9843739340167785E-8</v>
          </cell>
          <cell r="P241">
            <v>1</v>
          </cell>
        </row>
        <row r="242">
          <cell r="C242">
            <v>0.43884522398387554</v>
          </cell>
          <cell r="D242">
            <v>1.4504143186235259</v>
          </cell>
          <cell r="E242">
            <v>0.88212073661701151</v>
          </cell>
          <cell r="F242">
            <v>1.1550238982904175</v>
          </cell>
          <cell r="G242">
            <v>3.9441569139830057</v>
          </cell>
          <cell r="H242">
            <v>1.8429520785835738</v>
          </cell>
          <cell r="I242">
            <v>0.32161359995210337</v>
          </cell>
          <cell r="J242">
            <v>1.224464899426287</v>
          </cell>
          <cell r="K242">
            <v>1.2407681538659554</v>
          </cell>
          <cell r="L242">
            <v>0.40427507205512353</v>
          </cell>
          <cell r="M242">
            <v>0.73945698789049241</v>
          </cell>
          <cell r="N242">
            <v>0.68631055969268917</v>
          </cell>
          <cell r="O242">
            <v>4.7110998806973003E-2</v>
          </cell>
          <cell r="P242">
            <v>1</v>
          </cell>
        </row>
        <row r="243">
          <cell r="C243">
            <v>0.28590220304346364</v>
          </cell>
          <cell r="D243">
            <v>1.745001563765429</v>
          </cell>
          <cell r="E243">
            <v>0.67926029896723872</v>
          </cell>
          <cell r="F243">
            <v>1.1023900377198843</v>
          </cell>
          <cell r="G243">
            <v>1.9144778816948389</v>
          </cell>
          <cell r="H243">
            <v>1.7418419111828574</v>
          </cell>
          <cell r="I243">
            <v>1.3485165246451329</v>
          </cell>
          <cell r="J243">
            <v>1.4558020661864755</v>
          </cell>
          <cell r="K243">
            <v>0.7787930187651867</v>
          </cell>
          <cell r="L243">
            <v>0.64407796563971986</v>
          </cell>
          <cell r="M243">
            <v>0.92999046849825162</v>
          </cell>
          <cell r="N243">
            <v>1.1515389219101091</v>
          </cell>
          <cell r="O243">
            <v>2.6159766808309028E-2</v>
          </cell>
          <cell r="P243">
            <v>1</v>
          </cell>
        </row>
        <row r="244">
          <cell r="C244">
            <v>0.36002080686696403</v>
          </cell>
          <cell r="D244">
            <v>1.046561491018783</v>
          </cell>
          <cell r="E244">
            <v>0.82449047574152445</v>
          </cell>
          <cell r="F244">
            <v>1.491132039107796</v>
          </cell>
          <cell r="G244">
            <v>3.8488548368547466</v>
          </cell>
          <cell r="H244">
            <v>0.96358221875599948</v>
          </cell>
          <cell r="I244">
            <v>2.4425930064300632</v>
          </cell>
          <cell r="J244">
            <v>1.9988273194509791</v>
          </cell>
          <cell r="K244">
            <v>0.84654105145536862</v>
          </cell>
          <cell r="L244">
            <v>0.57139563919214709</v>
          </cell>
          <cell r="M244">
            <v>1.1600689683666683</v>
          </cell>
          <cell r="N244">
            <v>1.4385658710517524</v>
          </cell>
          <cell r="O244">
            <v>0</v>
          </cell>
          <cell r="P244">
            <v>1</v>
          </cell>
        </row>
        <row r="245">
          <cell r="C245">
            <v>2.4557867649056946</v>
          </cell>
          <cell r="D245">
            <v>0.24551615582291136</v>
          </cell>
          <cell r="E245">
            <v>0.62834642213238279</v>
          </cell>
          <cell r="F245">
            <v>1.7220542429574766</v>
          </cell>
          <cell r="G245">
            <v>0.43409102618888284</v>
          </cell>
          <cell r="H245">
            <v>1.2775282417197467</v>
          </cell>
          <cell r="I245">
            <v>0.17558908870605131</v>
          </cell>
          <cell r="J245">
            <v>2.1190898298077618</v>
          </cell>
          <cell r="K245">
            <v>0.94606633285489605</v>
          </cell>
          <cell r="L245">
            <v>0.204532459998882</v>
          </cell>
          <cell r="M245">
            <v>0.39253326629810453</v>
          </cell>
          <cell r="N245">
            <v>0.75613815930445927</v>
          </cell>
          <cell r="O245">
            <v>0</v>
          </cell>
          <cell r="P245">
            <v>1</v>
          </cell>
        </row>
        <row r="246">
          <cell r="C246">
            <v>0.30714327231387051</v>
          </cell>
          <cell r="D246">
            <v>1.0164371828279823</v>
          </cell>
          <cell r="E246">
            <v>1.1048327701944847</v>
          </cell>
          <cell r="F246">
            <v>0.82371086555518058</v>
          </cell>
          <cell r="G246">
            <v>4.0117498933968356</v>
          </cell>
          <cell r="H246">
            <v>0.90183475346129016</v>
          </cell>
          <cell r="I246">
            <v>0.47848862941140308</v>
          </cell>
          <cell r="J246">
            <v>1.137635452525724</v>
          </cell>
          <cell r="K246">
            <v>2.6912116345729524</v>
          </cell>
          <cell r="L246">
            <v>0.38129347671778469</v>
          </cell>
          <cell r="M246">
            <v>1.3133134309613714</v>
          </cell>
          <cell r="N246">
            <v>1.3759623137804649</v>
          </cell>
          <cell r="O246">
            <v>0</v>
          </cell>
          <cell r="P246">
            <v>1</v>
          </cell>
        </row>
        <row r="247">
          <cell r="C247">
            <v>0.18471352462328652</v>
          </cell>
          <cell r="D247">
            <v>1.1543841519061881</v>
          </cell>
          <cell r="E247">
            <v>1.3160481665848778</v>
          </cell>
          <cell r="F247">
            <v>1.3998201521317055</v>
          </cell>
          <cell r="G247">
            <v>3.1941526793907555</v>
          </cell>
          <cell r="H247">
            <v>0.89796812534284309</v>
          </cell>
          <cell r="I247">
            <v>0.55805139118455949</v>
          </cell>
          <cell r="J247">
            <v>1.5266081397703255</v>
          </cell>
          <cell r="K247">
            <v>1.0016042931944438</v>
          </cell>
          <cell r="L247">
            <v>0.50918896990804885</v>
          </cell>
          <cell r="M247">
            <v>0.98536825109881143</v>
          </cell>
          <cell r="N247">
            <v>1.0185793462158432</v>
          </cell>
          <cell r="O247">
            <v>1.0956169817179673E-7</v>
          </cell>
          <cell r="P247">
            <v>1</v>
          </cell>
        </row>
        <row r="248">
          <cell r="C248">
            <v>0.22615832868182734</v>
          </cell>
          <cell r="D248">
            <v>0.91908270259862368</v>
          </cell>
          <cell r="E248">
            <v>0.99567783489216377</v>
          </cell>
          <cell r="F248">
            <v>0.88440048466696486</v>
          </cell>
          <cell r="G248">
            <v>1.783028519659809</v>
          </cell>
          <cell r="H248">
            <v>1.0922022816219559</v>
          </cell>
          <cell r="I248">
            <v>0.81184398990597573</v>
          </cell>
          <cell r="J248">
            <v>1.1795150822783917</v>
          </cell>
          <cell r="K248">
            <v>3.4558257349469841</v>
          </cell>
          <cell r="L248">
            <v>0.60255961911800737</v>
          </cell>
          <cell r="M248">
            <v>1.4085579412602907</v>
          </cell>
          <cell r="N248">
            <v>1.2595801476069115</v>
          </cell>
          <cell r="O248">
            <v>1.2170889840368602</v>
          </cell>
          <cell r="P248">
            <v>1</v>
          </cell>
        </row>
        <row r="249">
          <cell r="C249">
            <v>0.79066762918943545</v>
          </cell>
          <cell r="D249">
            <v>2.1390909333498334</v>
          </cell>
          <cell r="E249">
            <v>0.84411227549415047</v>
          </cell>
          <cell r="F249">
            <v>1.0463575680992276</v>
          </cell>
          <cell r="G249">
            <v>0.59461817563191477</v>
          </cell>
          <cell r="H249">
            <v>1.1467755202869818</v>
          </cell>
          <cell r="I249">
            <v>0.4331675879000218</v>
          </cell>
          <cell r="J249">
            <v>2.1417625508653813</v>
          </cell>
          <cell r="K249">
            <v>0.53616506309804868</v>
          </cell>
          <cell r="L249">
            <v>0.62249216784454997</v>
          </cell>
          <cell r="M249">
            <v>0.55344745599290646</v>
          </cell>
          <cell r="N249">
            <v>0.20012729824465278</v>
          </cell>
          <cell r="O249">
            <v>7.2872629794963673E-2</v>
          </cell>
          <cell r="P249">
            <v>1</v>
          </cell>
        </row>
        <row r="250">
          <cell r="C250">
            <v>7.4280808193809583E-2</v>
          </cell>
          <cell r="D250">
            <v>0.55735152426099122</v>
          </cell>
          <cell r="E250">
            <v>2.2116881990213826</v>
          </cell>
          <cell r="F250">
            <v>0.63272738641477455</v>
          </cell>
          <cell r="G250">
            <v>0.21480795827194735</v>
          </cell>
          <cell r="H250">
            <v>1.4432301660344802</v>
          </cell>
          <cell r="I250">
            <v>1.3388661707463805</v>
          </cell>
          <cell r="J250">
            <v>0.60682201317748941</v>
          </cell>
          <cell r="K250">
            <v>0.37020645972983457</v>
          </cell>
          <cell r="L250">
            <v>0.51725070124852535</v>
          </cell>
          <cell r="M250">
            <v>0.30248637423227848</v>
          </cell>
          <cell r="N250">
            <v>0.47856761566546047</v>
          </cell>
          <cell r="O250">
            <v>0.14748832420709235</v>
          </cell>
          <cell r="P250">
            <v>1</v>
          </cell>
        </row>
        <row r="251">
          <cell r="C251">
            <v>0.39603282990934607</v>
          </cell>
          <cell r="D251">
            <v>0.89264073727497295</v>
          </cell>
          <cell r="E251">
            <v>1.0561412040956273</v>
          </cell>
          <cell r="F251">
            <v>0.30920033721910517</v>
          </cell>
          <cell r="G251">
            <v>0.37865781316297659</v>
          </cell>
          <cell r="H251">
            <v>1.0331491141989289</v>
          </cell>
          <cell r="I251">
            <v>0.55299193533863944</v>
          </cell>
          <cell r="J251">
            <v>0.88658908084324273</v>
          </cell>
          <cell r="K251">
            <v>1.1481334838625361</v>
          </cell>
          <cell r="L251">
            <v>1.4193490251346514</v>
          </cell>
          <cell r="M251">
            <v>1.4619823858896768</v>
          </cell>
          <cell r="N251">
            <v>1.4995677018667002</v>
          </cell>
          <cell r="O251">
            <v>0.42902047460385467</v>
          </cell>
          <cell r="P251">
            <v>1</v>
          </cell>
        </row>
        <row r="252">
          <cell r="C252">
            <v>0.71953537919009425</v>
          </cell>
          <cell r="D252">
            <v>4.4492631941393359</v>
          </cell>
          <cell r="E252">
            <v>0.11477910226629488</v>
          </cell>
          <cell r="F252">
            <v>0.54516912739048662</v>
          </cell>
          <cell r="G252">
            <v>1.2075567120259372</v>
          </cell>
          <cell r="H252">
            <v>1.1117047376121942</v>
          </cell>
          <cell r="I252">
            <v>0.51318151727999717</v>
          </cell>
          <cell r="J252">
            <v>0.54129416195553748</v>
          </cell>
          <cell r="K252">
            <v>0.59141091023393721</v>
          </cell>
          <cell r="L252">
            <v>1.0191769338241847</v>
          </cell>
          <cell r="M252">
            <v>0.15298216232123737</v>
          </cell>
          <cell r="N252">
            <v>3.5368988405080732</v>
          </cell>
          <cell r="O252">
            <v>0</v>
          </cell>
          <cell r="P252">
            <v>1</v>
          </cell>
        </row>
        <row r="253">
          <cell r="C253">
            <v>1.9580090833913939</v>
          </cell>
          <cell r="D253">
            <v>0.97550364423392533</v>
          </cell>
          <cell r="E253">
            <v>0.92542007307273455</v>
          </cell>
          <cell r="F253">
            <v>0.66503582395494387</v>
          </cell>
          <cell r="G253">
            <v>2.0304163943256528</v>
          </cell>
          <cell r="H253">
            <v>1.3620804031891109</v>
          </cell>
          <cell r="I253">
            <v>0.36539907316032721</v>
          </cell>
          <cell r="J253">
            <v>0.6233531832898106</v>
          </cell>
          <cell r="K253">
            <v>1.5668746473086506</v>
          </cell>
          <cell r="L253">
            <v>0.79104865782090406</v>
          </cell>
          <cell r="M253">
            <v>0.24285891538969528</v>
          </cell>
          <cell r="N253">
            <v>0.44883490287274014</v>
          </cell>
          <cell r="O253">
            <v>14.184791113185648</v>
          </cell>
          <cell r="P253">
            <v>1</v>
          </cell>
        </row>
        <row r="254">
          <cell r="C254">
            <v>0.74399821578396585</v>
          </cell>
          <cell r="D254">
            <v>1.3605036773153127</v>
          </cell>
          <cell r="E254">
            <v>0.60393840491570117</v>
          </cell>
          <cell r="F254">
            <v>1.3794295250653104</v>
          </cell>
          <cell r="G254">
            <v>0.30090579353973962</v>
          </cell>
          <cell r="H254">
            <v>1.1007493468991125</v>
          </cell>
          <cell r="I254">
            <v>3.3467758979175777</v>
          </cell>
          <cell r="J254">
            <v>0.47232948341198627</v>
          </cell>
          <cell r="K254">
            <v>1.0791613818278847</v>
          </cell>
          <cell r="L254">
            <v>0.67840809125879309</v>
          </cell>
          <cell r="M254">
            <v>1.8404494680061152</v>
          </cell>
          <cell r="N254">
            <v>0.72095288764686893</v>
          </cell>
          <cell r="O254">
            <v>0.10335685657688239</v>
          </cell>
          <cell r="P254">
            <v>1</v>
          </cell>
        </row>
        <row r="255">
          <cell r="C255">
            <v>0.72455604427604192</v>
          </cell>
          <cell r="D255">
            <v>1.305993979787788</v>
          </cell>
          <cell r="E255">
            <v>0.77164708226546785</v>
          </cell>
          <cell r="F255">
            <v>1.2458790784098788</v>
          </cell>
          <cell r="G255">
            <v>4.1419443526201187E-2</v>
          </cell>
          <cell r="H255">
            <v>1.8415596556288045</v>
          </cell>
          <cell r="I255">
            <v>5.4239592364546159</v>
          </cell>
          <cell r="J255">
            <v>0.65708316472875627</v>
          </cell>
          <cell r="K255">
            <v>0.86381146241277507</v>
          </cell>
          <cell r="L255">
            <v>0.98407063048365939</v>
          </cell>
          <cell r="M255">
            <v>0.54246465931334165</v>
          </cell>
          <cell r="N255">
            <v>0.99444805968672301</v>
          </cell>
          <cell r="O255">
            <v>0</v>
          </cell>
          <cell r="P255">
            <v>1</v>
          </cell>
        </row>
        <row r="256">
          <cell r="C256">
            <v>1.4649932408099349</v>
          </cell>
          <cell r="D256">
            <v>3.0281741761144407</v>
          </cell>
          <cell r="E256">
            <v>0.61144026717359168</v>
          </cell>
          <cell r="F256">
            <v>1.2967444367657612</v>
          </cell>
          <cell r="G256">
            <v>0.33695155412973538</v>
          </cell>
          <cell r="H256">
            <v>1.150908157124491</v>
          </cell>
          <cell r="I256">
            <v>2.5619465005775219</v>
          </cell>
          <cell r="J256">
            <v>0.65174934357360093</v>
          </cell>
          <cell r="K256">
            <v>0.23207429627830264</v>
          </cell>
          <cell r="L256">
            <v>0.5416627110305714</v>
          </cell>
          <cell r="M256">
            <v>0.21127396504875365</v>
          </cell>
          <cell r="N256">
            <v>0.38658025676779317</v>
          </cell>
          <cell r="O256">
            <v>0.35472061350574347</v>
          </cell>
          <cell r="P256">
            <v>1</v>
          </cell>
        </row>
        <row r="257">
          <cell r="C257">
            <v>2.9824782102698504</v>
          </cell>
          <cell r="D257">
            <v>0.1343643253590534</v>
          </cell>
          <cell r="E257">
            <v>0.49101555044306472</v>
          </cell>
          <cell r="F257">
            <v>0.49849319959223592</v>
          </cell>
          <cell r="G257">
            <v>0.60643792503041782</v>
          </cell>
          <cell r="H257">
            <v>1.9531813386689043</v>
          </cell>
          <cell r="I257">
            <v>0.10770813403188245</v>
          </cell>
          <cell r="J257">
            <v>1.3614227402173811</v>
          </cell>
          <cell r="K257">
            <v>0.31901282275276055</v>
          </cell>
          <cell r="L257">
            <v>0.46900815690339243</v>
          </cell>
          <cell r="M257">
            <v>0.29855642351948786</v>
          </cell>
          <cell r="N257">
            <v>0.15771056105497117</v>
          </cell>
          <cell r="O257">
            <v>1.1569998221290417E-4</v>
          </cell>
          <cell r="P257">
            <v>1</v>
          </cell>
        </row>
        <row r="258">
          <cell r="C258">
            <v>3.9892554884549747</v>
          </cell>
          <cell r="D258">
            <v>0.17693342963673253</v>
          </cell>
          <cell r="E258">
            <v>9.2664369118693801E-2</v>
          </cell>
          <cell r="F258">
            <v>1.2037973254153125</v>
          </cell>
          <cell r="G258">
            <v>1.8183708564338716</v>
          </cell>
          <cell r="H258">
            <v>0.92883358673319549</v>
          </cell>
          <cell r="I258">
            <v>0.73340666772404517</v>
          </cell>
          <cell r="J258">
            <v>1.0050093130409758</v>
          </cell>
          <cell r="K258">
            <v>0.7157032553590098</v>
          </cell>
          <cell r="L258">
            <v>0.94553695263404647</v>
          </cell>
          <cell r="M258">
            <v>0.49271789445276371</v>
          </cell>
          <cell r="N258">
            <v>0.48176502612329664</v>
          </cell>
          <cell r="O258">
            <v>0</v>
          </cell>
          <cell r="P258">
            <v>1</v>
          </cell>
        </row>
        <row r="259">
          <cell r="C259">
            <v>0.65591703113417887</v>
          </cell>
          <cell r="D259">
            <v>3.4879102151562908</v>
          </cell>
          <cell r="E259">
            <v>0.12559760329163358</v>
          </cell>
          <cell r="F259">
            <v>0.39690648810146129</v>
          </cell>
          <cell r="G259">
            <v>0.58833500471001698</v>
          </cell>
          <cell r="H259">
            <v>1.3828435191045261</v>
          </cell>
          <cell r="I259">
            <v>2.0315815550411953</v>
          </cell>
          <cell r="J259">
            <v>2.6742718555978224</v>
          </cell>
          <cell r="K259">
            <v>0.40267073064133646</v>
          </cell>
          <cell r="L259">
            <v>0.97070504816479797</v>
          </cell>
          <cell r="M259">
            <v>0.20243582393131379</v>
          </cell>
          <cell r="N259">
            <v>1.2134919192255771</v>
          </cell>
          <cell r="O259">
            <v>0</v>
          </cell>
          <cell r="P259">
            <v>1</v>
          </cell>
        </row>
        <row r="260">
          <cell r="C260">
            <v>2.5876480711890157</v>
          </cell>
          <cell r="D260">
            <v>2.0334550000713523</v>
          </cell>
          <cell r="E260">
            <v>0.18964005026880709</v>
          </cell>
          <cell r="F260">
            <v>0.46547992776184977</v>
          </cell>
          <cell r="G260">
            <v>9.8540753610109291E-2</v>
          </cell>
          <cell r="H260">
            <v>1.6200451518032779</v>
          </cell>
          <cell r="I260">
            <v>8.8462368103553624E-2</v>
          </cell>
          <cell r="J260">
            <v>0.78022840458871046</v>
          </cell>
          <cell r="K260">
            <v>0.34713926982869575</v>
          </cell>
          <cell r="L260">
            <v>0.17596517969332812</v>
          </cell>
          <cell r="M260">
            <v>0.35175593409890255</v>
          </cell>
          <cell r="N260">
            <v>1.3541822475282888</v>
          </cell>
          <cell r="O260">
            <v>0</v>
          </cell>
          <cell r="P260">
            <v>1</v>
          </cell>
        </row>
        <row r="261">
          <cell r="C261">
            <v>0.82840256500212328</v>
          </cell>
          <cell r="D261">
            <v>1.2984510022748226</v>
          </cell>
          <cell r="E261">
            <v>9.7797112911596124E-2</v>
          </cell>
          <cell r="F261">
            <v>0.58664276652907466</v>
          </cell>
          <cell r="G261">
            <v>0.43221107845557633</v>
          </cell>
          <cell r="H261">
            <v>0.94008936093252227</v>
          </cell>
          <cell r="I261">
            <v>14.075576180244104</v>
          </cell>
          <cell r="J261">
            <v>3.2146431346436679</v>
          </cell>
          <cell r="K261">
            <v>2.656457369239456</v>
          </cell>
          <cell r="L261">
            <v>0.84809219171303918</v>
          </cell>
          <cell r="M261">
            <v>0.49912528026849529</v>
          </cell>
          <cell r="N261">
            <v>0.7446656688390102</v>
          </cell>
          <cell r="O261">
            <v>0</v>
          </cell>
          <cell r="P261">
            <v>1</v>
          </cell>
        </row>
        <row r="262">
          <cell r="C262">
            <v>3.1122240841442927</v>
          </cell>
          <cell r="D262">
            <v>0.7461075614219278</v>
          </cell>
          <cell r="E262">
            <v>5.1160920584747568E-2</v>
          </cell>
          <cell r="F262">
            <v>9.9909677444310603</v>
          </cell>
          <cell r="G262">
            <v>3.7329313914986408</v>
          </cell>
          <cell r="H262">
            <v>0.80378370066423999</v>
          </cell>
          <cell r="I262">
            <v>0.27191395359898907</v>
          </cell>
          <cell r="J262">
            <v>0.31392463311797575</v>
          </cell>
          <cell r="K262">
            <v>0.77558584578053669</v>
          </cell>
          <cell r="L262">
            <v>0.20505414764448526</v>
          </cell>
          <cell r="M262">
            <v>7.2564019169910232E-2</v>
          </cell>
          <cell r="N262">
            <v>0.53335881248963235</v>
          </cell>
          <cell r="O262">
            <v>5.5411985446066661</v>
          </cell>
          <cell r="P262">
            <v>1</v>
          </cell>
        </row>
        <row r="263">
          <cell r="C263">
            <v>4.8655560826219775</v>
          </cell>
          <cell r="D263">
            <v>4.2108136551651E-2</v>
          </cell>
          <cell r="E263">
            <v>0.8104127677247982</v>
          </cell>
          <cell r="F263">
            <v>0.17289152918848902</v>
          </cell>
          <cell r="G263">
            <v>0.27983183965956615</v>
          </cell>
          <cell r="H263">
            <v>0.15483319731653514</v>
          </cell>
          <cell r="I263">
            <v>0.61004218798070087</v>
          </cell>
          <cell r="J263">
            <v>0.28393681910561186</v>
          </cell>
          <cell r="K263">
            <v>0.43143060153232238</v>
          </cell>
          <cell r="L263">
            <v>0.31546708006659385</v>
          </cell>
          <cell r="M263">
            <v>8.7060063043235159E-2</v>
          </cell>
          <cell r="N263">
            <v>0.33965682037742528</v>
          </cell>
          <cell r="O263">
            <v>0</v>
          </cell>
          <cell r="P263">
            <v>1</v>
          </cell>
        </row>
        <row r="264">
          <cell r="C264">
            <v>1.2052561837125528</v>
          </cell>
          <cell r="D264">
            <v>0.15785768417035589</v>
          </cell>
          <cell r="E264">
            <v>0.26233459835157635</v>
          </cell>
          <cell r="F264">
            <v>15.162640698569428</v>
          </cell>
          <cell r="G264">
            <v>2.2431632335408782</v>
          </cell>
          <cell r="H264">
            <v>0.66151672453573052</v>
          </cell>
          <cell r="I264">
            <v>4.6398102728691306</v>
          </cell>
          <cell r="J264">
            <v>1.2514128486242824</v>
          </cell>
          <cell r="K264">
            <v>1.1991972273364524</v>
          </cell>
          <cell r="L264">
            <v>0.51351191951325326</v>
          </cell>
          <cell r="M264">
            <v>0.16887855840185406</v>
          </cell>
          <cell r="N264">
            <v>0.84315688318257087</v>
          </cell>
          <cell r="O264">
            <v>0</v>
          </cell>
          <cell r="P264">
            <v>1</v>
          </cell>
        </row>
        <row r="265">
          <cell r="C265">
            <v>0.92885644022548397</v>
          </cell>
          <cell r="D265">
            <v>0.2426385541297667</v>
          </cell>
          <cell r="E265">
            <v>1.3363846206293499</v>
          </cell>
          <cell r="F265">
            <v>1.4549583020852852</v>
          </cell>
          <cell r="G265">
            <v>2.9029236147632629</v>
          </cell>
          <cell r="H265">
            <v>1.1768330756062104</v>
          </cell>
          <cell r="I265">
            <v>0.40777340076946289</v>
          </cell>
          <cell r="J265">
            <v>1.0535652656367622</v>
          </cell>
          <cell r="K265">
            <v>1.8397511735418257</v>
          </cell>
          <cell r="L265">
            <v>0.67554080374628334</v>
          </cell>
          <cell r="M265">
            <v>0.1028252261566789</v>
          </cell>
          <cell r="N265">
            <v>3.1690044097257255</v>
          </cell>
          <cell r="O265">
            <v>0</v>
          </cell>
          <cell r="P265">
            <v>1</v>
          </cell>
        </row>
        <row r="266">
          <cell r="C266">
            <v>1.364209015755248</v>
          </cell>
          <cell r="D266">
            <v>3.830291355083514</v>
          </cell>
          <cell r="E266">
            <v>5.0434119532523733E-2</v>
          </cell>
          <cell r="F266">
            <v>0.10364642609346961</v>
          </cell>
          <cell r="G266">
            <v>1.2532780709151217</v>
          </cell>
          <cell r="H266">
            <v>1.1313442357133277</v>
          </cell>
          <cell r="I266">
            <v>7.2881586082580743</v>
          </cell>
          <cell r="J266">
            <v>1.182961478533769</v>
          </cell>
          <cell r="K266">
            <v>1.2878544207381537</v>
          </cell>
          <cell r="L266">
            <v>0.16862873737503925</v>
          </cell>
          <cell r="M266">
            <v>0.27494511138730487</v>
          </cell>
          <cell r="N266">
            <v>0.50412302469790915</v>
          </cell>
          <cell r="O266">
            <v>0</v>
          </cell>
          <cell r="P266">
            <v>1</v>
          </cell>
        </row>
        <row r="267">
          <cell r="C267">
            <v>0.3030163464041542</v>
          </cell>
          <cell r="D267">
            <v>0.43093818899227765</v>
          </cell>
          <cell r="E267">
            <v>1.6851745507917404E-2</v>
          </cell>
          <cell r="F267">
            <v>0.22006740652006479</v>
          </cell>
          <cell r="G267">
            <v>11.561168216103967</v>
          </cell>
          <cell r="H267">
            <v>0.28164995025971823</v>
          </cell>
          <cell r="I267">
            <v>35.962189093027654</v>
          </cell>
          <cell r="J267">
            <v>1.4004293467163111</v>
          </cell>
          <cell r="K267">
            <v>2.9593516181400616</v>
          </cell>
          <cell r="L267">
            <v>0.95671464947940077</v>
          </cell>
          <cell r="M267">
            <v>0.22180962699373039</v>
          </cell>
          <cell r="N267">
            <v>1.7303075526678242</v>
          </cell>
          <cell r="O267">
            <v>0</v>
          </cell>
          <cell r="P267">
            <v>1</v>
          </cell>
        </row>
        <row r="268">
          <cell r="C268">
            <v>0.86984236855262154</v>
          </cell>
          <cell r="D268">
            <v>0.75623881877285148</v>
          </cell>
          <cell r="E268">
            <v>0.16888324256016229</v>
          </cell>
          <cell r="F268">
            <v>0.56761191811508827</v>
          </cell>
          <cell r="G268">
            <v>2.2388527765240145</v>
          </cell>
          <cell r="H268">
            <v>1.0775444745276108</v>
          </cell>
          <cell r="I268">
            <v>1.3224118808302201</v>
          </cell>
          <cell r="J268">
            <v>2.0421763207589567</v>
          </cell>
          <cell r="K268">
            <v>1.6482619087136556</v>
          </cell>
          <cell r="L268">
            <v>0.27333444366299836</v>
          </cell>
          <cell r="M268">
            <v>0.32126119969796824</v>
          </cell>
          <cell r="N268">
            <v>9.1143501206823245</v>
          </cell>
          <cell r="O268">
            <v>0</v>
          </cell>
          <cell r="P268">
            <v>1</v>
          </cell>
        </row>
        <row r="269">
          <cell r="C269">
            <v>1.3732300638479114E-3</v>
          </cell>
          <cell r="D269">
            <v>0.22088571063581761</v>
          </cell>
          <cell r="E269">
            <v>0.91994461133435745</v>
          </cell>
          <cell r="F269">
            <v>0.44142323064977163</v>
          </cell>
          <cell r="G269">
            <v>0.50681931713937167</v>
          </cell>
          <cell r="H269">
            <v>1.8510826975246304</v>
          </cell>
          <cell r="I269">
            <v>0.49434553763147393</v>
          </cell>
          <cell r="J269">
            <v>1.4402570562714681</v>
          </cell>
          <cell r="K269">
            <v>2.579921125618561</v>
          </cell>
          <cell r="L269">
            <v>2.4812131751123347</v>
          </cell>
          <cell r="M269">
            <v>1.2275440420213248</v>
          </cell>
          <cell r="N269">
            <v>0.28546148084443929</v>
          </cell>
          <cell r="O269">
            <v>1.1126976630800536</v>
          </cell>
          <cell r="P269">
            <v>1</v>
          </cell>
        </row>
        <row r="270">
          <cell r="C270">
            <v>3.7741362079781473E-3</v>
          </cell>
          <cell r="D270">
            <v>0.13793922204592762</v>
          </cell>
          <cell r="E270">
            <v>1.377831335739005E-2</v>
          </cell>
          <cell r="F270">
            <v>0.37540584680459405</v>
          </cell>
          <cell r="G270">
            <v>0.40399424815949775</v>
          </cell>
          <cell r="H270">
            <v>3.2463851249131812</v>
          </cell>
          <cell r="I270">
            <v>0.30541003058598903</v>
          </cell>
          <cell r="J270">
            <v>1.4490960161067892</v>
          </cell>
          <cell r="K270">
            <v>2.7317643507803746</v>
          </cell>
          <cell r="L270">
            <v>3.5192385124280654</v>
          </cell>
          <cell r="M270">
            <v>1.0774650809310411</v>
          </cell>
          <cell r="N270">
            <v>1.0254351732668794</v>
          </cell>
          <cell r="O270">
            <v>0</v>
          </cell>
          <cell r="P270">
            <v>1</v>
          </cell>
        </row>
        <row r="271">
          <cell r="C271">
            <v>2.7685810597284037</v>
          </cell>
          <cell r="D271">
            <v>0.68777717059477006</v>
          </cell>
          <cell r="E271">
            <v>0.52697789415739693</v>
          </cell>
          <cell r="F271">
            <v>2.1956473071294313</v>
          </cell>
          <cell r="G271">
            <v>0.95764417721825956</v>
          </cell>
          <cell r="H271">
            <v>0.60071372139918544</v>
          </cell>
          <cell r="I271">
            <v>1.4088718382463676</v>
          </cell>
          <cell r="J271">
            <v>0.80481632685914384</v>
          </cell>
          <cell r="K271">
            <v>0.58874916428937485</v>
          </cell>
          <cell r="L271">
            <v>0.9133709708976564</v>
          </cell>
          <cell r="M271">
            <v>0.71163467263647306</v>
          </cell>
          <cell r="N271">
            <v>0.68548946001007205</v>
          </cell>
          <cell r="O271">
            <v>4.0983840166826804</v>
          </cell>
          <cell r="P271">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radingeconomics.com/nepal/inflation-cpi"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8" Type="http://schemas.openxmlformats.org/officeDocument/2006/relationships/hyperlink" Target="https://tradingeconomics.com/nepal/food-inflation" TargetMode="External"/><Relationship Id="rId13" Type="http://schemas.openxmlformats.org/officeDocument/2006/relationships/printerSettings" Target="../printerSettings/printerSettings4.bin"/><Relationship Id="rId3" Type="http://schemas.openxmlformats.org/officeDocument/2006/relationships/hyperlink" Target="https://tradingeconomics.com/nepal/inflation-cpi" TargetMode="External"/><Relationship Id="rId7" Type="http://schemas.openxmlformats.org/officeDocument/2006/relationships/hyperlink" Target="https://tradingeconomics.com/nepal/food-inflation" TargetMode="External"/><Relationship Id="rId12" Type="http://schemas.openxmlformats.org/officeDocument/2006/relationships/hyperlink" Target="https://tradingeconomics.com/nepal/consumer-price-index-cpi" TargetMode="External"/><Relationship Id="rId2" Type="http://schemas.openxmlformats.org/officeDocument/2006/relationships/hyperlink" Target="https://www.adb.org/publications/key-indicators-asia-and-pacific-2020" TargetMode="External"/><Relationship Id="rId1" Type="http://schemas.openxmlformats.org/officeDocument/2006/relationships/hyperlink" Target="https://kidb.adb.org/" TargetMode="External"/><Relationship Id="rId6" Type="http://schemas.openxmlformats.org/officeDocument/2006/relationships/hyperlink" Target="https://tradingeconomics.com/nepal/import-prices" TargetMode="External"/><Relationship Id="rId11" Type="http://schemas.openxmlformats.org/officeDocument/2006/relationships/hyperlink" Target="https://tradingeconomics.com/nepal/consumer-price-index-cpi" TargetMode="External"/><Relationship Id="rId5" Type="http://schemas.openxmlformats.org/officeDocument/2006/relationships/hyperlink" Target="https://tradingeconomics.com/nepal/import-prices" TargetMode="External"/><Relationship Id="rId10" Type="http://schemas.openxmlformats.org/officeDocument/2006/relationships/hyperlink" Target="https://tradingeconomics.com/nepal/export-prices" TargetMode="External"/><Relationship Id="rId4" Type="http://schemas.openxmlformats.org/officeDocument/2006/relationships/hyperlink" Target="https://tradingeconomics.com/nepal/inflation-cpi" TargetMode="External"/><Relationship Id="rId9" Type="http://schemas.openxmlformats.org/officeDocument/2006/relationships/hyperlink" Target="https://tradingeconomics.com/nepal/export-prices" TargetMode="Externa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BF742-31F8-4D66-9FA1-290E293EDC0D}">
  <dimension ref="A1:A17"/>
  <sheetViews>
    <sheetView tabSelected="1" workbookViewId="0">
      <selection activeCell="A2" sqref="A2"/>
    </sheetView>
  </sheetViews>
  <sheetFormatPr defaultRowHeight="18.5" x14ac:dyDescent="0.45"/>
  <cols>
    <col min="1" max="16384" width="8.7265625" style="255"/>
  </cols>
  <sheetData>
    <row r="1" spans="1:1" x14ac:dyDescent="0.45">
      <c r="A1" s="254" t="s">
        <v>994</v>
      </c>
    </row>
    <row r="2" spans="1:1" x14ac:dyDescent="0.45">
      <c r="A2" s="254" t="s">
        <v>997</v>
      </c>
    </row>
    <row r="3" spans="1:1" x14ac:dyDescent="0.45">
      <c r="A3" s="254"/>
    </row>
    <row r="4" spans="1:1" x14ac:dyDescent="0.45">
      <c r="A4" s="256" t="s">
        <v>987</v>
      </c>
    </row>
    <row r="5" spans="1:1" x14ac:dyDescent="0.45">
      <c r="A5" s="257"/>
    </row>
    <row r="10" spans="1:1" x14ac:dyDescent="0.45">
      <c r="A10" s="258" t="s">
        <v>988</v>
      </c>
    </row>
    <row r="11" spans="1:1" x14ac:dyDescent="0.45">
      <c r="A11" s="259" t="s">
        <v>995</v>
      </c>
    </row>
    <row r="12" spans="1:1" x14ac:dyDescent="0.45">
      <c r="A12" s="259" t="s">
        <v>990</v>
      </c>
    </row>
    <row r="13" spans="1:1" x14ac:dyDescent="0.45">
      <c r="A13" s="259" t="s">
        <v>991</v>
      </c>
    </row>
    <row r="14" spans="1:1" x14ac:dyDescent="0.45">
      <c r="A14" s="259" t="s">
        <v>989</v>
      </c>
    </row>
    <row r="15" spans="1:1" x14ac:dyDescent="0.45">
      <c r="A15" s="260" t="s">
        <v>996</v>
      </c>
    </row>
    <row r="16" spans="1:1" x14ac:dyDescent="0.45">
      <c r="A16" s="260" t="s">
        <v>992</v>
      </c>
    </row>
    <row r="17" spans="1:1" x14ac:dyDescent="0.45">
      <c r="A17" s="260" t="s">
        <v>993</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C872D-0E31-473F-A110-7CA7461CFB06}">
  <dimension ref="A1:Z26"/>
  <sheetViews>
    <sheetView zoomScaleNormal="100" workbookViewId="0">
      <pane xSplit="3" ySplit="3" topLeftCell="D4"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5.81640625" style="31" customWidth="1"/>
    <col min="2" max="2" width="4.453125" style="31" customWidth="1"/>
    <col min="3" max="3" width="4.453125" style="3" customWidth="1"/>
    <col min="4" max="15" width="4.453125" style="1" customWidth="1"/>
    <col min="16" max="16" width="5.54296875" style="11" customWidth="1"/>
    <col min="17" max="17" width="5.26953125" style="11" customWidth="1"/>
    <col min="18" max="20" width="5.26953125" style="1" customWidth="1"/>
    <col min="21" max="21" width="5.26953125" style="11" customWidth="1"/>
    <col min="22" max="23" width="5.26953125" style="1" customWidth="1"/>
    <col min="24" max="24" width="5.26953125" style="11" customWidth="1"/>
    <col min="25" max="25" width="4.90625" style="11" customWidth="1"/>
    <col min="26" max="50" width="4.90625" style="1" customWidth="1"/>
    <col min="51" max="16384" width="15.453125" style="1"/>
  </cols>
  <sheetData>
    <row r="1" spans="1:26" x14ac:dyDescent="0.25">
      <c r="A1" s="129" t="str">
        <f>'T1'!A1</f>
        <v>Nepal Input-Output Table, 2017, current prices, NPRs billion</v>
      </c>
      <c r="B1" s="27"/>
      <c r="C1" s="25"/>
      <c r="D1" s="25"/>
      <c r="E1" s="25"/>
      <c r="F1" s="25"/>
      <c r="G1" s="25"/>
      <c r="H1" s="25"/>
      <c r="I1" s="25"/>
      <c r="J1" s="25"/>
      <c r="K1" s="25"/>
      <c r="L1" s="25"/>
      <c r="M1" s="25"/>
      <c r="N1" s="25"/>
      <c r="O1" s="25"/>
      <c r="P1" s="71"/>
      <c r="Q1" s="25"/>
      <c r="R1" s="25"/>
      <c r="S1" s="25"/>
      <c r="T1" s="25"/>
      <c r="U1" s="71"/>
      <c r="V1" s="25"/>
      <c r="W1" s="71"/>
      <c r="X1" s="1"/>
      <c r="Y1" s="1"/>
    </row>
    <row r="2" spans="1:26" s="5" customFormat="1" ht="13.5" customHeight="1" x14ac:dyDescent="0.25">
      <c r="A2" s="48" t="s">
        <v>719</v>
      </c>
      <c r="B2" s="49"/>
      <c r="C2" s="30">
        <v>1</v>
      </c>
      <c r="D2" s="32">
        <v>2</v>
      </c>
      <c r="E2" s="30">
        <v>3</v>
      </c>
      <c r="F2" s="32">
        <v>4</v>
      </c>
      <c r="G2" s="30">
        <v>5</v>
      </c>
      <c r="H2" s="32">
        <v>6</v>
      </c>
      <c r="I2" s="30">
        <v>7</v>
      </c>
      <c r="J2" s="32">
        <v>8</v>
      </c>
      <c r="K2" s="30">
        <v>9</v>
      </c>
      <c r="L2" s="32">
        <v>10</v>
      </c>
      <c r="M2" s="30">
        <v>11</v>
      </c>
      <c r="N2" s="32">
        <v>12</v>
      </c>
      <c r="O2" s="30">
        <v>13</v>
      </c>
      <c r="P2" s="69">
        <v>14</v>
      </c>
      <c r="Q2" s="30">
        <v>20</v>
      </c>
      <c r="R2" s="30">
        <v>21</v>
      </c>
      <c r="S2" s="32">
        <v>22</v>
      </c>
      <c r="T2" s="32">
        <v>23</v>
      </c>
      <c r="U2" s="74">
        <v>24</v>
      </c>
      <c r="V2" s="74">
        <v>19</v>
      </c>
    </row>
    <row r="3" spans="1:26" s="55" customFormat="1" x14ac:dyDescent="0.25">
      <c r="A3" s="62"/>
      <c r="B3" s="63"/>
      <c r="C3" s="16" t="s">
        <v>212</v>
      </c>
      <c r="D3" s="16" t="s">
        <v>213</v>
      </c>
      <c r="E3" s="16" t="s">
        <v>214</v>
      </c>
      <c r="F3" s="16" t="s">
        <v>215</v>
      </c>
      <c r="G3" s="16" t="s">
        <v>216</v>
      </c>
      <c r="H3" s="16" t="s">
        <v>217</v>
      </c>
      <c r="I3" s="16" t="s">
        <v>218</v>
      </c>
      <c r="J3" s="16" t="s">
        <v>219</v>
      </c>
      <c r="K3" s="16" t="s">
        <v>220</v>
      </c>
      <c r="L3" s="16" t="s">
        <v>221</v>
      </c>
      <c r="M3" s="16" t="s">
        <v>222</v>
      </c>
      <c r="N3" s="16" t="s">
        <v>223</v>
      </c>
      <c r="O3" s="16" t="s">
        <v>224</v>
      </c>
      <c r="P3" s="17" t="s">
        <v>225</v>
      </c>
      <c r="Q3" s="12" t="s">
        <v>234</v>
      </c>
      <c r="R3" s="12" t="s">
        <v>236</v>
      </c>
      <c r="S3" s="12" t="s">
        <v>237</v>
      </c>
      <c r="T3" s="12" t="s">
        <v>66</v>
      </c>
      <c r="U3" s="13" t="s">
        <v>250</v>
      </c>
      <c r="V3" s="13" t="s">
        <v>239</v>
      </c>
    </row>
    <row r="4" spans="1:26" x14ac:dyDescent="0.25">
      <c r="A4" s="32">
        <v>1</v>
      </c>
      <c r="B4" s="28" t="s">
        <v>212</v>
      </c>
      <c r="C4" s="75">
        <f>'T5'!C4*'T5'!$W4</f>
        <v>91.539850291959951</v>
      </c>
      <c r="D4" s="75">
        <f>'T5'!D4*'T5'!$W4</f>
        <v>0</v>
      </c>
      <c r="E4" s="75">
        <f>'T5'!E4*'T5'!$W4</f>
        <v>140.66842852864255</v>
      </c>
      <c r="F4" s="75">
        <f>'T5'!F4*'T5'!$W4</f>
        <v>0</v>
      </c>
      <c r="G4" s="75">
        <f>'T5'!G4*'T5'!$W4</f>
        <v>0</v>
      </c>
      <c r="H4" s="75">
        <f>'T5'!H4*'T5'!$W4</f>
        <v>46.705400140269219</v>
      </c>
      <c r="I4" s="75">
        <f>'T5'!I4*'T5'!$W4</f>
        <v>0</v>
      </c>
      <c r="J4" s="75">
        <f>'T5'!J4*'T5'!$W4</f>
        <v>19.337871125543774</v>
      </c>
      <c r="K4" s="75">
        <f>'T5'!K4*'T5'!$W4</f>
        <v>0</v>
      </c>
      <c r="L4" s="75">
        <f>'T5'!L4*'T5'!$W4</f>
        <v>3.5713448017503175</v>
      </c>
      <c r="M4" s="75">
        <f>'T5'!M4*'T5'!$W4</f>
        <v>15.196309579422454</v>
      </c>
      <c r="N4" s="75">
        <f>'T5'!N4*'T5'!$W4</f>
        <v>0</v>
      </c>
      <c r="O4" s="75">
        <f>'T5'!O4*'T5'!$W4</f>
        <v>0</v>
      </c>
      <c r="P4" s="76">
        <f>SUM(C4:O4)</f>
        <v>317.01920446758828</v>
      </c>
      <c r="Q4" s="75">
        <f>'T5'!Q4*'T5'!$W4</f>
        <v>451.39171688389871</v>
      </c>
      <c r="R4" s="75">
        <f>'T5'!R4*'T5'!$W4</f>
        <v>0</v>
      </c>
      <c r="S4" s="75">
        <f>'T5'!S4*'T5'!$W4</f>
        <v>348.49422828571034</v>
      </c>
      <c r="T4" s="75">
        <f>'T5'!T4*'T5'!$W4</f>
        <v>6.9853755270002926</v>
      </c>
      <c r="U4" s="76">
        <f t="shared" ref="U4:U16" si="0">SUM(Q4:T4)</f>
        <v>806.87132069660936</v>
      </c>
      <c r="V4" s="76">
        <f t="shared" ref="V4:V16" si="1">P4+U4</f>
        <v>1123.8905251641977</v>
      </c>
      <c r="W4" s="144">
        <f>'T5'!W4</f>
        <v>1.1583331019217424</v>
      </c>
      <c r="X4" s="1"/>
      <c r="Y4" s="1">
        <f>Z4/V4</f>
        <v>1.1583331019217424</v>
      </c>
      <c r="Z4" s="96">
        <f>V4*W4</f>
        <v>1301.8395982339011</v>
      </c>
    </row>
    <row r="5" spans="1:26" x14ac:dyDescent="0.25">
      <c r="A5" s="32">
        <v>2</v>
      </c>
      <c r="B5" s="28" t="s">
        <v>213</v>
      </c>
      <c r="C5" s="75">
        <f>'T5'!C5*'T5'!$W5</f>
        <v>0</v>
      </c>
      <c r="D5" s="75">
        <f>'T5'!D5*'T5'!$W5</f>
        <v>0</v>
      </c>
      <c r="E5" s="75">
        <f>'T5'!E5*'T5'!$W5</f>
        <v>9.0449066186786826</v>
      </c>
      <c r="F5" s="75">
        <f>'T5'!F5*'T5'!$W5</f>
        <v>12.365416818460305</v>
      </c>
      <c r="G5" s="75">
        <f>'T5'!G5*'T5'!$W5</f>
        <v>0</v>
      </c>
      <c r="H5" s="75">
        <f>'T5'!H5*'T5'!$W5</f>
        <v>2.3388213873646108E-2</v>
      </c>
      <c r="I5" s="75">
        <f>'T5'!I5*'T5'!$W5</f>
        <v>0</v>
      </c>
      <c r="J5" s="75">
        <f>'T5'!J5*'T5'!$W5</f>
        <v>1.150081835422043E-2</v>
      </c>
      <c r="K5" s="75">
        <f>'T5'!K5*'T5'!$W5</f>
        <v>0</v>
      </c>
      <c r="L5" s="75">
        <f>'T5'!L5*'T5'!$W5</f>
        <v>0</v>
      </c>
      <c r="M5" s="75">
        <f>'T5'!M5*'T5'!$W5</f>
        <v>0</v>
      </c>
      <c r="N5" s="75">
        <f>'T5'!N5*'T5'!$W5</f>
        <v>0</v>
      </c>
      <c r="O5" s="75">
        <f>'T5'!O5*'T5'!$W5</f>
        <v>2.1700793210315435E-2</v>
      </c>
      <c r="P5" s="76">
        <f t="shared" ref="P5:P16" si="2">SUM(C5:O5)</f>
        <v>21.466913262577169</v>
      </c>
      <c r="Q5" s="75">
        <f>'T5'!Q5*'T5'!$W5</f>
        <v>3.8610704716153181</v>
      </c>
      <c r="R5" s="75">
        <f>'T5'!R5*'T5'!$W5</f>
        <v>0</v>
      </c>
      <c r="S5" s="75">
        <f>'T5'!S5*'T5'!$W5</f>
        <v>0.26739024406865197</v>
      </c>
      <c r="T5" s="75">
        <f>'T5'!T5*'T5'!$W5</f>
        <v>0.37291638587785375</v>
      </c>
      <c r="U5" s="76">
        <f t="shared" si="0"/>
        <v>4.5013771015618245</v>
      </c>
      <c r="V5" s="76">
        <f t="shared" si="1"/>
        <v>25.968290364138994</v>
      </c>
      <c r="W5" s="144">
        <f>'T5'!W5</f>
        <v>1.3000818192380181</v>
      </c>
      <c r="X5" s="1"/>
      <c r="Y5" s="1">
        <f t="shared" ref="Y5:Y16" si="3">Z5/V5</f>
        <v>1.3000818192380181</v>
      </c>
      <c r="Z5" s="96">
        <f t="shared" ref="Z5:Z16" si="4">V5*W5</f>
        <v>33.760902179110921</v>
      </c>
    </row>
    <row r="6" spans="1:26" x14ac:dyDescent="0.25">
      <c r="A6" s="32">
        <v>3</v>
      </c>
      <c r="B6" s="28" t="s">
        <v>214</v>
      </c>
      <c r="C6" s="75">
        <f>'T5'!C6*'T5'!$W6</f>
        <v>90.615966057201987</v>
      </c>
      <c r="D6" s="75">
        <f>'T5'!D6*'T5'!$W6</f>
        <v>1.5368911410652326</v>
      </c>
      <c r="E6" s="75">
        <f>'T5'!E6*'T5'!$W6</f>
        <v>190.6519196785265</v>
      </c>
      <c r="F6" s="75">
        <f>'T5'!F6*'T5'!$W6</f>
        <v>141.39521860332385</v>
      </c>
      <c r="G6" s="75">
        <f>'T5'!G6*'T5'!$W6</f>
        <v>7.7731834978127248</v>
      </c>
      <c r="H6" s="75">
        <f>'T5'!H6*'T5'!$W6</f>
        <v>34.849001445555388</v>
      </c>
      <c r="I6" s="75">
        <f>'T5'!I6*'T5'!$W6</f>
        <v>9.8851276595312072</v>
      </c>
      <c r="J6" s="75">
        <f>'T5'!J6*'T5'!$W6</f>
        <v>23.551292338747057</v>
      </c>
      <c r="K6" s="75">
        <f>'T5'!K6*'T5'!$W6</f>
        <v>12.283808102512252</v>
      </c>
      <c r="L6" s="75">
        <f>'T5'!L6*'T5'!$W6</f>
        <v>7.0842211440388798</v>
      </c>
      <c r="M6" s="75">
        <f>'T5'!M6*'T5'!$W6</f>
        <v>3.6059552607001848</v>
      </c>
      <c r="N6" s="75">
        <f>'T5'!N6*'T5'!$W6</f>
        <v>5.8817296893585675</v>
      </c>
      <c r="O6" s="75">
        <f>'T5'!O6*'T5'!$W6</f>
        <v>12.241459009903245</v>
      </c>
      <c r="P6" s="76">
        <f t="shared" si="2"/>
        <v>541.35577362827712</v>
      </c>
      <c r="Q6" s="75">
        <f>'T5'!Q6*'T5'!$W6</f>
        <v>246.80341530190537</v>
      </c>
      <c r="R6" s="75">
        <f>'T5'!R6*'T5'!$W6</f>
        <v>0.87368032211724578</v>
      </c>
      <c r="S6" s="75">
        <f>'T5'!S6*'T5'!$W6</f>
        <v>39.224692109296726</v>
      </c>
      <c r="T6" s="75">
        <f>'T5'!T6*'T5'!$W6</f>
        <v>36.644362363514325</v>
      </c>
      <c r="U6" s="76">
        <f t="shared" si="0"/>
        <v>323.54615009683368</v>
      </c>
      <c r="V6" s="76">
        <f t="shared" si="1"/>
        <v>864.90192372511081</v>
      </c>
      <c r="W6" s="144">
        <f>'T5'!W6</f>
        <v>1.2878380519806507</v>
      </c>
      <c r="X6" s="1"/>
      <c r="Y6" s="1">
        <f t="shared" si="3"/>
        <v>1.2878380519806505</v>
      </c>
      <c r="Z6" s="96">
        <f t="shared" si="4"/>
        <v>1113.8536086044639</v>
      </c>
    </row>
    <row r="7" spans="1:26" x14ac:dyDescent="0.25">
      <c r="A7" s="32">
        <v>4</v>
      </c>
      <c r="B7" s="28" t="s">
        <v>215</v>
      </c>
      <c r="C7" s="75">
        <f>'T5'!C7*'T5'!$W7</f>
        <v>1.5184774837103374</v>
      </c>
      <c r="D7" s="75">
        <f>'T5'!D7*'T5'!$W7</f>
        <v>6.9585155081525671E-2</v>
      </c>
      <c r="E7" s="75">
        <f>'T5'!E7*'T5'!$W7</f>
        <v>2.6695654207161259</v>
      </c>
      <c r="F7" s="75">
        <f>'T5'!F7*'T5'!$W7</f>
        <v>0.24206167956099015</v>
      </c>
      <c r="G7" s="75">
        <f>'T5'!G7*'T5'!$W7</f>
        <v>0.29305171007597164</v>
      </c>
      <c r="H7" s="75">
        <f>'T5'!H7*'T5'!$W7</f>
        <v>1.9865059866675444E-2</v>
      </c>
      <c r="I7" s="75">
        <f>'T5'!I7*'T5'!$W7</f>
        <v>0.560515554442233</v>
      </c>
      <c r="J7" s="75">
        <f>'T5'!J7*'T5'!$W7</f>
        <v>6.2704975921016162E-2</v>
      </c>
      <c r="K7" s="75">
        <f>'T5'!K7*'T5'!$W7</f>
        <v>51.585257531823686</v>
      </c>
      <c r="L7" s="75">
        <f>'T5'!L7*'T5'!$W7</f>
        <v>0.2422216204786255</v>
      </c>
      <c r="M7" s="75">
        <f>'T5'!M7*'T5'!$W7</f>
        <v>0.26102433336060143</v>
      </c>
      <c r="N7" s="75">
        <f>'T5'!N7*'T5'!$W7</f>
        <v>0.35245497992740216</v>
      </c>
      <c r="O7" s="75">
        <f>'T5'!O7*'T5'!$W7</f>
        <v>1.1309588527628058</v>
      </c>
      <c r="P7" s="76">
        <f t="shared" si="2"/>
        <v>59.007744357728001</v>
      </c>
      <c r="Q7" s="75">
        <f>'T5'!Q7*'T5'!$W7</f>
        <v>1.7620796078005114</v>
      </c>
      <c r="R7" s="75">
        <f>'T5'!R7*'T5'!$W7</f>
        <v>2.1117181536348051</v>
      </c>
      <c r="S7" s="75">
        <f>'T5'!S7*'T5'!$W7</f>
        <v>479.68523226521791</v>
      </c>
      <c r="T7" s="75">
        <f>'T5'!T7*'T5'!$W7</f>
        <v>5.7161146310377813</v>
      </c>
      <c r="U7" s="76">
        <f t="shared" si="0"/>
        <v>489.27514465769099</v>
      </c>
      <c r="V7" s="76">
        <f t="shared" si="1"/>
        <v>548.28288901541896</v>
      </c>
      <c r="W7" s="144">
        <f>'T5'!W7</f>
        <v>1.3255829969529185</v>
      </c>
      <c r="X7" s="1"/>
      <c r="Y7" s="1">
        <f t="shared" si="3"/>
        <v>1.3255829969529185</v>
      </c>
      <c r="Z7" s="96">
        <f t="shared" si="4"/>
        <v>726.79447519906341</v>
      </c>
    </row>
    <row r="8" spans="1:26" x14ac:dyDescent="0.25">
      <c r="A8" s="32">
        <v>5</v>
      </c>
      <c r="B8" s="28" t="s">
        <v>216</v>
      </c>
      <c r="C8" s="75">
        <f>'T5'!C8*'T5'!$W8</f>
        <v>34.03712089825607</v>
      </c>
      <c r="D8" s="75">
        <f>'T5'!D8*'T5'!$W8</f>
        <v>0.38425460788912397</v>
      </c>
      <c r="E8" s="75">
        <f>'T5'!E8*'T5'!$W8</f>
        <v>59.906611200669992</v>
      </c>
      <c r="F8" s="75">
        <f>'T5'!F8*'T5'!$W8</f>
        <v>26.878997401069125</v>
      </c>
      <c r="G8" s="75">
        <f>'T5'!G8*'T5'!$W8</f>
        <v>0.59924908010925082</v>
      </c>
      <c r="H8" s="75">
        <f>'T5'!H8*'T5'!$W8</f>
        <v>10.587631342629303</v>
      </c>
      <c r="I8" s="75">
        <f>'T5'!I8*'T5'!$W8</f>
        <v>14.654028589504694</v>
      </c>
      <c r="J8" s="75">
        <f>'T5'!J8*'T5'!$W8</f>
        <v>5.3377530496673282</v>
      </c>
      <c r="K8" s="75">
        <f>'T5'!K8*'T5'!$W8</f>
        <v>2.3568024215403347</v>
      </c>
      <c r="L8" s="75">
        <f>'T5'!L8*'T5'!$W8</f>
        <v>2.0253436661787307</v>
      </c>
      <c r="M8" s="75">
        <f>'T5'!M8*'T5'!$W8</f>
        <v>2.3857206350735094</v>
      </c>
      <c r="N8" s="75">
        <f>'T5'!N8*'T5'!$W8</f>
        <v>2.6252027420021236</v>
      </c>
      <c r="O8" s="75">
        <f>'T5'!O8*'T5'!$W8</f>
        <v>4.0237549788597713</v>
      </c>
      <c r="P8" s="76">
        <f t="shared" si="2"/>
        <v>165.80247061344937</v>
      </c>
      <c r="Q8" s="75">
        <f>'T5'!Q8*'T5'!$W8</f>
        <v>243.42570090603405</v>
      </c>
      <c r="R8" s="75">
        <f>'T5'!R8*'T5'!$W8</f>
        <v>0</v>
      </c>
      <c r="S8" s="75">
        <f>'T5'!S8*'T5'!$W8</f>
        <v>84.069333676808327</v>
      </c>
      <c r="T8" s="75">
        <f>'T5'!T8*'T5'!$W8</f>
        <v>15.673055181608003</v>
      </c>
      <c r="U8" s="76">
        <f t="shared" si="0"/>
        <v>343.16808976445037</v>
      </c>
      <c r="V8" s="76">
        <f t="shared" si="1"/>
        <v>508.97056037789974</v>
      </c>
      <c r="W8" s="144">
        <f>'T5'!W8</f>
        <v>1.3236096775145585</v>
      </c>
      <c r="X8" s="1"/>
      <c r="Y8" s="1">
        <f t="shared" si="3"/>
        <v>1.3236096775145585</v>
      </c>
      <c r="Z8" s="96">
        <f t="shared" si="4"/>
        <v>673.67835928619604</v>
      </c>
    </row>
    <row r="9" spans="1:26" x14ac:dyDescent="0.25">
      <c r="A9" s="32">
        <v>6</v>
      </c>
      <c r="B9" s="28" t="s">
        <v>217</v>
      </c>
      <c r="C9" s="75">
        <f>'T5'!C9*'T5'!$W9</f>
        <v>0.73156599332728467</v>
      </c>
      <c r="D9" s="75">
        <f>'T5'!D9*'T5'!$W9</f>
        <v>1.2171238720077806E-2</v>
      </c>
      <c r="E9" s="75">
        <f>'T5'!E9*'T5'!$W9</f>
        <v>3.8131369607035586</v>
      </c>
      <c r="F9" s="75">
        <f>'T5'!F9*'T5'!$W9</f>
        <v>0.64247936937449013</v>
      </c>
      <c r="G9" s="75">
        <f>'T5'!G9*'T5'!$W9</f>
        <v>0.1673763222244079</v>
      </c>
      <c r="H9" s="75">
        <f>'T5'!H9*'T5'!$W9</f>
        <v>9.4253275505176557</v>
      </c>
      <c r="I9" s="75">
        <f>'T5'!I9*'T5'!$W9</f>
        <v>6.0985686453755061</v>
      </c>
      <c r="J9" s="75">
        <f>'T5'!J9*'T5'!$W9</f>
        <v>6.2036372732209477</v>
      </c>
      <c r="K9" s="75">
        <f>'T5'!K9*'T5'!$W9</f>
        <v>4.4383245767696549</v>
      </c>
      <c r="L9" s="75">
        <f>'T5'!L9*'T5'!$W9</f>
        <v>0.10153578301862404</v>
      </c>
      <c r="M9" s="75">
        <f>'T5'!M9*'T5'!$W9</f>
        <v>2.9021869484854372</v>
      </c>
      <c r="N9" s="75">
        <f>'T5'!N9*'T5'!$W9</f>
        <v>0.13209930775218931</v>
      </c>
      <c r="O9" s="75">
        <f>'T5'!O9*'T5'!$W9</f>
        <v>14.794117542822843</v>
      </c>
      <c r="P9" s="76">
        <f t="shared" si="2"/>
        <v>49.462527512312676</v>
      </c>
      <c r="Q9" s="75">
        <f>'T5'!Q9*'T5'!$W9</f>
        <v>126.43183135807418</v>
      </c>
      <c r="R9" s="75">
        <f>'T5'!R9*'T5'!$W9</f>
        <v>1.0018117207193373</v>
      </c>
      <c r="S9" s="75">
        <f>'T5'!S9*'T5'!$W9</f>
        <v>2.9009925418354676</v>
      </c>
      <c r="T9" s="75">
        <f>'T5'!T9*'T5'!$W9</f>
        <v>1.8289437603665963</v>
      </c>
      <c r="U9" s="76">
        <f t="shared" si="0"/>
        <v>132.16357938099557</v>
      </c>
      <c r="V9" s="76">
        <f t="shared" si="1"/>
        <v>181.62610689330825</v>
      </c>
      <c r="W9" s="144">
        <f>'T5'!W9</f>
        <v>1.1789320780176458</v>
      </c>
      <c r="X9" s="1"/>
      <c r="Y9" s="1">
        <f t="shared" si="3"/>
        <v>1.1789320780176458</v>
      </c>
      <c r="Z9" s="96">
        <f t="shared" si="4"/>
        <v>214.12484362198296</v>
      </c>
    </row>
    <row r="10" spans="1:26" x14ac:dyDescent="0.25">
      <c r="A10" s="32">
        <v>7</v>
      </c>
      <c r="B10" s="28" t="s">
        <v>218</v>
      </c>
      <c r="C10" s="75">
        <f>'T5'!C10*'T5'!$W10</f>
        <v>16.263668900781131</v>
      </c>
      <c r="D10" s="75">
        <f>'T5'!D10*'T5'!$W10</f>
        <v>0.34632744068636701</v>
      </c>
      <c r="E10" s="75">
        <f>'T5'!E10*'T5'!$W10</f>
        <v>27.136705562622961</v>
      </c>
      <c r="F10" s="75">
        <f>'T5'!F10*'T5'!$W10</f>
        <v>8.1895630686932996</v>
      </c>
      <c r="G10" s="75">
        <f>'T5'!G10*'T5'!$W10</f>
        <v>36.687704585311025</v>
      </c>
      <c r="H10" s="75">
        <f>'T5'!H10*'T5'!$W10</f>
        <v>4.38307015780636</v>
      </c>
      <c r="I10" s="75">
        <f>'T5'!I10*'T5'!$W10</f>
        <v>16.440186349128062</v>
      </c>
      <c r="J10" s="75">
        <f>'T5'!J10*'T5'!$W10</f>
        <v>8.8479074399687434</v>
      </c>
      <c r="K10" s="75">
        <f>'T5'!K10*'T5'!$W10</f>
        <v>7.2760832614166882</v>
      </c>
      <c r="L10" s="75">
        <f>'T5'!L10*'T5'!$W10</f>
        <v>1.9355400080290923</v>
      </c>
      <c r="M10" s="75">
        <f>'T5'!M10*'T5'!$W10</f>
        <v>6.3787085630047509</v>
      </c>
      <c r="N10" s="75">
        <f>'T5'!N10*'T5'!$W10</f>
        <v>2.3461264055028539</v>
      </c>
      <c r="O10" s="75">
        <f>'T5'!O10*'T5'!$W10</f>
        <v>18.529049004747328</v>
      </c>
      <c r="P10" s="76">
        <f t="shared" si="2"/>
        <v>154.76064074769866</v>
      </c>
      <c r="Q10" s="75">
        <f>'T5'!Q10*'T5'!$W10</f>
        <v>161.69346024945582</v>
      </c>
      <c r="R10" s="75">
        <f>'T5'!R10*'T5'!$W10</f>
        <v>3.8714939949711975</v>
      </c>
      <c r="S10" s="75">
        <f>'T5'!S10*'T5'!$W10</f>
        <v>38.513296263349993</v>
      </c>
      <c r="T10" s="75">
        <f>'T5'!T10*'T5'!$W10</f>
        <v>28.154644221997074</v>
      </c>
      <c r="U10" s="76">
        <f t="shared" si="0"/>
        <v>232.23289472977407</v>
      </c>
      <c r="V10" s="76">
        <f t="shared" si="1"/>
        <v>386.99353547747273</v>
      </c>
      <c r="W10" s="144">
        <f>'T5'!W10</f>
        <v>1.1926122895576514</v>
      </c>
      <c r="X10" s="1"/>
      <c r="Y10" s="1">
        <f t="shared" si="3"/>
        <v>1.1926122895576514</v>
      </c>
      <c r="Z10" s="96">
        <f t="shared" si="4"/>
        <v>461.53324638979893</v>
      </c>
    </row>
    <row r="11" spans="1:26" x14ac:dyDescent="0.25">
      <c r="A11" s="32">
        <v>8</v>
      </c>
      <c r="B11" s="28" t="s">
        <v>219</v>
      </c>
      <c r="C11" s="75">
        <f>'T5'!C11*'T5'!$W11</f>
        <v>1.475424713689711</v>
      </c>
      <c r="D11" s="75">
        <f>'T5'!D11*'T5'!$W11</f>
        <v>3.8015853427440426E-2</v>
      </c>
      <c r="E11" s="75">
        <f>'T5'!E11*'T5'!$W11</f>
        <v>3.5924749532818341</v>
      </c>
      <c r="F11" s="75">
        <f>'T5'!F11*'T5'!$W11</f>
        <v>1.2445968616395082</v>
      </c>
      <c r="G11" s="75">
        <f>'T5'!G11*'T5'!$W11</f>
        <v>9.3088436712449418</v>
      </c>
      <c r="H11" s="75">
        <f>'T5'!H11*'T5'!$W11</f>
        <v>5.7290507131223061</v>
      </c>
      <c r="I11" s="75">
        <f>'T5'!I11*'T5'!$W11</f>
        <v>7.1405609049972876</v>
      </c>
      <c r="J11" s="75">
        <f>'T5'!J11*'T5'!$W11</f>
        <v>4.2774907205808814</v>
      </c>
      <c r="K11" s="75">
        <f>'T5'!K11*'T5'!$W11</f>
        <v>6.864875620220328</v>
      </c>
      <c r="L11" s="75">
        <f>'T5'!L11*'T5'!$W11</f>
        <v>0.25361384232171102</v>
      </c>
      <c r="M11" s="75">
        <f>'T5'!M11*'T5'!$W11</f>
        <v>1.9362005930613073</v>
      </c>
      <c r="N11" s="75">
        <f>'T5'!N11*'T5'!$W11</f>
        <v>0.55919076763012343</v>
      </c>
      <c r="O11" s="75">
        <f>'T5'!O11*'T5'!$W11</f>
        <v>12.173880411294922</v>
      </c>
      <c r="P11" s="76">
        <f t="shared" si="2"/>
        <v>54.594219626512306</v>
      </c>
      <c r="Q11" s="75">
        <f>'T5'!Q11*'T5'!$W11</f>
        <v>77.876168033252043</v>
      </c>
      <c r="R11" s="75">
        <f>'T5'!R11*'T5'!$W11</f>
        <v>0.35177313346674888</v>
      </c>
      <c r="S11" s="75">
        <f>'T5'!S11*'T5'!$W11</f>
        <v>0.92870766173321007</v>
      </c>
      <c r="T11" s="75">
        <f>'T5'!T11*'T5'!$W11</f>
        <v>7.1725232204752265</v>
      </c>
      <c r="U11" s="76">
        <f t="shared" si="0"/>
        <v>86.329172048927234</v>
      </c>
      <c r="V11" s="76">
        <f t="shared" si="1"/>
        <v>140.92339167543955</v>
      </c>
      <c r="W11" s="144">
        <f>'T5'!W11</f>
        <v>1.2932519292964961</v>
      </c>
      <c r="X11" s="1"/>
      <c r="Y11" s="1">
        <f t="shared" si="3"/>
        <v>1.2932519292964961</v>
      </c>
      <c r="Z11" s="96">
        <f t="shared" si="4"/>
        <v>182.24944816726799</v>
      </c>
    </row>
    <row r="12" spans="1:26" x14ac:dyDescent="0.25">
      <c r="A12" s="32">
        <v>9</v>
      </c>
      <c r="B12" s="28" t="s">
        <v>220</v>
      </c>
      <c r="C12" s="75">
        <f>'T5'!C12*'T5'!$W12</f>
        <v>9.6939917827233693</v>
      </c>
      <c r="D12" s="75">
        <f>'T5'!D12*'T5'!$W12</f>
        <v>0.56312953005428068</v>
      </c>
      <c r="E12" s="75">
        <f>'T5'!E12*'T5'!$W12</f>
        <v>7.4689543879285258</v>
      </c>
      <c r="F12" s="75">
        <f>'T5'!F12*'T5'!$W12</f>
        <v>5.6800790175871523</v>
      </c>
      <c r="G12" s="75">
        <f>'T5'!G12*'T5'!$W12</f>
        <v>16.849750603393996</v>
      </c>
      <c r="H12" s="75">
        <f>'T5'!H12*'T5'!$W12</f>
        <v>4.4321264063450618</v>
      </c>
      <c r="I12" s="75">
        <f>'T5'!I12*'T5'!$W12</f>
        <v>15.227725777828375</v>
      </c>
      <c r="J12" s="75">
        <f>'T5'!J12*'T5'!$W12</f>
        <v>4.2841540905382489</v>
      </c>
      <c r="K12" s="75">
        <f>'T5'!K12*'T5'!$W12</f>
        <v>23.465800102020626</v>
      </c>
      <c r="L12" s="75">
        <f>'T5'!L12*'T5'!$W12</f>
        <v>1.0311194803194346</v>
      </c>
      <c r="M12" s="75">
        <f>'T5'!M12*'T5'!$W12</f>
        <v>2.3648826190881609</v>
      </c>
      <c r="N12" s="75">
        <f>'T5'!N12*'T5'!$W12</f>
        <v>6.9546592302303853</v>
      </c>
      <c r="O12" s="75">
        <f>'T5'!O12*'T5'!$W12</f>
        <v>14.774817171549072</v>
      </c>
      <c r="P12" s="76">
        <f t="shared" si="2"/>
        <v>112.79119019960669</v>
      </c>
      <c r="Q12" s="75">
        <f>'T5'!Q12*'T5'!$W12</f>
        <v>241.81937896985821</v>
      </c>
      <c r="R12" s="75">
        <f>'T5'!R12*'T5'!$W12</f>
        <v>0</v>
      </c>
      <c r="S12" s="75">
        <f>'T5'!S12*'T5'!$W12</f>
        <v>194.5762338000817</v>
      </c>
      <c r="T12" s="75">
        <f>'T5'!T12*'T5'!$W12</f>
        <v>0.18765551039252726</v>
      </c>
      <c r="U12" s="76">
        <f t="shared" si="0"/>
        <v>436.58326828033245</v>
      </c>
      <c r="V12" s="76">
        <f t="shared" si="1"/>
        <v>549.37445847993911</v>
      </c>
      <c r="W12" s="144">
        <f>'T5'!W12</f>
        <v>1.374791727851403</v>
      </c>
      <c r="X12" s="1"/>
      <c r="Y12" s="1">
        <f t="shared" si="3"/>
        <v>1.374791727851403</v>
      </c>
      <c r="Z12" s="96">
        <f t="shared" si="4"/>
        <v>755.27546101106441</v>
      </c>
    </row>
    <row r="13" spans="1:26" x14ac:dyDescent="0.25">
      <c r="A13" s="32">
        <v>10</v>
      </c>
      <c r="B13" s="28" t="s">
        <v>221</v>
      </c>
      <c r="C13" s="75">
        <f>'T5'!C13*'T5'!$W13</f>
        <v>4.0036358884554944E-2</v>
      </c>
      <c r="D13" s="75">
        <f>'T5'!D13*'T5'!$W13</f>
        <v>8.5195691383429702E-3</v>
      </c>
      <c r="E13" s="75">
        <f>'T5'!E13*'T5'!$W13</f>
        <v>0.21057569083538877</v>
      </c>
      <c r="F13" s="75">
        <f>'T5'!F13*'T5'!$W13</f>
        <v>3.8370896820061597E-2</v>
      </c>
      <c r="G13" s="75">
        <f>'T5'!G13*'T5'!$W13</f>
        <v>9.0594173916349552E-2</v>
      </c>
      <c r="H13" s="75">
        <f>'T5'!H13*'T5'!$W13</f>
        <v>6.0187875031043527E-3</v>
      </c>
      <c r="I13" s="75">
        <f>'T5'!I13*'T5'!$W13</f>
        <v>0.17503070341145038</v>
      </c>
      <c r="J13" s="75">
        <f>'T5'!J13*'T5'!$W13</f>
        <v>1.6886964605370564E-2</v>
      </c>
      <c r="K13" s="75">
        <f>'T5'!K13*'T5'!$W13</f>
        <v>1.8031646259115824E-2</v>
      </c>
      <c r="L13" s="75">
        <f>'T5'!L13*'T5'!$W13</f>
        <v>9.2024987188774166E-2</v>
      </c>
      <c r="M13" s="75">
        <f>'T5'!M13*'T5'!$W13</f>
        <v>7.9508924166004968E-2</v>
      </c>
      <c r="N13" s="75">
        <f>'T5'!N13*'T5'!$W13</f>
        <v>0.13669946300729255</v>
      </c>
      <c r="O13" s="75">
        <f>'T5'!O13*'T5'!$W13</f>
        <v>1.7300142412936319</v>
      </c>
      <c r="P13" s="76">
        <f t="shared" si="2"/>
        <v>2.6423124070294426</v>
      </c>
      <c r="Q13" s="75">
        <f>'T5'!Q13*'T5'!$W13</f>
        <v>26.615875812340139</v>
      </c>
      <c r="R13" s="75">
        <f>'T5'!R13*'T5'!$W13</f>
        <v>60.438389558368662</v>
      </c>
      <c r="S13" s="75">
        <f>'T5'!S13*'T5'!$W13</f>
        <v>0</v>
      </c>
      <c r="T13" s="75">
        <f>'T5'!T13*'T5'!$W13</f>
        <v>15.068716119319827</v>
      </c>
      <c r="U13" s="76">
        <f t="shared" si="0"/>
        <v>102.12298149002864</v>
      </c>
      <c r="V13" s="76">
        <f t="shared" si="1"/>
        <v>104.76529389705807</v>
      </c>
      <c r="W13" s="144">
        <f>'T5'!W13</f>
        <v>1.1965300412493884</v>
      </c>
      <c r="X13" s="1"/>
      <c r="Y13" s="1">
        <f t="shared" si="3"/>
        <v>1.1965300412493884</v>
      </c>
      <c r="Z13" s="96">
        <f t="shared" si="4"/>
        <v>125.3548214281512</v>
      </c>
    </row>
    <row r="14" spans="1:26" x14ac:dyDescent="0.25">
      <c r="A14" s="32">
        <v>11</v>
      </c>
      <c r="B14" s="28" t="s">
        <v>222</v>
      </c>
      <c r="C14" s="75">
        <f>'T5'!C14*'T5'!$W14</f>
        <v>3.2198514783315889E-2</v>
      </c>
      <c r="D14" s="75">
        <f>'T5'!D14*'T5'!$W14</f>
        <v>5.9572527927488248E-4</v>
      </c>
      <c r="E14" s="75">
        <f>'T5'!E14*'T5'!$W14</f>
        <v>0.69965176289169073</v>
      </c>
      <c r="F14" s="75">
        <f>'T5'!F14*'T5'!$W14</f>
        <v>3.2118965897715041E-2</v>
      </c>
      <c r="G14" s="75">
        <f>'T5'!G14*'T5'!$W14</f>
        <v>1.3589182495526989E-2</v>
      </c>
      <c r="H14" s="75">
        <f>'T5'!H14*'T5'!$W14</f>
        <v>1.113075880963168E-2</v>
      </c>
      <c r="I14" s="75">
        <f>'T5'!I14*'T5'!$W14</f>
        <v>0.57704391561022716</v>
      </c>
      <c r="J14" s="75">
        <f>'T5'!J14*'T5'!$W14</f>
        <v>7.3636247249928679E-3</v>
      </c>
      <c r="K14" s="75">
        <f>'T5'!K14*'T5'!$W14</f>
        <v>0.16923828379872788</v>
      </c>
      <c r="L14" s="75">
        <f>'T5'!L14*'T5'!$W14</f>
        <v>0.19861390439374169</v>
      </c>
      <c r="M14" s="75">
        <f>'T5'!M14*'T5'!$W14</f>
        <v>0.8921547750043789</v>
      </c>
      <c r="N14" s="75">
        <f>'T5'!N14*'T5'!$W14</f>
        <v>1.2048313019015173</v>
      </c>
      <c r="O14" s="75">
        <f>'T5'!O14*'T5'!$W14</f>
        <v>7.3949569635722492</v>
      </c>
      <c r="P14" s="76">
        <f t="shared" si="2"/>
        <v>11.233487679162991</v>
      </c>
      <c r="Q14" s="75">
        <f>'T5'!Q14*'T5'!$W14</f>
        <v>58.286099242081164</v>
      </c>
      <c r="R14" s="75">
        <f>'T5'!R14*'T5'!$W14</f>
        <v>181.79675276637494</v>
      </c>
      <c r="S14" s="75">
        <f>'T5'!S14*'T5'!$W14</f>
        <v>0.58262213496251847</v>
      </c>
      <c r="T14" s="75">
        <f>'T5'!T14*'T5'!$W14</f>
        <v>0.16128765146768001</v>
      </c>
      <c r="U14" s="76">
        <f t="shared" si="0"/>
        <v>240.82676179488629</v>
      </c>
      <c r="V14" s="76">
        <f t="shared" si="1"/>
        <v>252.06024947404927</v>
      </c>
      <c r="W14" s="144">
        <f>'T5'!W14</f>
        <v>1.2432879705378213</v>
      </c>
      <c r="X14" s="1"/>
      <c r="Y14" s="1">
        <f t="shared" si="3"/>
        <v>1.2432879705378213</v>
      </c>
      <c r="Z14" s="96">
        <f t="shared" si="4"/>
        <v>313.38347602184763</v>
      </c>
    </row>
    <row r="15" spans="1:26" x14ac:dyDescent="0.25">
      <c r="A15" s="32">
        <v>12</v>
      </c>
      <c r="B15" s="28" t="s">
        <v>223</v>
      </c>
      <c r="C15" s="75">
        <f>'T5'!C15*'T5'!$W15</f>
        <v>2.1667419592541797</v>
      </c>
      <c r="D15" s="75">
        <f>'T5'!D15*'T5'!$W15</f>
        <v>4.8646316993913447E-3</v>
      </c>
      <c r="E15" s="75">
        <f>'T5'!E15*'T5'!$W15</f>
        <v>0.45123139606911289</v>
      </c>
      <c r="F15" s="75">
        <f>'T5'!F15*'T5'!$W15</f>
        <v>0.24153644455665252</v>
      </c>
      <c r="G15" s="75">
        <f>'T5'!G15*'T5'!$W15</f>
        <v>0.12369088238379185</v>
      </c>
      <c r="H15" s="75">
        <f>'T5'!H15*'T5'!$W15</f>
        <v>0.18242217412741157</v>
      </c>
      <c r="I15" s="75">
        <f>'T5'!I15*'T5'!$W15</f>
        <v>0.17283358344764202</v>
      </c>
      <c r="J15" s="75">
        <f>'T5'!J15*'T5'!$W15</f>
        <v>0.12633628277232872</v>
      </c>
      <c r="K15" s="75">
        <f>'T5'!K15*'T5'!$W15</f>
        <v>0.93385554731760656</v>
      </c>
      <c r="L15" s="75">
        <f>'T5'!L15*'T5'!$W15</f>
        <v>2.3309090877565723E-2</v>
      </c>
      <c r="M15" s="75">
        <f>'T5'!M15*'T5'!$W15</f>
        <v>3.2398469674491601E-2</v>
      </c>
      <c r="N15" s="75">
        <f>'T5'!N15*'T5'!$W15</f>
        <v>0.62884120650143838</v>
      </c>
      <c r="O15" s="75">
        <f>'T5'!O15*'T5'!$W15</f>
        <v>1.3302357951681671</v>
      </c>
      <c r="P15" s="76">
        <f t="shared" si="2"/>
        <v>6.4182974638497807</v>
      </c>
      <c r="Q15" s="75">
        <f>'T5'!Q15*'T5'!$W15</f>
        <v>36.341478903417588</v>
      </c>
      <c r="R15" s="75">
        <f>'T5'!R15*'T5'!$W15</f>
        <v>37.819636344454544</v>
      </c>
      <c r="S15" s="75">
        <f>'T5'!S15*'T5'!$W15</f>
        <v>3.9426614173127144</v>
      </c>
      <c r="T15" s="75">
        <f>'T5'!T15*'T5'!$W15</f>
        <v>0.23444347089717948</v>
      </c>
      <c r="U15" s="76">
        <f t="shared" si="0"/>
        <v>78.338220136082029</v>
      </c>
      <c r="V15" s="76">
        <f t="shared" si="1"/>
        <v>84.756517599931811</v>
      </c>
      <c r="W15" s="144">
        <f>'T5'!W15</f>
        <v>1.1986439050408786</v>
      </c>
      <c r="X15" s="1"/>
      <c r="Y15" s="1">
        <f t="shared" si="3"/>
        <v>1.1986439050408786</v>
      </c>
      <c r="Z15" s="96">
        <f t="shared" si="4"/>
        <v>101.59288323364822</v>
      </c>
    </row>
    <row r="16" spans="1:26" x14ac:dyDescent="0.25">
      <c r="A16" s="32">
        <v>13</v>
      </c>
      <c r="B16" s="28" t="s">
        <v>224</v>
      </c>
      <c r="C16" s="75">
        <f>'T5'!C16*'T5'!$W16</f>
        <v>36.396360624634212</v>
      </c>
      <c r="D16" s="75">
        <f>'T5'!D16*'T5'!$W16</f>
        <v>1.3459728984606112</v>
      </c>
      <c r="E16" s="75">
        <f>'T5'!E16*'T5'!$W16</f>
        <v>18.891407562649423</v>
      </c>
      <c r="F16" s="75">
        <f>'T5'!F16*'T5'!$W16</f>
        <v>4.9719413339994194</v>
      </c>
      <c r="G16" s="75">
        <f>'T5'!G16*'T5'!$W16</f>
        <v>6.1409273915542659</v>
      </c>
      <c r="H16" s="75">
        <f>'T5'!H16*'T5'!$W16</f>
        <v>0.96700862539078947</v>
      </c>
      <c r="I16" s="75">
        <f>'T5'!I16*'T5'!$W16</f>
        <v>7.3067625014907733</v>
      </c>
      <c r="J16" s="75">
        <f>'T5'!J16*'T5'!$W16</f>
        <v>1.4474694893468798</v>
      </c>
      <c r="K16" s="75">
        <f>'T5'!K16*'T5'!$W16</f>
        <v>15.756397179582251</v>
      </c>
      <c r="L16" s="75">
        <f>'T5'!L16*'T5'!$W16</f>
        <v>2.235246666387396</v>
      </c>
      <c r="M16" s="75">
        <f>'T5'!M16*'T5'!$W16</f>
        <v>3.4940410547347689</v>
      </c>
      <c r="N16" s="75">
        <f>'T5'!N16*'T5'!$W16</f>
        <v>4.1718999479110153</v>
      </c>
      <c r="O16" s="75">
        <f>'T5'!O16*'T5'!$W16</f>
        <v>20.42356234402671</v>
      </c>
      <c r="P16" s="76">
        <f t="shared" si="2"/>
        <v>123.54899762016852</v>
      </c>
      <c r="Q16" s="75">
        <f>'T5'!Q16*'T5'!$W16</f>
        <v>83.754089662135172</v>
      </c>
      <c r="R16" s="75">
        <f>'T5'!R16*'T5'!$W16</f>
        <v>79.217958019880427</v>
      </c>
      <c r="S16" s="75">
        <f>'T5'!S16*'T5'!$W16</f>
        <v>26.384912276599671</v>
      </c>
      <c r="T16" s="75">
        <f>'T5'!T16*'T5'!$W16</f>
        <v>46.058266227545481</v>
      </c>
      <c r="U16" s="76">
        <f t="shared" si="0"/>
        <v>235.41522618616077</v>
      </c>
      <c r="V16" s="76">
        <f t="shared" si="1"/>
        <v>358.9642238063293</v>
      </c>
      <c r="W16" s="144">
        <f>'T5'!W16</f>
        <v>1.2359789391076257</v>
      </c>
      <c r="X16" s="1"/>
      <c r="Y16" s="1">
        <f t="shared" si="3"/>
        <v>1.2359789391076257</v>
      </c>
      <c r="Z16" s="96">
        <f t="shared" si="4"/>
        <v>443.67222051773922</v>
      </c>
    </row>
    <row r="17" spans="1:26" s="11" customFormat="1" x14ac:dyDescent="0.25">
      <c r="A17" s="69">
        <v>14</v>
      </c>
      <c r="B17" s="70" t="s">
        <v>225</v>
      </c>
      <c r="C17" s="76">
        <f>SUM(C4:C16)</f>
        <v>284.5114035792061</v>
      </c>
      <c r="D17" s="76">
        <f t="shared" ref="D17:V17" si="5">SUM(D4:D16)</f>
        <v>4.3103277915016687</v>
      </c>
      <c r="E17" s="76">
        <f t="shared" si="5"/>
        <v>465.20556972421639</v>
      </c>
      <c r="F17" s="76">
        <f t="shared" si="5"/>
        <v>201.92238046098257</v>
      </c>
      <c r="G17" s="76">
        <f t="shared" si="5"/>
        <v>78.047961100522258</v>
      </c>
      <c r="H17" s="76">
        <f t="shared" si="5"/>
        <v>117.32144137581655</v>
      </c>
      <c r="I17" s="76">
        <f t="shared" si="5"/>
        <v>78.238384184767455</v>
      </c>
      <c r="J17" s="76">
        <f t="shared" si="5"/>
        <v>73.512368193991804</v>
      </c>
      <c r="K17" s="76">
        <f t="shared" si="5"/>
        <v>125.14847427326129</v>
      </c>
      <c r="L17" s="76">
        <f t="shared" si="5"/>
        <v>18.794134994982894</v>
      </c>
      <c r="M17" s="76">
        <f t="shared" si="5"/>
        <v>39.529091755776051</v>
      </c>
      <c r="N17" s="76">
        <f t="shared" si="5"/>
        <v>24.993735041724911</v>
      </c>
      <c r="O17" s="76">
        <f t="shared" si="5"/>
        <v>108.56850710921107</v>
      </c>
      <c r="P17" s="76">
        <f t="shared" si="5"/>
        <v>1620.1037795859613</v>
      </c>
      <c r="Q17" s="76">
        <f t="shared" si="5"/>
        <v>1760.0623654018684</v>
      </c>
      <c r="R17" s="76">
        <f t="shared" si="5"/>
        <v>367.48321401398789</v>
      </c>
      <c r="S17" s="76">
        <f t="shared" si="5"/>
        <v>1219.5703026769772</v>
      </c>
      <c r="T17" s="76">
        <f t="shared" si="5"/>
        <v>164.25830427149984</v>
      </c>
      <c r="U17" s="76">
        <f t="shared" si="5"/>
        <v>3511.3741863643336</v>
      </c>
      <c r="V17" s="76">
        <f t="shared" si="5"/>
        <v>5131.4779659502947</v>
      </c>
      <c r="Z17" s="96"/>
    </row>
    <row r="18" spans="1:26" x14ac:dyDescent="0.25">
      <c r="A18" s="32">
        <v>15</v>
      </c>
      <c r="B18" s="28" t="s">
        <v>228</v>
      </c>
      <c r="C18" s="75">
        <f>'T5'!C18*'T5'!C$23</f>
        <v>22.806391254762204</v>
      </c>
      <c r="D18" s="75">
        <f>'T5'!D18*'T5'!D$23</f>
        <v>0.42126947045179292</v>
      </c>
      <c r="E18" s="75">
        <f>'T5'!E18*'T5'!E$23</f>
        <v>39.683942986642229</v>
      </c>
      <c r="F18" s="75">
        <f>'T5'!F18*'T5'!F$23</f>
        <v>20.792085300012523</v>
      </c>
      <c r="G18" s="75">
        <f>'T5'!G18*'T5'!G$23</f>
        <v>4.7954322699638334</v>
      </c>
      <c r="H18" s="75">
        <f>'T5'!H18*'T5'!H$23</f>
        <v>2.9229547160921183</v>
      </c>
      <c r="I18" s="75">
        <f>'T5'!I18*'T5'!I$23</f>
        <v>20.633067585152091</v>
      </c>
      <c r="J18" s="75">
        <f>'T5'!J18*'T5'!J$23</f>
        <v>2.8703966750572802</v>
      </c>
      <c r="K18" s="75">
        <f>'T5'!K18*'T5'!K$23</f>
        <v>8.7125367854791236</v>
      </c>
      <c r="L18" s="75">
        <f>'T5'!L18*'T5'!L$23</f>
        <v>1.2794302869960441</v>
      </c>
      <c r="M18" s="75">
        <f>'T5'!M18*'T5'!M$23</f>
        <v>2.0291954469118676</v>
      </c>
      <c r="N18" s="75">
        <f>'T5'!N18*'T5'!N$23</f>
        <v>1.4308753515475565</v>
      </c>
      <c r="O18" s="75">
        <f>'T5'!O18*'T5'!O$23</f>
        <v>6.4334399570073417</v>
      </c>
      <c r="P18" s="76">
        <f t="shared" ref="P18:P19" si="6">SUM(C18:O18)</f>
        <v>134.81101808607605</v>
      </c>
      <c r="Q18" s="75">
        <v>0</v>
      </c>
      <c r="R18" s="75">
        <v>0</v>
      </c>
      <c r="S18" s="75">
        <v>0</v>
      </c>
      <c r="T18" s="75">
        <v>0</v>
      </c>
      <c r="U18" s="75">
        <v>0</v>
      </c>
      <c r="V18" s="75">
        <v>0</v>
      </c>
      <c r="W18" s="144">
        <f>'T5'!W18</f>
        <v>1.6053812101332317</v>
      </c>
      <c r="Y18" s="1">
        <f>Z18/P18</f>
        <v>1.6053812101332317</v>
      </c>
      <c r="Z18" s="96">
        <f>P18*W18</f>
        <v>216.42307535431775</v>
      </c>
    </row>
    <row r="19" spans="1:26" x14ac:dyDescent="0.25">
      <c r="A19" s="32">
        <v>16</v>
      </c>
      <c r="B19" s="28" t="s">
        <v>231</v>
      </c>
      <c r="C19" s="75">
        <f>'T5'!C19*'T5'!C$23+6</f>
        <v>786.48354033624594</v>
      </c>
      <c r="D19" s="75">
        <f>'T5'!D19*'T5'!D$23</f>
        <v>18.736098557601991</v>
      </c>
      <c r="E19" s="75">
        <f>'T5'!E19*'T5'!E$23</f>
        <v>201.82616128800245</v>
      </c>
      <c r="F19" s="75">
        <f>'T5'!F19*'T5'!F$23</f>
        <v>218.40457638530114</v>
      </c>
      <c r="G19" s="75">
        <f>'T5'!G19*'T5'!G$23</f>
        <v>410.54572791122126</v>
      </c>
      <c r="H19" s="75">
        <f>'T5'!H19*'T5'!H$23</f>
        <v>53.566944162640659</v>
      </c>
      <c r="I19" s="75">
        <f>'T5'!I19*'T5'!I$23</f>
        <v>177.3451739616392</v>
      </c>
      <c r="J19" s="75">
        <f>'T5'!J19*'T5'!J$23</f>
        <v>48.209575547292182</v>
      </c>
      <c r="K19" s="75">
        <f>'T5'!K19*'T5'!K$23</f>
        <v>393.23249989674639</v>
      </c>
      <c r="L19" s="75">
        <f>'T5'!L19*'T5'!L$23</f>
        <v>82.366107826809866</v>
      </c>
      <c r="M19" s="75">
        <f>'T5'!M19*'T5'!M$23</f>
        <v>206.32552391930113</v>
      </c>
      <c r="N19" s="75">
        <f>'T5'!N19*'T5'!N$23</f>
        <v>47.902047374253847</v>
      </c>
      <c r="O19" s="75">
        <f>'T5'!O19*'T5'!O$23</f>
        <v>224.9102443112975</v>
      </c>
      <c r="P19" s="76">
        <f t="shared" si="6"/>
        <v>2869.8542214783542</v>
      </c>
      <c r="Q19" s="75">
        <v>0</v>
      </c>
      <c r="R19" s="75">
        <v>0</v>
      </c>
      <c r="S19" s="75">
        <v>0</v>
      </c>
      <c r="T19" s="75">
        <v>0</v>
      </c>
      <c r="U19" s="75">
        <v>0</v>
      </c>
      <c r="V19" s="75">
        <v>0</v>
      </c>
      <c r="W19" s="144">
        <f>'T5'!W19</f>
        <v>1.248555566929674</v>
      </c>
      <c r="Y19" s="1">
        <f t="shared" ref="Y19:Y20" si="7">Z19/P19</f>
        <v>1.248555566929674</v>
      </c>
      <c r="Z19" s="96">
        <f t="shared" ref="Z19:Z20" si="8">P19*W19</f>
        <v>3583.1724645034246</v>
      </c>
    </row>
    <row r="20" spans="1:26" x14ac:dyDescent="0.25">
      <c r="A20" s="32">
        <v>17</v>
      </c>
      <c r="B20" s="28" t="s">
        <v>226</v>
      </c>
      <c r="C20" s="75">
        <f>'T5'!C20*'T5'!C$23</f>
        <v>54.166554144627256</v>
      </c>
      <c r="D20" s="75">
        <f>'T5'!D20*'T5'!D$23</f>
        <v>2.4211101082197435</v>
      </c>
      <c r="E20" s="75">
        <f>'T5'!E20*'T5'!E$23</f>
        <v>141.34040446253644</v>
      </c>
      <c r="F20" s="75">
        <f>'T5'!F20*'T5'!F$23</f>
        <v>101.52399209375955</v>
      </c>
      <c r="G20" s="75">
        <f>'T5'!G20*'T5'!G$23</f>
        <v>11.26561650775702</v>
      </c>
      <c r="H20" s="75">
        <f>'T5'!H20*'T5'!H$23</f>
        <v>12.329286215307864</v>
      </c>
      <c r="I20" s="75">
        <f>'T5'!I20*'T5'!I$23</f>
        <v>115.79850031882904</v>
      </c>
      <c r="J20" s="75">
        <f>'T5'!J20*'T5'!J$23</f>
        <v>12.930839219293194</v>
      </c>
      <c r="K20" s="75">
        <f>'T5'!K20*'T5'!K$23</f>
        <v>15.236378816806617</v>
      </c>
      <c r="L20" s="75">
        <f>'T5'!L20*'T5'!L$23</f>
        <v>3.1518071466910782</v>
      </c>
      <c r="M20" s="75">
        <f>'T5'!M20*'T5'!M$23</f>
        <v>3.1941976612745449</v>
      </c>
      <c r="N20" s="75">
        <f>'T5'!N20*'T5'!N$23</f>
        <v>12.205779958151787</v>
      </c>
      <c r="O20" s="75">
        <f>'T5'!O20*'T5'!O$23</f>
        <v>20.475205637897929</v>
      </c>
      <c r="P20" s="76">
        <f>SUM(C20:O20)</f>
        <v>506.03967229115204</v>
      </c>
      <c r="Q20" s="75">
        <v>0</v>
      </c>
      <c r="R20" s="75">
        <v>0</v>
      </c>
      <c r="S20" s="75">
        <v>0</v>
      </c>
      <c r="T20" s="75">
        <v>0</v>
      </c>
      <c r="U20" s="75">
        <v>0</v>
      </c>
      <c r="V20" s="75">
        <v>0</v>
      </c>
      <c r="W20" s="144">
        <f>'T5'!W20</f>
        <v>1.4117427774794171</v>
      </c>
      <c r="Y20" s="1">
        <f t="shared" si="7"/>
        <v>1.4117427774794171</v>
      </c>
      <c r="Z20" s="96">
        <f t="shared" si="8"/>
        <v>714.39785247508507</v>
      </c>
    </row>
    <row r="21" spans="1:26" s="11" customFormat="1" x14ac:dyDescent="0.25">
      <c r="A21" s="69">
        <v>18</v>
      </c>
      <c r="B21" s="70" t="s">
        <v>261</v>
      </c>
      <c r="C21" s="76">
        <f>SUM(C18:C20)</f>
        <v>863.4564857356354</v>
      </c>
      <c r="D21" s="76">
        <f t="shared" ref="D21:V21" si="9">SUM(D18:D20)</f>
        <v>21.578478136273528</v>
      </c>
      <c r="E21" s="76">
        <f t="shared" si="9"/>
        <v>382.85050873718114</v>
      </c>
      <c r="F21" s="76">
        <f t="shared" si="9"/>
        <v>340.72065377907325</v>
      </c>
      <c r="G21" s="76">
        <f t="shared" si="9"/>
        <v>426.60677668894215</v>
      </c>
      <c r="H21" s="76">
        <f t="shared" si="9"/>
        <v>68.819185094040648</v>
      </c>
      <c r="I21" s="76">
        <f t="shared" si="9"/>
        <v>313.77674186562035</v>
      </c>
      <c r="J21" s="76">
        <f t="shared" si="9"/>
        <v>64.010811441642659</v>
      </c>
      <c r="K21" s="76">
        <f t="shared" si="9"/>
        <v>417.18141549903214</v>
      </c>
      <c r="L21" s="76">
        <f t="shared" si="9"/>
        <v>86.797345260496996</v>
      </c>
      <c r="M21" s="76">
        <f t="shared" si="9"/>
        <v>211.54891702748756</v>
      </c>
      <c r="N21" s="76">
        <f t="shared" si="9"/>
        <v>61.53870268395319</v>
      </c>
      <c r="O21" s="76">
        <f t="shared" si="9"/>
        <v>251.8188899062028</v>
      </c>
      <c r="P21" s="76">
        <f t="shared" si="9"/>
        <v>3510.7049118555824</v>
      </c>
      <c r="Q21" s="76">
        <f t="shared" si="9"/>
        <v>0</v>
      </c>
      <c r="R21" s="76">
        <f t="shared" si="9"/>
        <v>0</v>
      </c>
      <c r="S21" s="76">
        <f t="shared" si="9"/>
        <v>0</v>
      </c>
      <c r="T21" s="76">
        <f t="shared" si="9"/>
        <v>0</v>
      </c>
      <c r="U21" s="76">
        <f t="shared" si="9"/>
        <v>0</v>
      </c>
      <c r="V21" s="76">
        <f t="shared" si="9"/>
        <v>0</v>
      </c>
    </row>
    <row r="22" spans="1:26" s="11" customFormat="1" x14ac:dyDescent="0.25">
      <c r="A22" s="69">
        <v>19</v>
      </c>
      <c r="B22" s="70" t="s">
        <v>233</v>
      </c>
      <c r="C22" s="76">
        <f>C17+C21</f>
        <v>1147.9678893148416</v>
      </c>
      <c r="D22" s="76">
        <f t="shared" ref="D22:V22" si="10">D17+D21</f>
        <v>25.888805927775195</v>
      </c>
      <c r="E22" s="76">
        <f t="shared" si="10"/>
        <v>848.05607846139753</v>
      </c>
      <c r="F22" s="76">
        <f t="shared" si="10"/>
        <v>542.64303424005584</v>
      </c>
      <c r="G22" s="76">
        <f t="shared" si="10"/>
        <v>504.65473778946443</v>
      </c>
      <c r="H22" s="76">
        <f t="shared" si="10"/>
        <v>186.14062646985718</v>
      </c>
      <c r="I22" s="76">
        <f t="shared" si="10"/>
        <v>392.01512605038783</v>
      </c>
      <c r="J22" s="76">
        <f t="shared" si="10"/>
        <v>137.52317963563445</v>
      </c>
      <c r="K22" s="76">
        <f t="shared" si="10"/>
        <v>542.32988977229343</v>
      </c>
      <c r="L22" s="76">
        <f t="shared" si="10"/>
        <v>105.59148025547989</v>
      </c>
      <c r="M22" s="76">
        <f t="shared" si="10"/>
        <v>251.07800878326361</v>
      </c>
      <c r="N22" s="76">
        <f t="shared" si="10"/>
        <v>86.532437725678108</v>
      </c>
      <c r="O22" s="76">
        <f t="shared" si="10"/>
        <v>360.38739701541385</v>
      </c>
      <c r="P22" s="76">
        <f t="shared" si="10"/>
        <v>5130.8086914415435</v>
      </c>
      <c r="Q22" s="76">
        <f t="shared" si="10"/>
        <v>1760.0623654018684</v>
      </c>
      <c r="R22" s="76">
        <f t="shared" si="10"/>
        <v>367.48321401398789</v>
      </c>
      <c r="S22" s="76">
        <f t="shared" si="10"/>
        <v>1219.5703026769772</v>
      </c>
      <c r="T22" s="76">
        <f t="shared" si="10"/>
        <v>164.25830427149984</v>
      </c>
      <c r="U22" s="76">
        <f t="shared" si="10"/>
        <v>3511.3741863643336</v>
      </c>
      <c r="V22" s="76">
        <f t="shared" si="10"/>
        <v>5131.4779659502947</v>
      </c>
      <c r="Y22" s="100"/>
    </row>
    <row r="23" spans="1:26" x14ac:dyDescent="0.25">
      <c r="C23" s="144">
        <f>'T5'!C23</f>
        <v>1.1583331019217424</v>
      </c>
      <c r="D23" s="144">
        <f>'T5'!D23</f>
        <v>1.3000818192380181</v>
      </c>
      <c r="E23" s="144">
        <f>'T5'!E23</f>
        <v>1.2878380519806507</v>
      </c>
      <c r="F23" s="144">
        <f>'T5'!F23</f>
        <v>1.3255829969529185</v>
      </c>
      <c r="G23" s="144">
        <f>'T5'!G23</f>
        <v>1.3236096775145585</v>
      </c>
      <c r="H23" s="144">
        <f>'T5'!H23</f>
        <v>1.1789320780176458</v>
      </c>
      <c r="I23" s="144">
        <f>'T5'!I23</f>
        <v>1.1926122895576514</v>
      </c>
      <c r="J23" s="144">
        <f>'T5'!J23</f>
        <v>1.2932519292964961</v>
      </c>
      <c r="K23" s="144">
        <f>'T5'!K23</f>
        <v>1.374791727851403</v>
      </c>
      <c r="L23" s="144">
        <f>'T5'!L23</f>
        <v>1.1965300412493884</v>
      </c>
      <c r="M23" s="144">
        <f>'T5'!M23</f>
        <v>1.2432879705378213</v>
      </c>
      <c r="N23" s="144">
        <f>'T5'!N23</f>
        <v>1.1986439050408786</v>
      </c>
      <c r="O23" s="144">
        <f>'T5'!O23</f>
        <v>1.2359789391076257</v>
      </c>
      <c r="P23" s="93"/>
      <c r="Q23" s="144">
        <f>'T5'!Q23</f>
        <v>1.1916894935018025</v>
      </c>
      <c r="R23" s="144">
        <f>'T5'!R23</f>
        <v>1.3339644327519786</v>
      </c>
      <c r="S23" s="144">
        <f>'T5'!S23</f>
        <v>1.3856899072286892</v>
      </c>
      <c r="T23" s="144">
        <f>'T5'!T23</f>
        <v>1.2472048568540588</v>
      </c>
      <c r="U23" s="93"/>
      <c r="V23" s="91"/>
      <c r="W23" s="91"/>
      <c r="X23" s="93"/>
      <c r="Y23" s="77"/>
    </row>
    <row r="24" spans="1:26" x14ac:dyDescent="0.25">
      <c r="C24" s="142"/>
      <c r="D24" s="142"/>
      <c r="E24" s="142"/>
      <c r="F24" s="142"/>
      <c r="G24" s="142"/>
      <c r="H24" s="142"/>
      <c r="I24" s="142"/>
      <c r="J24" s="142"/>
      <c r="K24" s="142"/>
      <c r="L24" s="142"/>
      <c r="M24" s="142"/>
      <c r="N24" s="142"/>
      <c r="O24" s="142"/>
      <c r="P24" s="77"/>
      <c r="Q24" s="77"/>
      <c r="U24" s="77"/>
      <c r="V24" s="6"/>
      <c r="W24" s="6"/>
      <c r="X24" s="77"/>
      <c r="Y24" s="77"/>
    </row>
    <row r="25" spans="1:26" x14ac:dyDescent="0.25">
      <c r="C25" s="83">
        <f>C26/C22</f>
        <v>1.1583331019217424</v>
      </c>
      <c r="D25" s="83">
        <f t="shared" ref="D25:T25" si="11">D26/D22</f>
        <v>1.3000818192380181</v>
      </c>
      <c r="E25" s="83">
        <f t="shared" si="11"/>
        <v>1.2878380519806505</v>
      </c>
      <c r="F25" s="83">
        <f t="shared" si="11"/>
        <v>1.3255829969529185</v>
      </c>
      <c r="G25" s="83">
        <f t="shared" si="11"/>
        <v>1.3236096775145585</v>
      </c>
      <c r="H25" s="83">
        <f t="shared" si="11"/>
        <v>1.1789320780176458</v>
      </c>
      <c r="I25" s="83">
        <f t="shared" si="11"/>
        <v>1.1926122895576514</v>
      </c>
      <c r="J25" s="83">
        <f t="shared" si="11"/>
        <v>1.2932519292964961</v>
      </c>
      <c r="K25" s="83">
        <f t="shared" si="11"/>
        <v>1.374791727851403</v>
      </c>
      <c r="L25" s="83">
        <f t="shared" si="11"/>
        <v>1.1965300412493884</v>
      </c>
      <c r="M25" s="83">
        <f t="shared" si="11"/>
        <v>1.2432879705378213</v>
      </c>
      <c r="N25" s="83">
        <f t="shared" si="11"/>
        <v>1.1986439050408786</v>
      </c>
      <c r="O25" s="83">
        <f t="shared" si="11"/>
        <v>1.2359789391076257</v>
      </c>
      <c r="P25" s="83"/>
      <c r="Q25" s="83">
        <f t="shared" si="11"/>
        <v>1.1916894935018025</v>
      </c>
      <c r="R25" s="83">
        <f t="shared" si="11"/>
        <v>1.3339644327519786</v>
      </c>
      <c r="S25" s="83">
        <f t="shared" si="11"/>
        <v>1.3856899072286892</v>
      </c>
      <c r="T25" s="83">
        <f t="shared" si="11"/>
        <v>1.2472048568540588</v>
      </c>
    </row>
    <row r="26" spans="1:26" x14ac:dyDescent="0.25">
      <c r="C26" s="96">
        <f>C22*C23</f>
        <v>1329.7292061366159</v>
      </c>
      <c r="D26" s="96">
        <f t="shared" ref="D26:T26" si="12">D22*D23</f>
        <v>33.657565908481963</v>
      </c>
      <c r="E26" s="96">
        <f t="shared" si="12"/>
        <v>1092.158888056076</v>
      </c>
      <c r="F26" s="96">
        <f t="shared" si="12"/>
        <v>719.31837960355836</v>
      </c>
      <c r="G26" s="96">
        <f t="shared" si="12"/>
        <v>667.96589474170707</v>
      </c>
      <c r="H26" s="96">
        <f t="shared" si="12"/>
        <v>219.44715556761511</v>
      </c>
      <c r="I26" s="96">
        <f t="shared" si="12"/>
        <v>467.52205702018438</v>
      </c>
      <c r="J26" s="96">
        <f t="shared" si="12"/>
        <v>177.85211738677285</v>
      </c>
      <c r="K26" s="96">
        <f t="shared" si="12"/>
        <v>745.59064622551227</v>
      </c>
      <c r="L26" s="96">
        <f t="shared" si="12"/>
        <v>126.34337822567335</v>
      </c>
      <c r="M26" s="96">
        <f t="shared" si="12"/>
        <v>312.16226798682106</v>
      </c>
      <c r="N26" s="96">
        <f t="shared" si="12"/>
        <v>103.72157906821344</v>
      </c>
      <c r="O26" s="96">
        <f t="shared" si="12"/>
        <v>445.43123263086994</v>
      </c>
      <c r="P26" s="97"/>
      <c r="Q26" s="96">
        <f t="shared" si="12"/>
        <v>2097.447828757337</v>
      </c>
      <c r="R26" s="96">
        <f t="shared" si="12"/>
        <v>490.20953712804334</v>
      </c>
      <c r="S26" s="96">
        <f t="shared" si="12"/>
        <v>1689.946259575325</v>
      </c>
      <c r="T26" s="96">
        <f t="shared" si="12"/>
        <v>204.8637548660264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749EA-3247-4FFF-B843-3A0650678C03}">
  <dimension ref="A1:Z26"/>
  <sheetViews>
    <sheetView zoomScaleNormal="100" workbookViewId="0">
      <pane xSplit="3" ySplit="3" topLeftCell="D4"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5.81640625" style="31" customWidth="1"/>
    <col min="2" max="2" width="4.453125" style="31" customWidth="1"/>
    <col min="3" max="3" width="4.453125" style="3" customWidth="1"/>
    <col min="4" max="15" width="4.453125" style="1" customWidth="1"/>
    <col min="16" max="16" width="5.54296875" style="11" customWidth="1"/>
    <col min="17" max="17" width="5.26953125" style="11" customWidth="1"/>
    <col min="18" max="20" width="5.26953125" style="1" customWidth="1"/>
    <col min="21" max="21" width="5.26953125" style="11" customWidth="1"/>
    <col min="22" max="23" width="5.26953125" style="1" customWidth="1"/>
    <col min="24" max="24" width="5.26953125" style="11" customWidth="1"/>
    <col min="25" max="25" width="4.90625" style="11" customWidth="1"/>
    <col min="26" max="50" width="4.90625" style="1" customWidth="1"/>
    <col min="51" max="16384" width="15.453125" style="1"/>
  </cols>
  <sheetData>
    <row r="1" spans="1:26" x14ac:dyDescent="0.25">
      <c r="A1" s="129" t="s">
        <v>985</v>
      </c>
      <c r="B1" s="27"/>
      <c r="C1" s="25"/>
      <c r="D1" s="25"/>
      <c r="E1" s="25"/>
      <c r="F1" s="25"/>
      <c r="G1" s="25"/>
      <c r="H1" s="25"/>
      <c r="I1" s="25"/>
      <c r="J1" s="25"/>
      <c r="K1" s="25"/>
      <c r="L1" s="25"/>
      <c r="M1" s="25"/>
      <c r="N1" s="25"/>
      <c r="O1" s="25"/>
      <c r="P1" s="71"/>
      <c r="Q1" s="25"/>
      <c r="R1" s="25"/>
      <c r="S1" s="25"/>
      <c r="T1" s="25"/>
      <c r="U1" s="71"/>
      <c r="V1" s="25"/>
      <c r="W1" s="71"/>
      <c r="X1" s="1"/>
      <c r="Y1" s="1"/>
    </row>
    <row r="2" spans="1:26" s="5" customFormat="1" ht="13.5" customHeight="1" x14ac:dyDescent="0.25">
      <c r="A2" s="48" t="s">
        <v>719</v>
      </c>
      <c r="B2" s="49"/>
      <c r="C2" s="30">
        <v>1</v>
      </c>
      <c r="D2" s="32">
        <v>2</v>
      </c>
      <c r="E2" s="30">
        <v>3</v>
      </c>
      <c r="F2" s="32">
        <v>4</v>
      </c>
      <c r="G2" s="30">
        <v>5</v>
      </c>
      <c r="H2" s="32">
        <v>6</v>
      </c>
      <c r="I2" s="30">
        <v>7</v>
      </c>
      <c r="J2" s="32">
        <v>8</v>
      </c>
      <c r="K2" s="30">
        <v>9</v>
      </c>
      <c r="L2" s="32">
        <v>10</v>
      </c>
      <c r="M2" s="30">
        <v>11</v>
      </c>
      <c r="N2" s="32">
        <v>12</v>
      </c>
      <c r="O2" s="30">
        <v>13</v>
      </c>
      <c r="P2" s="69">
        <v>14</v>
      </c>
      <c r="Q2" s="30">
        <v>20</v>
      </c>
      <c r="R2" s="30">
        <v>21</v>
      </c>
      <c r="S2" s="32">
        <v>22</v>
      </c>
      <c r="T2" s="32">
        <v>23</v>
      </c>
      <c r="U2" s="74">
        <v>24</v>
      </c>
      <c r="V2" s="74">
        <v>19</v>
      </c>
    </row>
    <row r="3" spans="1:26" s="55" customFormat="1" x14ac:dyDescent="0.25">
      <c r="A3" s="62"/>
      <c r="B3" s="63"/>
      <c r="C3" s="16" t="s">
        <v>212</v>
      </c>
      <c r="D3" s="16" t="s">
        <v>213</v>
      </c>
      <c r="E3" s="16" t="s">
        <v>214</v>
      </c>
      <c r="F3" s="16" t="s">
        <v>215</v>
      </c>
      <c r="G3" s="16" t="s">
        <v>216</v>
      </c>
      <c r="H3" s="16" t="s">
        <v>217</v>
      </c>
      <c r="I3" s="16" t="s">
        <v>218</v>
      </c>
      <c r="J3" s="16" t="s">
        <v>219</v>
      </c>
      <c r="K3" s="16" t="s">
        <v>220</v>
      </c>
      <c r="L3" s="16" t="s">
        <v>221</v>
      </c>
      <c r="M3" s="16" t="s">
        <v>222</v>
      </c>
      <c r="N3" s="16" t="s">
        <v>223</v>
      </c>
      <c r="O3" s="16" t="s">
        <v>224</v>
      </c>
      <c r="P3" s="17" t="s">
        <v>225</v>
      </c>
      <c r="Q3" s="12" t="s">
        <v>234</v>
      </c>
      <c r="R3" s="12" t="s">
        <v>236</v>
      </c>
      <c r="S3" s="12" t="s">
        <v>237</v>
      </c>
      <c r="T3" s="12" t="s">
        <v>66</v>
      </c>
      <c r="U3" s="13" t="s">
        <v>250</v>
      </c>
      <c r="V3" s="13" t="s">
        <v>239</v>
      </c>
    </row>
    <row r="4" spans="1:26" x14ac:dyDescent="0.25">
      <c r="A4" s="32">
        <v>1</v>
      </c>
      <c r="B4" s="28" t="s">
        <v>212</v>
      </c>
      <c r="C4" s="75">
        <f>'T6'!C4*'T6'!$Y4</f>
        <v>106.0336387381379</v>
      </c>
      <c r="D4" s="75">
        <f>'T6'!D4*'T6'!$Y4</f>
        <v>0</v>
      </c>
      <c r="E4" s="75">
        <f>'T6'!E4*'T6'!$Y4</f>
        <v>162.94089716003944</v>
      </c>
      <c r="F4" s="75">
        <f>'T6'!F4*'T6'!$Y4</f>
        <v>0</v>
      </c>
      <c r="G4" s="75">
        <f>'T6'!G4*'T6'!$Y4</f>
        <v>0</v>
      </c>
      <c r="H4" s="75">
        <f>'T6'!H4*'T6'!$Y4</f>
        <v>54.100411020974228</v>
      </c>
      <c r="I4" s="75">
        <f>'T6'!I4*'T6'!$Y4</f>
        <v>0</v>
      </c>
      <c r="J4" s="75">
        <f>'T6'!J4*'T6'!$Y4</f>
        <v>22.399696245414017</v>
      </c>
      <c r="K4" s="75">
        <f>'T6'!K4*'T6'!$Y4</f>
        <v>0</v>
      </c>
      <c r="L4" s="75">
        <f>'T6'!L4*'T6'!$Y4</f>
        <v>4.1368069022435359</v>
      </c>
      <c r="M4" s="75">
        <f>'T6'!M4*'T6'!$Y4</f>
        <v>17.6023884128955</v>
      </c>
      <c r="N4" s="75">
        <f>'T6'!N4*'T6'!$Y4</f>
        <v>0</v>
      </c>
      <c r="O4" s="75">
        <f>'T6'!O4*'T6'!$Y4</f>
        <v>0</v>
      </c>
      <c r="P4" s="76">
        <f>SUM(C4:O4)</f>
        <v>367.21383847970463</v>
      </c>
      <c r="Q4" s="75">
        <f>'T6'!Q4*'T6'!$Y4</f>
        <v>522.8619675999073</v>
      </c>
      <c r="R4" s="75">
        <f>'T6'!R4*'T6'!$Y4</f>
        <v>0</v>
      </c>
      <c r="S4" s="75">
        <f>'T6'!S4*'T6'!$Y4</f>
        <v>403.67240045201066</v>
      </c>
      <c r="T4" s="75">
        <f>'T6'!T4*'T6'!$Y4</f>
        <v>8.0913917022784752</v>
      </c>
      <c r="U4" s="76">
        <f t="shared" ref="U4:U16" si="0">SUM(Q4:T4)</f>
        <v>934.62575975419634</v>
      </c>
      <c r="V4" s="76">
        <f t="shared" ref="V4:V16" si="1">P4+U4</f>
        <v>1301.8395982339009</v>
      </c>
      <c r="W4" s="144">
        <f>'T5'!W4</f>
        <v>1.1583331019217424</v>
      </c>
      <c r="X4" s="1"/>
      <c r="Y4" s="95">
        <f>Z4/V4</f>
        <v>1.0000000000000002</v>
      </c>
      <c r="Z4" s="96">
        <f>'T6'!Z4</f>
        <v>1301.8395982339011</v>
      </c>
    </row>
    <row r="5" spans="1:26" x14ac:dyDescent="0.25">
      <c r="A5" s="32">
        <v>2</v>
      </c>
      <c r="B5" s="28" t="s">
        <v>213</v>
      </c>
      <c r="C5" s="75">
        <f>'T6'!C5*'T6'!$Y5</f>
        <v>0</v>
      </c>
      <c r="D5" s="75">
        <f>'T6'!D5*'T6'!$Y5</f>
        <v>0</v>
      </c>
      <c r="E5" s="75">
        <f>'T6'!E5*'T6'!$Y5</f>
        <v>11.759118651649773</v>
      </c>
      <c r="F5" s="75">
        <f>'T6'!F5*'T6'!$Y5</f>
        <v>16.076053592980259</v>
      </c>
      <c r="G5" s="75">
        <f>'T6'!G5*'T6'!$Y5</f>
        <v>0</v>
      </c>
      <c r="H5" s="75">
        <f>'T6'!H5*'T6'!$Y5</f>
        <v>3.0406591641577687E-2</v>
      </c>
      <c r="I5" s="75">
        <f>'T6'!I5*'T6'!$Y5</f>
        <v>0</v>
      </c>
      <c r="J5" s="75">
        <f>'T6'!J5*'T6'!$Y5</f>
        <v>1.4952004848680887E-2</v>
      </c>
      <c r="K5" s="75">
        <f>'T6'!K5*'T6'!$Y5</f>
        <v>0</v>
      </c>
      <c r="L5" s="75">
        <f>'T6'!L5*'T6'!$Y5</f>
        <v>0</v>
      </c>
      <c r="M5" s="75">
        <f>'T6'!M5*'T6'!$Y5</f>
        <v>0</v>
      </c>
      <c r="N5" s="75">
        <f>'T6'!N5*'T6'!$Y5</f>
        <v>0</v>
      </c>
      <c r="O5" s="75">
        <f>'T6'!O5*'T6'!$Y5</f>
        <v>2.8212806715774922E-2</v>
      </c>
      <c r="P5" s="76">
        <f t="shared" ref="P5:P16" si="2">SUM(C5:O5)</f>
        <v>27.908743647836065</v>
      </c>
      <c r="Q5" s="75">
        <f>'T6'!Q5*'T6'!$Y5</f>
        <v>5.0197075229438353</v>
      </c>
      <c r="R5" s="75">
        <f>'T6'!R5*'T6'!$Y5</f>
        <v>0</v>
      </c>
      <c r="S5" s="75">
        <f>'T6'!S5*'T6'!$Y5</f>
        <v>0.34762919495527073</v>
      </c>
      <c r="T5" s="75">
        <f>'T6'!T5*'T6'!$Y5</f>
        <v>0.48482181337574687</v>
      </c>
      <c r="U5" s="76">
        <f t="shared" si="0"/>
        <v>5.8521585312748527</v>
      </c>
      <c r="V5" s="76">
        <f t="shared" si="1"/>
        <v>33.760902179110914</v>
      </c>
      <c r="W5" s="144">
        <f>'T5'!W5</f>
        <v>1.3000818192380181</v>
      </c>
      <c r="X5" s="1"/>
      <c r="Y5" s="95">
        <f t="shared" ref="Y5:Y16" si="3">Z5/V5</f>
        <v>1.0000000000000002</v>
      </c>
      <c r="Z5" s="96">
        <f>'T6'!Z5</f>
        <v>33.760902179110921</v>
      </c>
    </row>
    <row r="6" spans="1:26" x14ac:dyDescent="0.25">
      <c r="A6" s="32">
        <v>3</v>
      </c>
      <c r="B6" s="28" t="s">
        <v>214</v>
      </c>
      <c r="C6" s="75">
        <f>'T6'!C6*'T6'!$Y6</f>
        <v>116.69868920545176</v>
      </c>
      <c r="D6" s="75">
        <f>'T6'!D6*'T6'!$Y6</f>
        <v>1.9792668932157682</v>
      </c>
      <c r="E6" s="75">
        <f>'T6'!E6*'T6'!$Y6</f>
        <v>245.528796845165</v>
      </c>
      <c r="F6" s="75">
        <f>'T6'!F6*'T6'!$Y6</f>
        <v>182.09414288548282</v>
      </c>
      <c r="G6" s="75">
        <f>'T6'!G6*'T6'!$Y6</f>
        <v>10.010601493511279</v>
      </c>
      <c r="H6" s="75">
        <f>'T6'!H6*'T6'!$Y6</f>
        <v>44.879870135114921</v>
      </c>
      <c r="I6" s="75">
        <f>'T6'!I6*'T6'!$Y6</f>
        <v>12.730443548630717</v>
      </c>
      <c r="J6" s="75">
        <f>'T6'!J6*'T6'!$Y6</f>
        <v>30.330250447158829</v>
      </c>
      <c r="K6" s="75">
        <f>'T6'!K6*'T6'!$Y6</f>
        <v>15.819555497643508</v>
      </c>
      <c r="L6" s="75">
        <f>'T6'!L6*'T6'!$Y6</f>
        <v>9.1233295579391669</v>
      </c>
      <c r="M6" s="75">
        <f>'T6'!M6*'T6'!$Y6</f>
        <v>4.6438863984695047</v>
      </c>
      <c r="N6" s="75">
        <f>'T6'!N6*'T6'!$Y6</f>
        <v>7.5747153054202938</v>
      </c>
      <c r="O6" s="75">
        <f>'T6'!O6*'T6'!$Y6</f>
        <v>15.765016724714778</v>
      </c>
      <c r="P6" s="76">
        <f t="shared" si="2"/>
        <v>697.17856493791851</v>
      </c>
      <c r="Q6" s="75">
        <f>'T6'!Q6*'T6'!$Y6</f>
        <v>317.84282958457726</v>
      </c>
      <c r="R6" s="75">
        <f>'T6'!R6*'T6'!$Y6</f>
        <v>1.125158764089301</v>
      </c>
      <c r="S6" s="75">
        <f>'T6'!S6*'T6'!$Y6</f>
        <v>50.515051075577489</v>
      </c>
      <c r="T6" s="75">
        <f>'T6'!T6*'T6'!$Y6</f>
        <v>47.192004242301351</v>
      </c>
      <c r="U6" s="76">
        <f t="shared" si="0"/>
        <v>416.67504366654543</v>
      </c>
      <c r="V6" s="76">
        <f t="shared" si="1"/>
        <v>1113.8536086044639</v>
      </c>
      <c r="W6" s="144">
        <f>'T5'!W6</f>
        <v>1.2878380519806507</v>
      </c>
      <c r="X6" s="1"/>
      <c r="Y6" s="95">
        <f t="shared" si="3"/>
        <v>1</v>
      </c>
      <c r="Z6" s="96">
        <f>'T6'!Z6</f>
        <v>1113.8536086044639</v>
      </c>
    </row>
    <row r="7" spans="1:26" x14ac:dyDescent="0.25">
      <c r="A7" s="32">
        <v>4</v>
      </c>
      <c r="B7" s="28" t="s">
        <v>215</v>
      </c>
      <c r="C7" s="75">
        <f>'T6'!C7*'T6'!$Y7</f>
        <v>2.0128679336622755</v>
      </c>
      <c r="D7" s="75">
        <f>'T6'!D7*'T6'!$Y7</f>
        <v>9.22408984164024E-2</v>
      </c>
      <c r="E7" s="75">
        <f>'T6'!E7*'T6'!$Y7</f>
        <v>3.5387305309547608</v>
      </c>
      <c r="F7" s="75">
        <f>'T6'!F7*'T6'!$Y7</f>
        <v>0.32087284663991433</v>
      </c>
      <c r="G7" s="75">
        <f>'T6'!G7*'T6'!$Y7</f>
        <v>0.38846436410468427</v>
      </c>
      <c r="H7" s="75">
        <f>'T6'!H7*'T6'!$Y7</f>
        <v>2.6332785592716779E-2</v>
      </c>
      <c r="I7" s="75">
        <f>'T6'!I7*'T6'!$Y7</f>
        <v>0.74300988849626193</v>
      </c>
      <c r="J7" s="75">
        <f>'T6'!J7*'T6'!$Y7</f>
        <v>8.3120649905241192E-2</v>
      </c>
      <c r="K7" s="75">
        <f>'T6'!K7*'T6'!$Y7</f>
        <v>68.380540277622956</v>
      </c>
      <c r="L7" s="75">
        <f>'T6'!L7*'T6'!$Y7</f>
        <v>0.32108486160084881</v>
      </c>
      <c r="M7" s="75">
        <f>'T6'!M7*'T6'!$Y7</f>
        <v>0.34600941809378372</v>
      </c>
      <c r="N7" s="75">
        <f>'T6'!N7*'T6'!$Y7</f>
        <v>0.46720832858314648</v>
      </c>
      <c r="O7" s="75">
        <f>'T6'!O7*'T6'!$Y7</f>
        <v>1.4991798254757547</v>
      </c>
      <c r="P7" s="76">
        <f t="shared" si="2"/>
        <v>78.219662609148742</v>
      </c>
      <c r="Q7" s="75">
        <f>'T6'!Q7*'T6'!$Y7</f>
        <v>2.3357827673778253</v>
      </c>
      <c r="R7" s="75">
        <f>'T6'!R7*'T6'!$Y7</f>
        <v>2.7992576788151085</v>
      </c>
      <c r="S7" s="75">
        <f>'T6'!S7*'T6'!$Y7</f>
        <v>635.8625877801843</v>
      </c>
      <c r="T7" s="75">
        <f>'T6'!T7*'T6'!$Y7</f>
        <v>7.577184363537488</v>
      </c>
      <c r="U7" s="76">
        <f t="shared" si="0"/>
        <v>648.57481258991481</v>
      </c>
      <c r="V7" s="76">
        <f t="shared" si="1"/>
        <v>726.79447519906353</v>
      </c>
      <c r="W7" s="144">
        <f>'T5'!W7</f>
        <v>1.3255829969529185</v>
      </c>
      <c r="X7" s="1"/>
      <c r="Y7" s="95">
        <f t="shared" si="3"/>
        <v>0.99999999999999989</v>
      </c>
      <c r="Z7" s="96">
        <f>'T6'!Z7</f>
        <v>726.79447519906341</v>
      </c>
    </row>
    <row r="8" spans="1:26" x14ac:dyDescent="0.25">
      <c r="A8" s="32">
        <v>5</v>
      </c>
      <c r="B8" s="28" t="s">
        <v>216</v>
      </c>
      <c r="C8" s="75">
        <f>'T6'!C8*'T6'!$Y8</f>
        <v>45.05186261566476</v>
      </c>
      <c r="D8" s="75">
        <f>'T6'!D8*'T6'!$Y8</f>
        <v>0.50860311763160648</v>
      </c>
      <c r="E8" s="75">
        <f>'T6'!E8*'T6'!$Y8</f>
        <v>79.29297033230884</v>
      </c>
      <c r="F8" s="75">
        <f>'T6'!F8*'T6'!$Y8</f>
        <v>35.577301081943759</v>
      </c>
      <c r="G8" s="75">
        <f>'T6'!G8*'T6'!$Y8</f>
        <v>0.7931718816743013</v>
      </c>
      <c r="H8" s="75">
        <f>'T6'!H8*'T6'!$Y8</f>
        <v>14.013891307060604</v>
      </c>
      <c r="I8" s="75">
        <f>'T6'!I8*'T6'!$Y8</f>
        <v>19.39621405564343</v>
      </c>
      <c r="J8" s="75">
        <f>'T6'!J8*'T6'!$Y8</f>
        <v>7.0651015927225238</v>
      </c>
      <c r="K8" s="75">
        <f>'T6'!K8*'T6'!$Y8</f>
        <v>3.1194864931405331</v>
      </c>
      <c r="L8" s="75">
        <f>'T6'!L8*'T6'!$Y8</f>
        <v>2.6807644768469836</v>
      </c>
      <c r="M8" s="75">
        <f>'T6'!M8*'T6'!$Y8</f>
        <v>3.1577629204294753</v>
      </c>
      <c r="N8" s="75">
        <f>'T6'!N8*'T6'!$Y8</f>
        <v>3.4747437547517657</v>
      </c>
      <c r="O8" s="75">
        <f>'T6'!O8*'T6'!$Y8</f>
        <v>5.3258810299661814</v>
      </c>
      <c r="P8" s="76">
        <f t="shared" si="2"/>
        <v>219.45775465978477</v>
      </c>
      <c r="Q8" s="75">
        <f>'T6'!Q8*'T6'!$Y8</f>
        <v>322.20061347499109</v>
      </c>
      <c r="R8" s="75">
        <f>'T6'!R8*'T6'!$Y8</f>
        <v>0</v>
      </c>
      <c r="S8" s="75">
        <f>'T6'!S8*'T6'!$Y8</f>
        <v>111.27498363682408</v>
      </c>
      <c r="T8" s="75">
        <f>'T6'!T8*'T6'!$Y8</f>
        <v>20.74500751459605</v>
      </c>
      <c r="U8" s="76">
        <f t="shared" si="0"/>
        <v>454.22060462641122</v>
      </c>
      <c r="V8" s="76">
        <f t="shared" si="1"/>
        <v>673.67835928619593</v>
      </c>
      <c r="W8" s="144">
        <f>'T5'!W8</f>
        <v>1.3236096775145585</v>
      </c>
      <c r="X8" s="1"/>
      <c r="Y8" s="95">
        <f t="shared" si="3"/>
        <v>1.0000000000000002</v>
      </c>
      <c r="Z8" s="96">
        <f>'T6'!Z8</f>
        <v>673.67835928619604</v>
      </c>
    </row>
    <row r="9" spans="1:26" x14ac:dyDescent="0.25">
      <c r="A9" s="32">
        <v>6</v>
      </c>
      <c r="B9" s="28" t="s">
        <v>217</v>
      </c>
      <c r="C9" s="75">
        <f>'T6'!C9*'T6'!$Y9</f>
        <v>0.86246661672037894</v>
      </c>
      <c r="D9" s="75">
        <f>'T6'!D9*'T6'!$Y9</f>
        <v>1.4349063756310159E-2</v>
      </c>
      <c r="E9" s="75">
        <f>'T6'!E9*'T6'!$Y9</f>
        <v>4.4954294808481361</v>
      </c>
      <c r="F9" s="75">
        <f>'T6'!F9*'T6'!$Y9</f>
        <v>0.7574395380201342</v>
      </c>
      <c r="G9" s="75">
        <f>'T6'!G9*'T6'!$Y9</f>
        <v>0.19732531537097228</v>
      </c>
      <c r="H9" s="75">
        <f>'T6'!H9*'T6'!$Y9</f>
        <v>11.111820995128747</v>
      </c>
      <c r="I9" s="75">
        <f>'T6'!I9*'T6'!$Y9</f>
        <v>7.1897982060258041</v>
      </c>
      <c r="J9" s="75">
        <f>'T6'!J9*'T6'!$Y9</f>
        <v>7.3136669817860938</v>
      </c>
      <c r="K9" s="75">
        <f>'T6'!K9*'T6'!$Y9</f>
        <v>5.2324832162078376</v>
      </c>
      <c r="L9" s="75">
        <f>'T6'!L9*'T6'!$Y9</f>
        <v>0.11970379166729522</v>
      </c>
      <c r="M9" s="75">
        <f>'T6'!M9*'T6'!$Y9</f>
        <v>3.4214812899736269</v>
      </c>
      <c r="N9" s="75">
        <f>'T6'!N9*'T6'!$Y9</f>
        <v>0.15573611139298105</v>
      </c>
      <c r="O9" s="75">
        <f>'T6'!O9*'T6'!$Y9</f>
        <v>17.441259737197441</v>
      </c>
      <c r="P9" s="76">
        <f t="shared" si="2"/>
        <v>58.312960344095764</v>
      </c>
      <c r="Q9" s="75">
        <f>'T6'!Q9*'T6'!$Y9</f>
        <v>149.05454167055095</v>
      </c>
      <c r="R9" s="75">
        <f>'T6'!R9*'T6'!$Y9</f>
        <v>1.1810679736900818</v>
      </c>
      <c r="S9" s="75">
        <f>'T6'!S9*'T6'!$Y9</f>
        <v>3.42007316565978</v>
      </c>
      <c r="T9" s="75">
        <f>'T6'!T9*'T6'!$Y9</f>
        <v>2.1562004679863986</v>
      </c>
      <c r="U9" s="76">
        <f t="shared" si="0"/>
        <v>155.8118832778872</v>
      </c>
      <c r="V9" s="76">
        <f t="shared" si="1"/>
        <v>214.12484362198296</v>
      </c>
      <c r="W9" s="144">
        <f>'T5'!W9</f>
        <v>1.1789320780176458</v>
      </c>
      <c r="X9" s="1"/>
      <c r="Y9" s="95">
        <f t="shared" si="3"/>
        <v>1</v>
      </c>
      <c r="Z9" s="96">
        <f>'T6'!Z9</f>
        <v>214.12484362198296</v>
      </c>
    </row>
    <row r="10" spans="1:26" x14ac:dyDescent="0.25">
      <c r="A10" s="32">
        <v>7</v>
      </c>
      <c r="B10" s="28" t="s">
        <v>218</v>
      </c>
      <c r="C10" s="75">
        <f>'T6'!C10*'T6'!$Y10</f>
        <v>19.396251404368154</v>
      </c>
      <c r="D10" s="75">
        <f>'T6'!D10*'T6'!$Y10</f>
        <v>0.41303436197360988</v>
      </c>
      <c r="E10" s="75">
        <f>'T6'!E10*'T6'!$Y10</f>
        <v>32.363568552091621</v>
      </c>
      <c r="F10" s="75">
        <f>'T6'!F10*'T6'!$Y10</f>
        <v>9.7669735618311027</v>
      </c>
      <c r="G10" s="75">
        <f>'T6'!G10*'T6'!$Y10</f>
        <v>43.754207364102527</v>
      </c>
      <c r="H10" s="75">
        <f>'T6'!H10*'T6'!$Y10</f>
        <v>5.2273033361932599</v>
      </c>
      <c r="I10" s="75">
        <f>'T6'!I10*'T6'!$Y10</f>
        <v>19.606768282588064</v>
      </c>
      <c r="J10" s="75">
        <f>'T6'!J10*'T6'!$Y10</f>
        <v>10.552123149775301</v>
      </c>
      <c r="K10" s="75">
        <f>'T6'!K10*'T6'!$Y10</f>
        <v>8.6775463174102594</v>
      </c>
      <c r="L10" s="75">
        <f>'T6'!L10*'T6'!$Y10</f>
        <v>2.3083488005060109</v>
      </c>
      <c r="M10" s="75">
        <f>'T6'!M10*'T6'!$Y10</f>
        <v>7.6073262237460924</v>
      </c>
      <c r="N10" s="75">
        <f>'T6'!N10*'T6'!$Y10</f>
        <v>2.7980191840584214</v>
      </c>
      <c r="O10" s="75">
        <f>'T6'!O10*'T6'!$Y10</f>
        <v>22.097971556877635</v>
      </c>
      <c r="P10" s="76">
        <f t="shared" si="2"/>
        <v>184.56944209552208</v>
      </c>
      <c r="Q10" s="75">
        <f>'T6'!Q10*'T6'!$Y10</f>
        <v>192.83760783460261</v>
      </c>
      <c r="R10" s="75">
        <f>'T6'!R10*'T6'!$Y10</f>
        <v>4.6171913173512982</v>
      </c>
      <c r="S10" s="75">
        <f>'T6'!S10*'T6'!$Y10</f>
        <v>45.931430435045975</v>
      </c>
      <c r="T10" s="75">
        <f>'T6'!T10*'T6'!$Y10</f>
        <v>33.57757470727703</v>
      </c>
      <c r="U10" s="76">
        <f t="shared" si="0"/>
        <v>276.96380429427688</v>
      </c>
      <c r="V10" s="76">
        <f t="shared" si="1"/>
        <v>461.53324638979893</v>
      </c>
      <c r="W10" s="144">
        <f>'T5'!W10</f>
        <v>1.1926122895576514</v>
      </c>
      <c r="X10" s="1"/>
      <c r="Y10" s="95">
        <f t="shared" si="3"/>
        <v>1</v>
      </c>
      <c r="Z10" s="96">
        <f>'T6'!Z10</f>
        <v>461.53324638979893</v>
      </c>
    </row>
    <row r="11" spans="1:26" x14ac:dyDescent="0.25">
      <c r="A11" s="32">
        <v>8</v>
      </c>
      <c r="B11" s="28" t="s">
        <v>219</v>
      </c>
      <c r="C11" s="75">
        <f>'T6'!C11*'T6'!$Y11</f>
        <v>1.908095857510949</v>
      </c>
      <c r="D11" s="75">
        <f>'T6'!D11*'T6'!$Y11</f>
        <v>4.9164075788890142E-2</v>
      </c>
      <c r="E11" s="75">
        <f>'T6'!E11*'T6'!$Y11</f>
        <v>4.6459751642810714</v>
      </c>
      <c r="F11" s="75">
        <f>'T6'!F11*'T6'!$Y11</f>
        <v>1.6095772925116583</v>
      </c>
      <c r="G11" s="75">
        <f>'T6'!G11*'T6'!$Y11</f>
        <v>12.038680037356999</v>
      </c>
      <c r="H11" s="75">
        <f>'T6'!H11*'T6'!$Y11</f>
        <v>7.4091058877828893</v>
      </c>
      <c r="I11" s="75">
        <f>'T6'!I11*'T6'!$Y11</f>
        <v>9.2345441666468773</v>
      </c>
      <c r="J11" s="75">
        <f>'T6'!J11*'T6'!$Y11</f>
        <v>5.5318731269390842</v>
      </c>
      <c r="K11" s="75">
        <f>'T6'!K11*'T6'!$Y11</f>
        <v>8.8780136402304191</v>
      </c>
      <c r="L11" s="75">
        <f>'T6'!L11*'T6'!$Y11</f>
        <v>0.32798659087885013</v>
      </c>
      <c r="M11" s="75">
        <f>'T6'!M11*'T6'!$Y11</f>
        <v>2.5039951524815556</v>
      </c>
      <c r="N11" s="75">
        <f>'T6'!N11*'T6'!$Y11</f>
        <v>0.72317453908244578</v>
      </c>
      <c r="O11" s="75">
        <f>'T6'!O11*'T6'!$Y11</f>
        <v>15.743894328931979</v>
      </c>
      <c r="P11" s="76">
        <f t="shared" si="2"/>
        <v>70.604079860423667</v>
      </c>
      <c r="Q11" s="75">
        <f>'T6'!Q11*'T6'!$Y11</f>
        <v>100.71350455522132</v>
      </c>
      <c r="R11" s="75">
        <f>'T6'!R11*'T6'!$Y11</f>
        <v>0.45493128353054679</v>
      </c>
      <c r="S11" s="75">
        <f>'T6'!S11*'T6'!$Y11</f>
        <v>1.2010529752889116</v>
      </c>
      <c r="T11" s="75">
        <f>'T6'!T11*'T6'!$Y11</f>
        <v>9.2758794928035044</v>
      </c>
      <c r="U11" s="76">
        <f t="shared" si="0"/>
        <v>111.64536830684429</v>
      </c>
      <c r="V11" s="76">
        <f t="shared" si="1"/>
        <v>182.24944816726796</v>
      </c>
      <c r="W11" s="144">
        <f>'T5'!W11</f>
        <v>1.2932519292964961</v>
      </c>
      <c r="X11" s="1"/>
      <c r="Y11" s="95">
        <f t="shared" si="3"/>
        <v>1.0000000000000002</v>
      </c>
      <c r="Z11" s="96">
        <f>'T6'!Z11</f>
        <v>182.24944816726799</v>
      </c>
    </row>
    <row r="12" spans="1:26" x14ac:dyDescent="0.25">
      <c r="A12" s="32">
        <v>9</v>
      </c>
      <c r="B12" s="28" t="s">
        <v>220</v>
      </c>
      <c r="C12" s="75">
        <f>'T6'!C12*'T6'!$Y12</f>
        <v>13.327219712747564</v>
      </c>
      <c r="D12" s="75">
        <f>'T6'!D12*'T6'!$Y12</f>
        <v>0.77418581962747313</v>
      </c>
      <c r="E12" s="75">
        <f>'T6'!E12*'T6'!$Y12</f>
        <v>10.268256708223577</v>
      </c>
      <c r="F12" s="75">
        <f>'T6'!F12*'T6'!$Y12</f>
        <v>7.808925646921141</v>
      </c>
      <c r="G12" s="75">
        <f>'T6'!G12*'T6'!$Y12</f>
        <v>23.164897745905254</v>
      </c>
      <c r="H12" s="75">
        <f>'T6'!H12*'T6'!$Y12</f>
        <v>6.0932507202349573</v>
      </c>
      <c r="I12" s="75">
        <f>'T6'!I12*'T6'!$Y12</f>
        <v>20.934951433348022</v>
      </c>
      <c r="J12" s="75">
        <f>'T6'!J12*'T6'!$Y12</f>
        <v>5.8898196045127351</v>
      </c>
      <c r="K12" s="75">
        <f>'T6'!K12*'T6'!$Y12</f>
        <v>32.260587867672569</v>
      </c>
      <c r="L12" s="75">
        <f>'T6'!L12*'T6'!$Y12</f>
        <v>1.4175745319695963</v>
      </c>
      <c r="M12" s="75">
        <f>'T6'!M12*'T6'!$Y12</f>
        <v>3.2512210620619642</v>
      </c>
      <c r="N12" s="75">
        <f>'T6'!N12*'T6'!$Y12</f>
        <v>9.5612079797461398</v>
      </c>
      <c r="O12" s="75">
        <f>'T6'!O12*'T6'!$Y12</f>
        <v>20.312296427962529</v>
      </c>
      <c r="P12" s="76">
        <f t="shared" si="2"/>
        <v>155.06439526093351</v>
      </c>
      <c r="Q12" s="75">
        <f>'T6'!Q12*'T6'!$Y12</f>
        <v>332.45128184192458</v>
      </c>
      <c r="R12" s="75">
        <f>'T6'!R12*'T6'!$Y12</f>
        <v>0</v>
      </c>
      <c r="S12" s="75">
        <f>'T6'!S12*'T6'!$Y12</f>
        <v>267.50179666483285</v>
      </c>
      <c r="T12" s="75">
        <f>'T6'!T12*'T6'!$Y12</f>
        <v>0.25798724337337947</v>
      </c>
      <c r="U12" s="76">
        <f t="shared" si="0"/>
        <v>600.21106575013084</v>
      </c>
      <c r="V12" s="76">
        <f t="shared" si="1"/>
        <v>755.27546101106441</v>
      </c>
      <c r="W12" s="144">
        <f>'T5'!W12</f>
        <v>1.374791727851403</v>
      </c>
      <c r="X12" s="1"/>
      <c r="Y12" s="95">
        <f t="shared" si="3"/>
        <v>1</v>
      </c>
      <c r="Z12" s="96">
        <f>'T6'!Z12</f>
        <v>755.27546101106441</v>
      </c>
    </row>
    <row r="13" spans="1:26" x14ac:dyDescent="0.25">
      <c r="A13" s="32">
        <v>10</v>
      </c>
      <c r="B13" s="28" t="s">
        <v>221</v>
      </c>
      <c r="C13" s="75">
        <f>'T6'!C13*'T6'!$Y13</f>
        <v>4.7904706147611845E-2</v>
      </c>
      <c r="D13" s="75">
        <f>'T6'!D13*'T6'!$Y13</f>
        <v>1.0193920412528531E-2</v>
      </c>
      <c r="E13" s="75">
        <f>'T6'!E13*'T6'!$Y13</f>
        <v>0.25196014004138617</v>
      </c>
      <c r="F13" s="75">
        <f>'T6'!F13*'T6'!$Y13</f>
        <v>4.5911930754884332E-2</v>
      </c>
      <c r="G13" s="75">
        <f>'T6'!G13*'T6'!$Y13</f>
        <v>0.108398650653084</v>
      </c>
      <c r="H13" s="75">
        <f>'T6'!H13*'T6'!$Y13</f>
        <v>7.2016600593607545E-3</v>
      </c>
      <c r="I13" s="75">
        <f>'T6'!I13*'T6'!$Y13</f>
        <v>0.2094294947728122</v>
      </c>
      <c r="J13" s="75">
        <f>'T6'!J13*'T6'!$Y13</f>
        <v>2.0205760455841004E-2</v>
      </c>
      <c r="K13" s="75">
        <f>'T6'!K13*'T6'!$Y13</f>
        <v>2.1575406442214239E-2</v>
      </c>
      <c r="L13" s="75">
        <f>'T6'!L13*'T6'!$Y13</f>
        <v>0.11011066171695839</v>
      </c>
      <c r="M13" s="75">
        <f>'T6'!M13*'T6'!$Y13</f>
        <v>9.5134816312044429E-2</v>
      </c>
      <c r="N13" s="75">
        <f>'T6'!N13*'T6'!$Y13</f>
        <v>0.163565014110885</v>
      </c>
      <c r="O13" s="75">
        <f>'T6'!O13*'T6'!$Y13</f>
        <v>2.0700140114970988</v>
      </c>
      <c r="P13" s="76">
        <f t="shared" si="2"/>
        <v>3.1616061733767098</v>
      </c>
      <c r="Q13" s="75">
        <f>'T6'!Q13*'T6'!$Y13</f>
        <v>31.846694983627948</v>
      </c>
      <c r="R13" s="75">
        <f>'T6'!R13*'T6'!$Y13</f>
        <v>72.316348751321456</v>
      </c>
      <c r="S13" s="75">
        <f>'T6'!S13*'T6'!$Y13</f>
        <v>0</v>
      </c>
      <c r="T13" s="75">
        <f>'T6'!T13*'T6'!$Y13</f>
        <v>18.030171519825078</v>
      </c>
      <c r="U13" s="76">
        <f t="shared" si="0"/>
        <v>122.19321525477449</v>
      </c>
      <c r="V13" s="76">
        <f t="shared" si="1"/>
        <v>125.3548214281512</v>
      </c>
      <c r="W13" s="144">
        <f>'T5'!W13</f>
        <v>1.1965300412493884</v>
      </c>
      <c r="X13" s="1"/>
      <c r="Y13" s="95">
        <f t="shared" si="3"/>
        <v>1</v>
      </c>
      <c r="Z13" s="96">
        <f>'T6'!Z13</f>
        <v>125.3548214281512</v>
      </c>
    </row>
    <row r="14" spans="1:26" x14ac:dyDescent="0.25">
      <c r="A14" s="32">
        <v>11</v>
      </c>
      <c r="B14" s="28" t="s">
        <v>222</v>
      </c>
      <c r="C14" s="75">
        <f>'T6'!C14*'T6'!$Y14</f>
        <v>4.0032026099280846E-2</v>
      </c>
      <c r="D14" s="75">
        <f>'T6'!D14*'T6'!$Y14</f>
        <v>7.4065807346774539E-4</v>
      </c>
      <c r="E14" s="75">
        <f>'T6'!E14*'T6'!$Y14</f>
        <v>0.86986862036881907</v>
      </c>
      <c r="F14" s="75">
        <f>'T6'!F14*'T6'!$Y14</f>
        <v>3.993312392674362E-2</v>
      </c>
      <c r="G14" s="75">
        <f>'T6'!G14*'T6'!$Y14</f>
        <v>1.6895267126131836E-2</v>
      </c>
      <c r="H14" s="75">
        <f>'T6'!H14*'T6'!$Y14</f>
        <v>1.3838738530972948E-2</v>
      </c>
      <c r="I14" s="75">
        <f>'T6'!I14*'T6'!$Y14</f>
        <v>0.71743175875023713</v>
      </c>
      <c r="J14" s="75">
        <f>'T6'!J14*'T6'!$Y14</f>
        <v>9.155106040138505E-3</v>
      </c>
      <c r="K14" s="75">
        <f>'T6'!K14*'T6'!$Y14</f>
        <v>0.21041192240142423</v>
      </c>
      <c r="L14" s="75">
        <f>'T6'!L14*'T6'!$Y14</f>
        <v>0.24693427811428795</v>
      </c>
      <c r="M14" s="75">
        <f>'T6'!M14*'T6'!$Y14</f>
        <v>1.1092052996208208</v>
      </c>
      <c r="N14" s="75">
        <f>'T6'!N14*'T6'!$Y14</f>
        <v>1.4979522641815786</v>
      </c>
      <c r="O14" s="75">
        <f>'T6'!O14*'T6'!$Y14</f>
        <v>9.1940610354542702</v>
      </c>
      <c r="P14" s="76">
        <f t="shared" si="2"/>
        <v>13.966460098688174</v>
      </c>
      <c r="Q14" s="75">
        <f>'T6'!Q14*'T6'!$Y14</f>
        <v>72.466406037253137</v>
      </c>
      <c r="R14" s="75">
        <f>'T6'!R14*'T6'!$Y14</f>
        <v>226.02571579727234</v>
      </c>
      <c r="S14" s="75">
        <f>'T6'!S14*'T6'!$Y14</f>
        <v>0.72436709176796221</v>
      </c>
      <c r="T14" s="75">
        <f>'T6'!T14*'T6'!$Y14</f>
        <v>0.20052699686606332</v>
      </c>
      <c r="U14" s="76">
        <f t="shared" si="0"/>
        <v>299.41701592315957</v>
      </c>
      <c r="V14" s="76">
        <f t="shared" si="1"/>
        <v>313.38347602184774</v>
      </c>
      <c r="W14" s="144">
        <f>'T5'!W14</f>
        <v>1.2432879705378213</v>
      </c>
      <c r="X14" s="1"/>
      <c r="Y14" s="95">
        <f t="shared" si="3"/>
        <v>0.99999999999999967</v>
      </c>
      <c r="Z14" s="96">
        <f>'T6'!Z14</f>
        <v>313.38347602184763</v>
      </c>
    </row>
    <row r="15" spans="1:26" x14ac:dyDescent="0.25">
      <c r="A15" s="32">
        <v>12</v>
      </c>
      <c r="B15" s="28" t="s">
        <v>223</v>
      </c>
      <c r="C15" s="75">
        <f>'T6'!C15*'T6'!$Y15</f>
        <v>2.597152043256354</v>
      </c>
      <c r="D15" s="75">
        <f>'T6'!D15*'T6'!$Y15</f>
        <v>5.8309611367440865E-3</v>
      </c>
      <c r="E15" s="75">
        <f>'T6'!E15*'T6'!$Y15</f>
        <v>0.5408657626613288</v>
      </c>
      <c r="F15" s="75">
        <f>'T6'!F15*'T6'!$Y15</f>
        <v>0.28951618711307564</v>
      </c>
      <c r="G15" s="75">
        <f>'T6'!G15*'T6'!$Y15</f>
        <v>0.14826132227846028</v>
      </c>
      <c r="H15" s="75">
        <f>'T6'!H15*'T6'!$Y15</f>
        <v>0.21865922716212774</v>
      </c>
      <c r="I15" s="75">
        <f>'T6'!I15*'T6'!$Y15</f>
        <v>0.20716592138589018</v>
      </c>
      <c r="J15" s="75">
        <f>'T6'!J15*'T6'!$Y15</f>
        <v>0.15143221533057277</v>
      </c>
      <c r="K15" s="75">
        <f>'T6'!K15*'T6'!$Y15</f>
        <v>1.119360259980863</v>
      </c>
      <c r="L15" s="75">
        <f>'T6'!L15*'T6'!$Y15</f>
        <v>2.7939299712438099E-2</v>
      </c>
      <c r="M15" s="75">
        <f>'T6'!M15*'T6'!$Y15</f>
        <v>3.8834228207981096E-2</v>
      </c>
      <c r="N15" s="75">
        <f>'T6'!N15*'T6'!$Y15</f>
        <v>0.7537566794115016</v>
      </c>
      <c r="O15" s="75">
        <f>'T6'!O15*'T6'!$Y15</f>
        <v>1.5944790281455301</v>
      </c>
      <c r="P15" s="76">
        <f t="shared" si="2"/>
        <v>7.6932531357828671</v>
      </c>
      <c r="Q15" s="75">
        <f>'T6'!Q15*'T6'!$Y15</f>
        <v>43.560492187753162</v>
      </c>
      <c r="R15" s="75">
        <f>'T6'!R15*'T6'!$Y15</f>
        <v>45.332276595142936</v>
      </c>
      <c r="S15" s="75">
        <f>'T6'!S15*'T6'!$Y15</f>
        <v>4.725847077501717</v>
      </c>
      <c r="T15" s="75">
        <f>'T6'!T15*'T6'!$Y15</f>
        <v>0.28101423746753279</v>
      </c>
      <c r="U15" s="76">
        <f t="shared" si="0"/>
        <v>93.899630097865341</v>
      </c>
      <c r="V15" s="76">
        <f t="shared" si="1"/>
        <v>101.59288323364821</v>
      </c>
      <c r="W15" s="144">
        <f>'T5'!W15</f>
        <v>1.1986439050408786</v>
      </c>
      <c r="X15" s="1"/>
      <c r="Y15" s="95">
        <f t="shared" si="3"/>
        <v>1.0000000000000002</v>
      </c>
      <c r="Z15" s="96">
        <f>'T6'!Z15</f>
        <v>101.59288323364822</v>
      </c>
    </row>
    <row r="16" spans="1:26" x14ac:dyDescent="0.25">
      <c r="A16" s="32">
        <v>13</v>
      </c>
      <c r="B16" s="28" t="s">
        <v>224</v>
      </c>
      <c r="C16" s="75">
        <f>'T6'!C16*'T6'!$Y16</f>
        <v>44.985135192213953</v>
      </c>
      <c r="D16" s="75">
        <f>'T6'!D16*'T6'!$Y16</f>
        <v>1.6635941551069622</v>
      </c>
      <c r="E16" s="75">
        <f>'T6'!E16*'T6'!$Y16</f>
        <v>23.349381877533212</v>
      </c>
      <c r="F16" s="75">
        <f>'T6'!F16*'T6'!$Y16</f>
        <v>6.1452147753019553</v>
      </c>
      <c r="G16" s="75">
        <f>'T6'!G16*'T6'!$Y16</f>
        <v>7.5900569225502004</v>
      </c>
      <c r="H16" s="75">
        <f>'T6'!H16*'T6'!$Y16</f>
        <v>1.1952022949184313</v>
      </c>
      <c r="I16" s="75">
        <f>'T6'!I16*'T6'!$Y16</f>
        <v>9.031004564903947</v>
      </c>
      <c r="J16" s="75">
        <f>'T6'!J16*'T6'!$Y16</f>
        <v>1.7890418038336131</v>
      </c>
      <c r="K16" s="75">
        <f>'T6'!K16*'T6'!$Y16</f>
        <v>19.474575070178457</v>
      </c>
      <c r="L16" s="75">
        <f>'T6'!L16*'T6'!$Y16</f>
        <v>2.7627178033653506</v>
      </c>
      <c r="M16" s="75">
        <f>'T6'!M16*'T6'!$Y16</f>
        <v>4.3185611560295696</v>
      </c>
      <c r="N16" s="75">
        <f>'T6'!N16*'T6'!$Y16</f>
        <v>5.1563804716822155</v>
      </c>
      <c r="O16" s="75">
        <f>'T6'!O16*'T6'!$Y16</f>
        <v>25.243092918768586</v>
      </c>
      <c r="P16" s="76">
        <f t="shared" si="2"/>
        <v>152.70395900638647</v>
      </c>
      <c r="Q16" s="75">
        <f>'T6'!Q16*'T6'!$Y16</f>
        <v>103.51829088653079</v>
      </c>
      <c r="R16" s="75">
        <f>'T6'!R16*'T6'!$Y16</f>
        <v>97.911727711684236</v>
      </c>
      <c r="S16" s="75">
        <f>'T6'!S16*'T6'!$Y16</f>
        <v>32.611195884079429</v>
      </c>
      <c r="T16" s="75">
        <f>'T6'!T16*'T6'!$Y16</f>
        <v>56.927047029058251</v>
      </c>
      <c r="U16" s="76">
        <f t="shared" si="0"/>
        <v>290.96826151135269</v>
      </c>
      <c r="V16" s="76">
        <f t="shared" si="1"/>
        <v>443.67222051773916</v>
      </c>
      <c r="W16" s="144">
        <f>'T5'!W16</f>
        <v>1.2359789391076257</v>
      </c>
      <c r="X16" s="1"/>
      <c r="Y16" s="95">
        <f t="shared" si="3"/>
        <v>1.0000000000000002</v>
      </c>
      <c r="Z16" s="96">
        <f>'T6'!Z16</f>
        <v>443.67222051773922</v>
      </c>
    </row>
    <row r="17" spans="1:26" s="11" customFormat="1" x14ac:dyDescent="0.25">
      <c r="A17" s="69">
        <v>14</v>
      </c>
      <c r="B17" s="70" t="s">
        <v>225</v>
      </c>
      <c r="C17" s="76">
        <f>SUM(C4:C16)</f>
        <v>352.96131605198087</v>
      </c>
      <c r="D17" s="76">
        <f t="shared" ref="D17:V17" si="4">SUM(D4:D16)</f>
        <v>5.5112039251397622</v>
      </c>
      <c r="E17" s="76">
        <f t="shared" si="4"/>
        <v>579.84581982616703</v>
      </c>
      <c r="F17" s="76">
        <f t="shared" si="4"/>
        <v>260.53186246342744</v>
      </c>
      <c r="G17" s="76">
        <f t="shared" si="4"/>
        <v>98.210960364633891</v>
      </c>
      <c r="H17" s="76">
        <f t="shared" si="4"/>
        <v>144.32729470039482</v>
      </c>
      <c r="I17" s="76">
        <f t="shared" si="4"/>
        <v>100.00076132119206</v>
      </c>
      <c r="J17" s="76">
        <f t="shared" si="4"/>
        <v>91.150438688722673</v>
      </c>
      <c r="K17" s="76">
        <f t="shared" si="4"/>
        <v>163.19413596893102</v>
      </c>
      <c r="L17" s="76">
        <f t="shared" si="4"/>
        <v>23.583301556561327</v>
      </c>
      <c r="M17" s="76">
        <f t="shared" si="4"/>
        <v>48.095806378321925</v>
      </c>
      <c r="N17" s="76">
        <f t="shared" si="4"/>
        <v>32.326459632421376</v>
      </c>
      <c r="O17" s="76">
        <f t="shared" si="4"/>
        <v>136.31535943170755</v>
      </c>
      <c r="P17" s="76">
        <f t="shared" si="4"/>
        <v>2036.0547203096019</v>
      </c>
      <c r="Q17" s="76">
        <f t="shared" si="4"/>
        <v>2196.7097209472613</v>
      </c>
      <c r="R17" s="76">
        <f t="shared" si="4"/>
        <v>451.76367587289735</v>
      </c>
      <c r="S17" s="76">
        <f t="shared" si="4"/>
        <v>1557.7884154337285</v>
      </c>
      <c r="T17" s="76">
        <f t="shared" si="4"/>
        <v>204.79681133074638</v>
      </c>
      <c r="U17" s="76">
        <f t="shared" si="4"/>
        <v>4411.058623584634</v>
      </c>
      <c r="V17" s="76">
        <f t="shared" si="4"/>
        <v>6447.1133438942361</v>
      </c>
      <c r="Y17" s="100"/>
      <c r="Z17" s="96"/>
    </row>
    <row r="18" spans="1:26" x14ac:dyDescent="0.25">
      <c r="A18" s="32">
        <v>15</v>
      </c>
      <c r="B18" s="28" t="s">
        <v>228</v>
      </c>
      <c r="C18" s="75">
        <f>'T6'!C18*'T6'!$Y18</f>
        <v>36.612951991342101</v>
      </c>
      <c r="D18" s="75">
        <f>'T6'!D18*'T6'!$Y18</f>
        <v>0.67629809226608495</v>
      </c>
      <c r="E18" s="75">
        <f>'T6'!E18*'T6'!$Y18</f>
        <v>63.70785641475387</v>
      </c>
      <c r="F18" s="75">
        <f>'T6'!F18*'T6'!$Y18</f>
        <v>33.37922306012748</v>
      </c>
      <c r="G18" s="75">
        <f>'T6'!G18*'T6'!$Y18</f>
        <v>7.6984968606664888</v>
      </c>
      <c r="H18" s="75">
        <f>'T6'!H18*'T6'!$Y18</f>
        <v>4.6924565792846016</v>
      </c>
      <c r="I18" s="75">
        <f>'T6'!I18*'T6'!$Y18</f>
        <v>33.123939008612219</v>
      </c>
      <c r="J18" s="75">
        <f>'T6'!J18*'T6'!$Y18</f>
        <v>4.608080887765861</v>
      </c>
      <c r="K18" s="75">
        <f>'T6'!K18*'T6'!$Y18</f>
        <v>13.986942848002771</v>
      </c>
      <c r="L18" s="75">
        <f>'T6'!L18*'T6'!$Y18</f>
        <v>2.0539733424188173</v>
      </c>
      <c r="M18" s="75">
        <f>'T6'!M18*'T6'!$Y18</f>
        <v>3.2576322421602177</v>
      </c>
      <c r="N18" s="75">
        <f>'T6'!N18*'T6'!$Y18</f>
        <v>2.2971004034172293</v>
      </c>
      <c r="O18" s="75">
        <f>'T6'!O18*'T6'!$Y18</f>
        <v>10.328123623499932</v>
      </c>
      <c r="P18" s="76">
        <f t="shared" ref="P18:P19" si="5">SUM(C18:O18)</f>
        <v>216.42307535431766</v>
      </c>
      <c r="Q18" s="75">
        <v>0</v>
      </c>
      <c r="R18" s="75">
        <v>0</v>
      </c>
      <c r="S18" s="75">
        <v>0</v>
      </c>
      <c r="T18" s="75">
        <v>0</v>
      </c>
      <c r="U18" s="75">
        <v>0</v>
      </c>
      <c r="V18" s="75">
        <v>0</v>
      </c>
      <c r="W18" s="144">
        <f>'T5'!W18</f>
        <v>1.6053812101332317</v>
      </c>
      <c r="Y18" s="95">
        <f>Z18/P18</f>
        <v>1.0000000000000004</v>
      </c>
      <c r="Z18" s="96">
        <f>'T6'!Z18</f>
        <v>216.42307535431775</v>
      </c>
    </row>
    <row r="19" spans="1:26" x14ac:dyDescent="0.25">
      <c r="A19" s="32">
        <v>16</v>
      </c>
      <c r="B19" s="28" t="s">
        <v>231</v>
      </c>
      <c r="C19" s="75">
        <f>'T6'!C19*'T6'!$Y19</f>
        <v>981.96840258537861</v>
      </c>
      <c r="D19" s="75">
        <f>'T6'!D19*'T6'!$Y19</f>
        <v>23.393060156637002</v>
      </c>
      <c r="E19" s="75">
        <f>'T6'!E19*'T6'!$Y19</f>
        <v>251.99117722818173</v>
      </c>
      <c r="F19" s="75">
        <f>'T6'!F19*'T6'!$Y19</f>
        <v>272.69024968878495</v>
      </c>
      <c r="G19" s="75">
        <f>'T6'!G19*'T6'!$Y19</f>
        <v>512.58915406275048</v>
      </c>
      <c r="H19" s="75">
        <f>'T6'!H19*'T6'!$Y19</f>
        <v>66.881306337675994</v>
      </c>
      <c r="I19" s="75">
        <f>'T6'!I19*'T6'!$Y19</f>
        <v>221.42530421791608</v>
      </c>
      <c r="J19" s="75">
        <f>'T6'!J19*'T6'!$Y19</f>
        <v>60.192333928888338</v>
      </c>
      <c r="K19" s="75">
        <f>'T6'!K19*'T6'!$Y19</f>
        <v>490.97262684375517</v>
      </c>
      <c r="L19" s="75">
        <f>'T6'!L19*'T6'!$Y19</f>
        <v>102.83866245349324</v>
      </c>
      <c r="M19" s="75">
        <f>'T6'!M19*'T6'!$Y19</f>
        <v>257.60888148912505</v>
      </c>
      <c r="N19" s="75">
        <f>'T6'!N19*'T6'!$Y19</f>
        <v>59.808367916453612</v>
      </c>
      <c r="O19" s="75">
        <f>'T6'!O19*'T6'!$Y19</f>
        <v>280.81293759438353</v>
      </c>
      <c r="P19" s="76">
        <f t="shared" si="5"/>
        <v>3583.1724645034242</v>
      </c>
      <c r="Q19" s="75">
        <v>0</v>
      </c>
      <c r="R19" s="75">
        <v>0</v>
      </c>
      <c r="S19" s="75">
        <v>0</v>
      </c>
      <c r="T19" s="75">
        <v>0</v>
      </c>
      <c r="U19" s="75">
        <v>0</v>
      </c>
      <c r="V19" s="75">
        <v>0</v>
      </c>
      <c r="W19" s="144">
        <f>'T5'!W19</f>
        <v>1.248555566929674</v>
      </c>
      <c r="Y19" s="95">
        <f t="shared" ref="Y19:Y20" si="6">Z19/P19</f>
        <v>1.0000000000000002</v>
      </c>
      <c r="Z19" s="96">
        <f>'T6'!Z19</f>
        <v>3583.1724645034246</v>
      </c>
    </row>
    <row r="20" spans="1:26" x14ac:dyDescent="0.25">
      <c r="A20" s="32">
        <v>17</v>
      </c>
      <c r="B20" s="28" t="s">
        <v>226</v>
      </c>
      <c r="C20" s="75">
        <f>'T6'!C20*'T6'!$Y20</f>
        <v>76.469241594625316</v>
      </c>
      <c r="D20" s="75">
        <f>'T6'!D20*'T6'!$Y20</f>
        <v>3.4179847087616326</v>
      </c>
      <c r="E20" s="75">
        <f>'T6'!E20*'T6'!$Y20</f>
        <v>199.5362951660054</v>
      </c>
      <c r="F20" s="75">
        <f>'T6'!F20*'T6'!$Y20</f>
        <v>143.32576257924248</v>
      </c>
      <c r="G20" s="75">
        <f>'T6'!G20*'T6'!$Y20</f>
        <v>15.904152738678867</v>
      </c>
      <c r="H20" s="75">
        <f>'T6'!H20*'T6'!$Y20</f>
        <v>17.405780765937415</v>
      </c>
      <c r="I20" s="75">
        <f>'T6'!I20*'T6'!$Y20</f>
        <v>163.47769646805489</v>
      </c>
      <c r="J20" s="75">
        <f>'T6'!J20*'T6'!$Y20</f>
        <v>18.255018874584753</v>
      </c>
      <c r="K20" s="75">
        <f>'T6'!K20*'T6'!$Y20</f>
        <v>21.509847749567129</v>
      </c>
      <c r="L20" s="75">
        <f>'T6'!L20*'T6'!$Y20</f>
        <v>4.4495409753491391</v>
      </c>
      <c r="M20" s="75">
        <f>'T6'!M20*'T6'!$Y20</f>
        <v>4.5093854781459841</v>
      </c>
      <c r="N20" s="75">
        <f>'T6'!N20*'T6'!$Y20</f>
        <v>17.231421699423809</v>
      </c>
      <c r="O20" s="75">
        <f>'T6'!O20*'T6'!$Y20</f>
        <v>28.905723676708241</v>
      </c>
      <c r="P20" s="76">
        <f>SUM(C20:O20)</f>
        <v>714.39785247508507</v>
      </c>
      <c r="Q20" s="75">
        <v>0</v>
      </c>
      <c r="R20" s="75">
        <v>0</v>
      </c>
      <c r="S20" s="75">
        <v>0</v>
      </c>
      <c r="T20" s="75">
        <v>0</v>
      </c>
      <c r="U20" s="75">
        <v>0</v>
      </c>
      <c r="V20" s="75">
        <v>0</v>
      </c>
      <c r="W20" s="144">
        <f>'T5'!W20</f>
        <v>1.4117427774794171</v>
      </c>
      <c r="Y20" s="95">
        <f t="shared" si="6"/>
        <v>1</v>
      </c>
      <c r="Z20" s="96">
        <f>'T6'!Z20</f>
        <v>714.39785247508507</v>
      </c>
    </row>
    <row r="21" spans="1:26" s="11" customFormat="1" x14ac:dyDescent="0.25">
      <c r="A21" s="69">
        <v>18</v>
      </c>
      <c r="B21" s="70" t="s">
        <v>261</v>
      </c>
      <c r="C21" s="76">
        <f>SUM(C18:C20)</f>
        <v>1095.0505961713461</v>
      </c>
      <c r="D21" s="76">
        <f t="shared" ref="D21:V21" si="7">SUM(D18:D20)</f>
        <v>27.487342957664719</v>
      </c>
      <c r="E21" s="76">
        <f t="shared" si="7"/>
        <v>515.23532880894095</v>
      </c>
      <c r="F21" s="76">
        <f t="shared" si="7"/>
        <v>449.39523532815485</v>
      </c>
      <c r="G21" s="76">
        <f t="shared" si="7"/>
        <v>536.19180366209582</v>
      </c>
      <c r="H21" s="76">
        <f t="shared" si="7"/>
        <v>88.979543682897997</v>
      </c>
      <c r="I21" s="76">
        <f t="shared" si="7"/>
        <v>418.02693969458318</v>
      </c>
      <c r="J21" s="76">
        <f t="shared" si="7"/>
        <v>83.055433691238946</v>
      </c>
      <c r="K21" s="76">
        <f t="shared" si="7"/>
        <v>526.46941744132505</v>
      </c>
      <c r="L21" s="76">
        <f t="shared" si="7"/>
        <v>109.34217677126119</v>
      </c>
      <c r="M21" s="76">
        <f t="shared" si="7"/>
        <v>265.37589920943128</v>
      </c>
      <c r="N21" s="76">
        <f t="shared" si="7"/>
        <v>79.336890019294657</v>
      </c>
      <c r="O21" s="76">
        <f t="shared" si="7"/>
        <v>320.04678489459172</v>
      </c>
      <c r="P21" s="76">
        <f t="shared" si="7"/>
        <v>4513.9933923328263</v>
      </c>
      <c r="Q21" s="76">
        <f t="shared" si="7"/>
        <v>0</v>
      </c>
      <c r="R21" s="76">
        <f t="shared" si="7"/>
        <v>0</v>
      </c>
      <c r="S21" s="76">
        <f t="shared" si="7"/>
        <v>0</v>
      </c>
      <c r="T21" s="76">
        <f t="shared" si="7"/>
        <v>0</v>
      </c>
      <c r="U21" s="76">
        <f t="shared" si="7"/>
        <v>0</v>
      </c>
      <c r="V21" s="76">
        <f t="shared" si="7"/>
        <v>0</v>
      </c>
    </row>
    <row r="22" spans="1:26" s="11" customFormat="1" x14ac:dyDescent="0.25">
      <c r="A22" s="69">
        <v>19</v>
      </c>
      <c r="B22" s="70" t="s">
        <v>233</v>
      </c>
      <c r="C22" s="76">
        <f>C17+C21</f>
        <v>1448.011912223327</v>
      </c>
      <c r="D22" s="76">
        <f t="shared" ref="D22:V22" si="8">D17+D21</f>
        <v>32.998546882804483</v>
      </c>
      <c r="E22" s="76">
        <f t="shared" si="8"/>
        <v>1095.0811486351081</v>
      </c>
      <c r="F22" s="76">
        <f t="shared" si="8"/>
        <v>709.92709779158236</v>
      </c>
      <c r="G22" s="76">
        <f t="shared" si="8"/>
        <v>634.40276402672976</v>
      </c>
      <c r="H22" s="76">
        <f t="shared" si="8"/>
        <v>233.30683838329281</v>
      </c>
      <c r="I22" s="76">
        <f t="shared" si="8"/>
        <v>518.02770101577528</v>
      </c>
      <c r="J22" s="76">
        <f t="shared" si="8"/>
        <v>174.20587237996162</v>
      </c>
      <c r="K22" s="76">
        <f t="shared" si="8"/>
        <v>689.6635534102561</v>
      </c>
      <c r="L22" s="76">
        <f t="shared" si="8"/>
        <v>132.92547832782253</v>
      </c>
      <c r="M22" s="76">
        <f t="shared" si="8"/>
        <v>313.47170558775321</v>
      </c>
      <c r="N22" s="76">
        <f t="shared" si="8"/>
        <v>111.66334965171603</v>
      </c>
      <c r="O22" s="76">
        <f t="shared" si="8"/>
        <v>456.36214432629924</v>
      </c>
      <c r="P22" s="76">
        <f t="shared" si="8"/>
        <v>6550.0481126424284</v>
      </c>
      <c r="Q22" s="76">
        <f t="shared" si="8"/>
        <v>2196.7097209472613</v>
      </c>
      <c r="R22" s="76">
        <f t="shared" si="8"/>
        <v>451.76367587289735</v>
      </c>
      <c r="S22" s="76">
        <f t="shared" si="8"/>
        <v>1557.7884154337285</v>
      </c>
      <c r="T22" s="76">
        <f t="shared" si="8"/>
        <v>204.79681133074638</v>
      </c>
      <c r="U22" s="76">
        <f t="shared" si="8"/>
        <v>4411.058623584634</v>
      </c>
      <c r="V22" s="76">
        <f t="shared" si="8"/>
        <v>6447.1133438942361</v>
      </c>
      <c r="Y22" s="100"/>
    </row>
    <row r="23" spans="1:26" x14ac:dyDescent="0.25">
      <c r="C23" s="144">
        <f>'T5'!C23</f>
        <v>1.1583331019217424</v>
      </c>
      <c r="D23" s="144">
        <f>'T5'!D23</f>
        <v>1.3000818192380181</v>
      </c>
      <c r="E23" s="144">
        <f>'T5'!E23</f>
        <v>1.2878380519806507</v>
      </c>
      <c r="F23" s="144">
        <f>'T5'!F23</f>
        <v>1.3255829969529185</v>
      </c>
      <c r="G23" s="144">
        <f>'T5'!G23</f>
        <v>1.3236096775145585</v>
      </c>
      <c r="H23" s="144">
        <f>'T5'!H23</f>
        <v>1.1789320780176458</v>
      </c>
      <c r="I23" s="144">
        <f>'T5'!I23</f>
        <v>1.1926122895576514</v>
      </c>
      <c r="J23" s="144">
        <f>'T5'!J23</f>
        <v>1.2932519292964961</v>
      </c>
      <c r="K23" s="144">
        <f>'T5'!K23</f>
        <v>1.374791727851403</v>
      </c>
      <c r="L23" s="144">
        <f>'T5'!L23</f>
        <v>1.1965300412493884</v>
      </c>
      <c r="M23" s="144">
        <f>'T5'!M23</f>
        <v>1.2432879705378213</v>
      </c>
      <c r="N23" s="144">
        <f>'T5'!N23</f>
        <v>1.1986439050408786</v>
      </c>
      <c r="O23" s="144">
        <f>'T5'!O23</f>
        <v>1.2359789391076257</v>
      </c>
      <c r="P23" s="93"/>
      <c r="Q23" s="144">
        <f>'T5'!Q23</f>
        <v>1.1916894935018025</v>
      </c>
      <c r="R23" s="144">
        <f>'T5'!R23</f>
        <v>1.3339644327519786</v>
      </c>
      <c r="S23" s="144">
        <f>'T5'!S23</f>
        <v>1.3856899072286892</v>
      </c>
      <c r="T23" s="144">
        <f>'T5'!T23</f>
        <v>1.2472048568540588</v>
      </c>
      <c r="U23" s="93"/>
      <c r="V23" s="91"/>
      <c r="W23" s="91"/>
      <c r="X23" s="93"/>
      <c r="Y23" s="77"/>
    </row>
    <row r="24" spans="1:26" x14ac:dyDescent="0.25">
      <c r="C24" s="142"/>
      <c r="D24" s="142"/>
      <c r="E24" s="142"/>
      <c r="F24" s="142"/>
      <c r="G24" s="142"/>
      <c r="H24" s="142"/>
      <c r="I24" s="142"/>
      <c r="J24" s="142"/>
      <c r="K24" s="142"/>
      <c r="L24" s="142"/>
      <c r="M24" s="142"/>
      <c r="N24" s="142"/>
      <c r="O24" s="142"/>
      <c r="P24" s="77"/>
      <c r="Q24" s="77"/>
      <c r="U24" s="77"/>
      <c r="V24" s="6"/>
      <c r="W24" s="6"/>
      <c r="X24" s="77"/>
      <c r="Y24" s="77"/>
    </row>
    <row r="25" spans="1:26" x14ac:dyDescent="0.25">
      <c r="C25" s="83">
        <f>C26/C22</f>
        <v>0.91831372028901626</v>
      </c>
      <c r="D25" s="92">
        <f t="shared" ref="D25:T25" si="9">D26/D22</f>
        <v>1.019971152912218</v>
      </c>
      <c r="E25" s="92">
        <f t="shared" si="9"/>
        <v>0.99733146663818073</v>
      </c>
      <c r="F25" s="83">
        <f t="shared" si="9"/>
        <v>1.0132285157746339</v>
      </c>
      <c r="G25" s="83">
        <f t="shared" si="9"/>
        <v>1.0529050827300039</v>
      </c>
      <c r="H25" s="83">
        <f t="shared" si="9"/>
        <v>0.9405946138925082</v>
      </c>
      <c r="I25" s="83">
        <f t="shared" si="9"/>
        <v>0.90250397054721809</v>
      </c>
      <c r="J25" s="83">
        <f t="shared" si="9"/>
        <v>1.0209306664407867</v>
      </c>
      <c r="K25" s="83">
        <f t="shared" si="9"/>
        <v>1.0810932991002746</v>
      </c>
      <c r="L25" s="83">
        <f t="shared" si="9"/>
        <v>0.95048278038980361</v>
      </c>
      <c r="M25" s="83">
        <f t="shared" si="9"/>
        <v>0.99582278854011086</v>
      </c>
      <c r="N25" s="92">
        <f t="shared" si="9"/>
        <v>0.92887755375176018</v>
      </c>
      <c r="O25" s="83">
        <f t="shared" si="9"/>
        <v>0.97604772474814716</v>
      </c>
      <c r="P25" s="83"/>
      <c r="Q25" s="92">
        <f t="shared" si="9"/>
        <v>0.95481337782439424</v>
      </c>
      <c r="R25" s="92">
        <f t="shared" si="9"/>
        <v>1.0851017098283986</v>
      </c>
      <c r="S25" s="92">
        <f t="shared" si="9"/>
        <v>1.0848368384513891</v>
      </c>
      <c r="T25" s="92">
        <f t="shared" si="9"/>
        <v>1.0003268778202405</v>
      </c>
    </row>
    <row r="26" spans="1:26" x14ac:dyDescent="0.25">
      <c r="C26" s="96">
        <f>'T6'!C26</f>
        <v>1329.7292061366159</v>
      </c>
      <c r="D26" s="96">
        <f>'T6'!D26</f>
        <v>33.657565908481963</v>
      </c>
      <c r="E26" s="96">
        <f>'T6'!E26</f>
        <v>1092.158888056076</v>
      </c>
      <c r="F26" s="96">
        <f>'T6'!F26</f>
        <v>719.31837960355836</v>
      </c>
      <c r="G26" s="96">
        <f>'T6'!G26</f>
        <v>667.96589474170707</v>
      </c>
      <c r="H26" s="96">
        <f>'T6'!H26</f>
        <v>219.44715556761511</v>
      </c>
      <c r="I26" s="96">
        <f>'T6'!I26</f>
        <v>467.52205702018438</v>
      </c>
      <c r="J26" s="96">
        <f>'T6'!J26</f>
        <v>177.85211738677285</v>
      </c>
      <c r="K26" s="96">
        <f>'T6'!K26</f>
        <v>745.59064622551227</v>
      </c>
      <c r="L26" s="96">
        <f>'T6'!L26</f>
        <v>126.34337822567335</v>
      </c>
      <c r="M26" s="96">
        <f>'T6'!M26</f>
        <v>312.16226798682106</v>
      </c>
      <c r="N26" s="96">
        <f>'T6'!N26</f>
        <v>103.72157906821344</v>
      </c>
      <c r="O26" s="96">
        <f>'T6'!O26</f>
        <v>445.43123263086994</v>
      </c>
      <c r="P26" s="96"/>
      <c r="Q26" s="96">
        <f>'T6'!Q26</f>
        <v>2097.447828757337</v>
      </c>
      <c r="R26" s="96">
        <f>'T6'!R26</f>
        <v>490.20953712804334</v>
      </c>
      <c r="S26" s="96">
        <f>'T6'!S26</f>
        <v>1689.946259575325</v>
      </c>
      <c r="T26" s="96">
        <f>'T6'!T26</f>
        <v>204.8637548660264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5BFF-6B49-4928-812C-8D145CD7768D}">
  <dimension ref="A1:Z26"/>
  <sheetViews>
    <sheetView zoomScaleNormal="100" workbookViewId="0">
      <pane xSplit="3" ySplit="3" topLeftCell="D4"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5.81640625" style="31" customWidth="1"/>
    <col min="2" max="2" width="4.453125" style="31" customWidth="1"/>
    <col min="3" max="3" width="4.453125" style="3" customWidth="1"/>
    <col min="4" max="15" width="4.453125" style="1" customWidth="1"/>
    <col min="16" max="16" width="5.54296875" style="11" customWidth="1"/>
    <col min="17" max="17" width="5.26953125" style="11" customWidth="1"/>
    <col min="18" max="20" width="5.26953125" style="1" customWidth="1"/>
    <col min="21" max="21" width="5.26953125" style="11" customWidth="1"/>
    <col min="22" max="23" width="5.26953125" style="1" customWidth="1"/>
    <col min="24" max="24" width="5.26953125" style="11" customWidth="1"/>
    <col min="25" max="25" width="4.90625" style="11" customWidth="1"/>
    <col min="26" max="50" width="4.90625" style="1" customWidth="1"/>
    <col min="51" max="16384" width="15.453125" style="1"/>
  </cols>
  <sheetData>
    <row r="1" spans="1:26" x14ac:dyDescent="0.25">
      <c r="A1" s="129" t="str">
        <f>'T7'!A1</f>
        <v>Nepal Input-Output Table, 2019, current prices, NPRs billion</v>
      </c>
      <c r="B1" s="27"/>
      <c r="C1" s="25"/>
      <c r="D1" s="25"/>
      <c r="E1" s="25"/>
      <c r="F1" s="25"/>
      <c r="G1" s="25"/>
      <c r="H1" s="25"/>
      <c r="I1" s="25"/>
      <c r="J1" s="25"/>
      <c r="K1" s="25"/>
      <c r="L1" s="25"/>
      <c r="M1" s="25"/>
      <c r="N1" s="25"/>
      <c r="O1" s="25"/>
      <c r="P1" s="71"/>
      <c r="Q1" s="25"/>
      <c r="R1" s="25"/>
      <c r="S1" s="25"/>
      <c r="T1" s="25"/>
      <c r="U1" s="71"/>
      <c r="V1" s="25"/>
      <c r="W1" s="71"/>
      <c r="X1" s="1"/>
      <c r="Y1" s="1"/>
    </row>
    <row r="2" spans="1:26" s="5" customFormat="1" ht="13.5" customHeight="1" x14ac:dyDescent="0.25">
      <c r="A2" s="48" t="s">
        <v>719</v>
      </c>
      <c r="B2" s="49"/>
      <c r="C2" s="30">
        <v>1</v>
      </c>
      <c r="D2" s="32">
        <v>2</v>
      </c>
      <c r="E2" s="30">
        <v>3</v>
      </c>
      <c r="F2" s="32">
        <v>4</v>
      </c>
      <c r="G2" s="30">
        <v>5</v>
      </c>
      <c r="H2" s="32">
        <v>6</v>
      </c>
      <c r="I2" s="30">
        <v>7</v>
      </c>
      <c r="J2" s="32">
        <v>8</v>
      </c>
      <c r="K2" s="30">
        <v>9</v>
      </c>
      <c r="L2" s="32">
        <v>10</v>
      </c>
      <c r="M2" s="30">
        <v>11</v>
      </c>
      <c r="N2" s="32">
        <v>12</v>
      </c>
      <c r="O2" s="30">
        <v>13</v>
      </c>
      <c r="P2" s="69">
        <v>14</v>
      </c>
      <c r="Q2" s="30">
        <v>20</v>
      </c>
      <c r="R2" s="30">
        <v>21</v>
      </c>
      <c r="S2" s="32">
        <v>22</v>
      </c>
      <c r="T2" s="32">
        <v>23</v>
      </c>
      <c r="U2" s="74">
        <v>24</v>
      </c>
      <c r="V2" s="74">
        <v>19</v>
      </c>
    </row>
    <row r="3" spans="1:26" s="55" customFormat="1" x14ac:dyDescent="0.25">
      <c r="A3" s="62"/>
      <c r="B3" s="63"/>
      <c r="C3" s="16" t="s">
        <v>212</v>
      </c>
      <c r="D3" s="16" t="s">
        <v>213</v>
      </c>
      <c r="E3" s="16" t="s">
        <v>214</v>
      </c>
      <c r="F3" s="16" t="s">
        <v>215</v>
      </c>
      <c r="G3" s="16" t="s">
        <v>216</v>
      </c>
      <c r="H3" s="16" t="s">
        <v>217</v>
      </c>
      <c r="I3" s="16" t="s">
        <v>218</v>
      </c>
      <c r="J3" s="16" t="s">
        <v>219</v>
      </c>
      <c r="K3" s="16" t="s">
        <v>220</v>
      </c>
      <c r="L3" s="16" t="s">
        <v>221</v>
      </c>
      <c r="M3" s="16" t="s">
        <v>222</v>
      </c>
      <c r="N3" s="16" t="s">
        <v>223</v>
      </c>
      <c r="O3" s="16" t="s">
        <v>224</v>
      </c>
      <c r="P3" s="17" t="s">
        <v>225</v>
      </c>
      <c r="Q3" s="12" t="s">
        <v>234</v>
      </c>
      <c r="R3" s="12" t="s">
        <v>236</v>
      </c>
      <c r="S3" s="12" t="s">
        <v>237</v>
      </c>
      <c r="T3" s="12" t="s">
        <v>66</v>
      </c>
      <c r="U3" s="13" t="s">
        <v>250</v>
      </c>
      <c r="V3" s="13" t="s">
        <v>239</v>
      </c>
    </row>
    <row r="4" spans="1:26" x14ac:dyDescent="0.25">
      <c r="A4" s="32">
        <v>1</v>
      </c>
      <c r="B4" s="28" t="s">
        <v>212</v>
      </c>
      <c r="C4" s="75">
        <f>'T7'!C4*'T7'!C$25</f>
        <v>97.37214526540096</v>
      </c>
      <c r="D4" s="75">
        <f>'T7'!D4*'T7'!D$25</f>
        <v>0</v>
      </c>
      <c r="E4" s="75">
        <f>'T7'!E4*'T7'!E$25</f>
        <v>162.5060839399631</v>
      </c>
      <c r="F4" s="75">
        <f>'T7'!F4*'T7'!F$25</f>
        <v>0</v>
      </c>
      <c r="G4" s="75">
        <f>'T7'!G4*'T7'!G$25</f>
        <v>0</v>
      </c>
      <c r="H4" s="75">
        <f>'T7'!H4*'T7'!H$25</f>
        <v>50.886555215699246</v>
      </c>
      <c r="I4" s="75">
        <f>'T7'!I4*'T7'!I$25</f>
        <v>0</v>
      </c>
      <c r="J4" s="75">
        <f>'T7'!J4*'T7'!J$25</f>
        <v>22.86853681590172</v>
      </c>
      <c r="K4" s="75">
        <f>'T7'!K4*'T7'!K$25</f>
        <v>0</v>
      </c>
      <c r="L4" s="75">
        <f>'T7'!L4*'T7'!L$25</f>
        <v>3.9319637263801663</v>
      </c>
      <c r="M4" s="75">
        <f>'T7'!M4*'T7'!M$25</f>
        <v>17.528859514295732</v>
      </c>
      <c r="N4" s="75">
        <f>'T7'!N4*'T7'!N$25</f>
        <v>0</v>
      </c>
      <c r="O4" s="75">
        <f>'T7'!O4*'T7'!O$25</f>
        <v>0</v>
      </c>
      <c r="P4" s="76">
        <f>SUM(C4:O4)</f>
        <v>355.0941444776409</v>
      </c>
      <c r="Q4" s="75">
        <f>'T7'!Q4*'T7'!Q$25</f>
        <v>499.23560141997649</v>
      </c>
      <c r="R4" s="75">
        <f>'T7'!R4*'T7'!R$25</f>
        <v>0</v>
      </c>
      <c r="S4" s="75">
        <f>'T7'!S4*'T7'!S$25</f>
        <v>437.91869067644234</v>
      </c>
      <c r="T4" s="75">
        <f>'T7'!T4*'T7'!T$25</f>
        <v>8.0940365987608285</v>
      </c>
      <c r="U4" s="76">
        <f t="shared" ref="U4:U16" si="0">SUM(Q4:T4)</f>
        <v>945.24832869517968</v>
      </c>
      <c r="V4" s="76">
        <f t="shared" ref="V4:V16" si="1">P4+U4</f>
        <v>1300.3424731728205</v>
      </c>
      <c r="W4" s="144">
        <f>'T5'!W4</f>
        <v>1.1583331019217424</v>
      </c>
      <c r="X4" s="1"/>
      <c r="Y4" s="95">
        <f>Z4/V4</f>
        <v>1.001151331354599</v>
      </c>
      <c r="Z4" s="96">
        <f>'T6'!Z4</f>
        <v>1301.8395982339011</v>
      </c>
    </row>
    <row r="5" spans="1:26" x14ac:dyDescent="0.25">
      <c r="A5" s="32">
        <v>2</v>
      </c>
      <c r="B5" s="28" t="s">
        <v>213</v>
      </c>
      <c r="C5" s="75">
        <f>'T7'!C5*'T7'!C$25</f>
        <v>0</v>
      </c>
      <c r="D5" s="75">
        <f>'T7'!D5*'T7'!D$25</f>
        <v>0</v>
      </c>
      <c r="E5" s="75">
        <f>'T7'!E5*'T7'!E$25</f>
        <v>11.727739051222255</v>
      </c>
      <c r="F5" s="75">
        <f>'T7'!F5*'T7'!F$25</f>
        <v>16.288715921528858</v>
      </c>
      <c r="G5" s="75">
        <f>'T7'!G5*'T7'!G$25</f>
        <v>0</v>
      </c>
      <c r="H5" s="75">
        <f>'T7'!H5*'T7'!H$25</f>
        <v>2.8600276324896933E-2</v>
      </c>
      <c r="I5" s="75">
        <f>'T7'!I5*'T7'!I$25</f>
        <v>0</v>
      </c>
      <c r="J5" s="75">
        <f>'T7'!J5*'T7'!J$25</f>
        <v>1.5264960274789652E-2</v>
      </c>
      <c r="K5" s="75">
        <f>'T7'!K5*'T7'!K$25</f>
        <v>0</v>
      </c>
      <c r="L5" s="75">
        <f>'T7'!L5*'T7'!L$25</f>
        <v>0</v>
      </c>
      <c r="M5" s="75">
        <f>'T7'!M5*'T7'!M$25</f>
        <v>0</v>
      </c>
      <c r="N5" s="75">
        <f>'T7'!N5*'T7'!N$25</f>
        <v>0</v>
      </c>
      <c r="O5" s="75">
        <f>'T7'!O5*'T7'!O$25</f>
        <v>2.753704580369136E-2</v>
      </c>
      <c r="P5" s="76">
        <f t="shared" ref="P5:P16" si="2">SUM(C5:O5)</f>
        <v>28.087857255154493</v>
      </c>
      <c r="Q5" s="75">
        <f>'T7'!Q5*'T7'!Q$25</f>
        <v>4.7928838956725262</v>
      </c>
      <c r="R5" s="75">
        <f>'T7'!R5*'T7'!R$25</f>
        <v>0</v>
      </c>
      <c r="S5" s="75">
        <f>'T7'!S5*'T7'!S$25</f>
        <v>0.37712095680867747</v>
      </c>
      <c r="T5" s="75">
        <f>'T7'!T5*'T7'!T$25</f>
        <v>0.48498029087330818</v>
      </c>
      <c r="U5" s="76">
        <f t="shared" si="0"/>
        <v>5.6549851433545113</v>
      </c>
      <c r="V5" s="76">
        <f t="shared" si="1"/>
        <v>33.742842398509005</v>
      </c>
      <c r="W5" s="144">
        <f>'T5'!W5</f>
        <v>1.3000818192380181</v>
      </c>
      <c r="X5" s="1"/>
      <c r="Y5" s="95">
        <f t="shared" ref="Y5:Y16" si="3">Z5/V5</f>
        <v>1.0005352181179235</v>
      </c>
      <c r="Z5" s="96">
        <f>'T6'!Z5</f>
        <v>33.760902179110921</v>
      </c>
    </row>
    <row r="6" spans="1:26" x14ac:dyDescent="0.25">
      <c r="A6" s="32">
        <v>3</v>
      </c>
      <c r="B6" s="28" t="s">
        <v>214</v>
      </c>
      <c r="C6" s="75">
        <f>'T7'!C6*'T7'!C$25</f>
        <v>107.16600743711007</v>
      </c>
      <c r="D6" s="75">
        <f>'T7'!D6*'T7'!D$25</f>
        <v>2.0187951349942708</v>
      </c>
      <c r="E6" s="75">
        <f>'T7'!E6*'T7'!E$25</f>
        <v>244.87359505949632</v>
      </c>
      <c r="F6" s="75">
        <f>'T7'!F6*'T7'!F$25</f>
        <v>184.50297812711187</v>
      </c>
      <c r="G6" s="75">
        <f>'T7'!G6*'T7'!G$25</f>
        <v>10.540213193702595</v>
      </c>
      <c r="H6" s="75">
        <f>'T7'!H6*'T7'!H$25</f>
        <v>42.213764121284328</v>
      </c>
      <c r="I6" s="75">
        <f>'T7'!I6*'T7'!I$25</f>
        <v>11.48927584946644</v>
      </c>
      <c r="J6" s="75">
        <f>'T7'!J6*'T7'!J$25</f>
        <v>30.965082802333832</v>
      </c>
      <c r="K6" s="75">
        <f>'T7'!K6*'T7'!K$25</f>
        <v>17.102415443247306</v>
      </c>
      <c r="L6" s="75">
        <f>'T7'!L6*'T7'!L$25</f>
        <v>8.6715676446424972</v>
      </c>
      <c r="M6" s="75">
        <f>'T7'!M6*'T7'!M$25</f>
        <v>4.6244879029873944</v>
      </c>
      <c r="N6" s="75">
        <f>'T7'!N6*'T7'!N$25</f>
        <v>7.0359830232648193</v>
      </c>
      <c r="O6" s="75">
        <f>'T7'!O6*'T7'!O$25</f>
        <v>15.387408704774346</v>
      </c>
      <c r="P6" s="76">
        <f t="shared" si="2"/>
        <v>686.59157444441632</v>
      </c>
      <c r="Q6" s="75">
        <f>'T7'!Q6*'T7'!Q$25</f>
        <v>303.48058573291354</v>
      </c>
      <c r="R6" s="75">
        <f>'T7'!R6*'T7'!R$25</f>
        <v>1.2209116987417084</v>
      </c>
      <c r="S6" s="75">
        <f>'T7'!S6*'T7'!S$25</f>
        <v>54.800588303039923</v>
      </c>
      <c r="T6" s="75">
        <f>'T7'!T6*'T7'!T$25</f>
        <v>47.207430261780857</v>
      </c>
      <c r="U6" s="76">
        <f t="shared" si="0"/>
        <v>406.70951599647606</v>
      </c>
      <c r="V6" s="76">
        <f t="shared" si="1"/>
        <v>1093.3010904408925</v>
      </c>
      <c r="W6" s="144">
        <f>'T5'!W6</f>
        <v>1.2878380519806507</v>
      </c>
      <c r="X6" s="1"/>
      <c r="Y6" s="95">
        <f t="shared" si="3"/>
        <v>1.0187985892845706</v>
      </c>
      <c r="Z6" s="96">
        <f>'T6'!Z6</f>
        <v>1113.8536086044639</v>
      </c>
    </row>
    <row r="7" spans="1:26" x14ac:dyDescent="0.25">
      <c r="A7" s="32">
        <v>4</v>
      </c>
      <c r="B7" s="28" t="s">
        <v>215</v>
      </c>
      <c r="C7" s="75">
        <f>'T7'!C7*'T7'!C$25</f>
        <v>1.8484442406118688</v>
      </c>
      <c r="D7" s="75">
        <f>'T7'!D7*'T7'!D$25</f>
        <v>9.4083055503436736E-2</v>
      </c>
      <c r="E7" s="75">
        <f>'T7'!E7*'T7'!E$25</f>
        <v>3.5292873104744196</v>
      </c>
      <c r="F7" s="75">
        <f>'T7'!F7*'T7'!F$25</f>
        <v>0.32511751815334211</v>
      </c>
      <c r="G7" s="75">
        <f>'T7'!G7*'T7'!G$25</f>
        <v>0.40901610342530098</v>
      </c>
      <c r="H7" s="75">
        <f>'T7'!H7*'T7'!H$25</f>
        <v>2.4768476297295641E-2</v>
      </c>
      <c r="I7" s="75">
        <f>'T7'!I7*'T7'!I$25</f>
        <v>0.67056937452372223</v>
      </c>
      <c r="J7" s="75">
        <f>'T7'!J7*'T7'!J$25</f>
        <v>8.4860420502749195E-2</v>
      </c>
      <c r="K7" s="75">
        <f>'T7'!K7*'T7'!K$25</f>
        <v>73.92574388299461</v>
      </c>
      <c r="L7" s="75">
        <f>'T7'!L7*'T7'!L$25</f>
        <v>0.30518563199545007</v>
      </c>
      <c r="M7" s="75">
        <f>'T7'!M7*'T7'!M$25</f>
        <v>0.3445640635872928</v>
      </c>
      <c r="N7" s="75">
        <f>'T7'!N7*'T7'!N$25</f>
        <v>0.4339793293467617</v>
      </c>
      <c r="O7" s="75">
        <f>'T7'!O7*'T7'!O$25</f>
        <v>1.4632710576439347</v>
      </c>
      <c r="P7" s="76">
        <f t="shared" si="2"/>
        <v>83.458890465060193</v>
      </c>
      <c r="Q7" s="75">
        <f>'T7'!Q7*'T7'!Q$25</f>
        <v>2.2302366339840325</v>
      </c>
      <c r="R7" s="75">
        <f>'T7'!R7*'T7'!R$25</f>
        <v>3.0374792935325483</v>
      </c>
      <c r="S7" s="75">
        <f>'T7'!S7*'T7'!S$25</f>
        <v>689.80715941697406</v>
      </c>
      <c r="T7" s="75">
        <f>'T7'!T7*'T7'!T$25</f>
        <v>7.5796611770458018</v>
      </c>
      <c r="U7" s="76">
        <f t="shared" si="0"/>
        <v>702.65453652153644</v>
      </c>
      <c r="V7" s="76">
        <f t="shared" si="1"/>
        <v>786.11342698659666</v>
      </c>
      <c r="W7" s="144">
        <f>'T5'!W7</f>
        <v>1.3255829969529185</v>
      </c>
      <c r="X7" s="1"/>
      <c r="Y7" s="95">
        <f t="shared" si="3"/>
        <v>0.92454148504380573</v>
      </c>
      <c r="Z7" s="96">
        <f>'T6'!Z7</f>
        <v>726.79447519906341</v>
      </c>
    </row>
    <row r="8" spans="1:26" x14ac:dyDescent="0.25">
      <c r="A8" s="32">
        <v>5</v>
      </c>
      <c r="B8" s="28" t="s">
        <v>216</v>
      </c>
      <c r="C8" s="75">
        <f>'T7'!C8*'T7'!C$25</f>
        <v>41.371743564540758</v>
      </c>
      <c r="D8" s="75">
        <f>'T7'!D8*'T7'!D$25</f>
        <v>0.51876050826545805</v>
      </c>
      <c r="E8" s="75">
        <f>'T7'!E8*'T7'!E$25</f>
        <v>79.081374395619335</v>
      </c>
      <c r="F8" s="75">
        <f>'T7'!F8*'T7'!F$25</f>
        <v>36.047935970525153</v>
      </c>
      <c r="G8" s="75">
        <f>'T7'!G8*'T7'!G$25</f>
        <v>0.8351347056933931</v>
      </c>
      <c r="H8" s="75">
        <f>'T7'!H8*'T7'!H$25</f>
        <v>13.181390683096245</v>
      </c>
      <c r="I8" s="75">
        <f>'T7'!I8*'T7'!I$25</f>
        <v>17.505160198801956</v>
      </c>
      <c r="J8" s="75">
        <f>'T7'!J8*'T7'!J$25</f>
        <v>7.2129788775300696</v>
      </c>
      <c r="K8" s="75">
        <f>'T7'!K8*'T7'!K$25</f>
        <v>3.3724559443680451</v>
      </c>
      <c r="L8" s="75">
        <f>'T7'!L8*'T7'!L$25</f>
        <v>2.5480204735237382</v>
      </c>
      <c r="M8" s="75">
        <f>'T7'!M8*'T7'!M$25</f>
        <v>3.1445722769706443</v>
      </c>
      <c r="N8" s="75">
        <f>'T7'!N8*'T7'!N$25</f>
        <v>3.2276114788280261</v>
      </c>
      <c r="O8" s="75">
        <f>'T7'!O8*'T7'!O$25</f>
        <v>5.1983140615778103</v>
      </c>
      <c r="P8" s="76">
        <f t="shared" si="2"/>
        <v>213.24545313934067</v>
      </c>
      <c r="Q8" s="75">
        <f>'T7'!Q8*'T7'!Q$25</f>
        <v>307.64145608914828</v>
      </c>
      <c r="R8" s="75">
        <f>'T7'!R8*'T7'!R$25</f>
        <v>0</v>
      </c>
      <c r="S8" s="75">
        <f>'T7'!S8*'T7'!S$25</f>
        <v>120.71520144730229</v>
      </c>
      <c r="T8" s="75">
        <f>'T7'!T8*'T7'!T$25</f>
        <v>20.751788597433297</v>
      </c>
      <c r="U8" s="76">
        <f t="shared" si="0"/>
        <v>449.10844613388389</v>
      </c>
      <c r="V8" s="76">
        <f t="shared" si="1"/>
        <v>662.35389927322456</v>
      </c>
      <c r="W8" s="144">
        <f>'T5'!W8</f>
        <v>1.3236096775145585</v>
      </c>
      <c r="X8" s="1"/>
      <c r="Y8" s="95">
        <f t="shared" si="3"/>
        <v>1.0170972950040718</v>
      </c>
      <c r="Z8" s="96">
        <f>'T6'!Z8</f>
        <v>673.67835928619604</v>
      </c>
    </row>
    <row r="9" spans="1:26" x14ac:dyDescent="0.25">
      <c r="A9" s="32">
        <v>6</v>
      </c>
      <c r="B9" s="28" t="s">
        <v>217</v>
      </c>
      <c r="C9" s="75">
        <f>'T7'!C9*'T7'!C$25</f>
        <v>0.79201492742557222</v>
      </c>
      <c r="D9" s="75">
        <f>'T7'!D9*'T7'!D$25</f>
        <v>1.4635631102734593E-2</v>
      </c>
      <c r="E9" s="75">
        <f>'T7'!E9*'T7'!E$25</f>
        <v>4.4834332773027867</v>
      </c>
      <c r="F9" s="75">
        <f>'T7'!F9*'T7'!F$25</f>
        <v>0.767459338897165</v>
      </c>
      <c r="G9" s="75">
        <f>'T7'!G9*'T7'!G$25</f>
        <v>0.20776482750539768</v>
      </c>
      <c r="H9" s="75">
        <f>'T7'!H9*'T7'!H$25</f>
        <v>10.451718978555791</v>
      </c>
      <c r="I9" s="75">
        <f>'T7'!I9*'T7'!I$25</f>
        <v>6.488821428371554</v>
      </c>
      <c r="J9" s="75">
        <f>'T7'!J9*'T7'!J$25</f>
        <v>7.4667469058408535</v>
      </c>
      <c r="K9" s="75">
        <f>'T7'!K9*'T7'!K$25</f>
        <v>5.6568025426969468</v>
      </c>
      <c r="L9" s="75">
        <f>'T7'!L9*'T7'!L$25</f>
        <v>0.11377639272713257</v>
      </c>
      <c r="M9" s="75">
        <f>'T7'!M9*'T7'!M$25</f>
        <v>3.4071890391193529</v>
      </c>
      <c r="N9" s="75">
        <f>'T7'!N9*'T7'!N$25</f>
        <v>0.14465977818152387</v>
      </c>
      <c r="O9" s="75">
        <f>'T7'!O9*'T7'!O$25</f>
        <v>17.023501883233031</v>
      </c>
      <c r="P9" s="76">
        <f t="shared" si="2"/>
        <v>57.018524950959844</v>
      </c>
      <c r="Q9" s="75">
        <f>'T7'!Q9*'T7'!Q$25</f>
        <v>142.31927041252567</v>
      </c>
      <c r="R9" s="75">
        <f>'T7'!R9*'T7'!R$25</f>
        <v>1.2815788776746697</v>
      </c>
      <c r="S9" s="75">
        <f>'T7'!S9*'T7'!S$25</f>
        <v>3.71022136030679</v>
      </c>
      <c r="T9" s="75">
        <f>'T7'!T9*'T7'!T$25</f>
        <v>2.1569052820953756</v>
      </c>
      <c r="U9" s="76">
        <f t="shared" si="0"/>
        <v>149.46797593260251</v>
      </c>
      <c r="V9" s="76">
        <f t="shared" si="1"/>
        <v>206.48650088356237</v>
      </c>
      <c r="W9" s="144">
        <f>'T5'!W9</f>
        <v>1.1789320780176458</v>
      </c>
      <c r="X9" s="1"/>
      <c r="Y9" s="95">
        <f t="shared" si="3"/>
        <v>1.0369919714157385</v>
      </c>
      <c r="Z9" s="96">
        <f>'T6'!Z9</f>
        <v>214.12484362198296</v>
      </c>
    </row>
    <row r="10" spans="1:26" x14ac:dyDescent="0.25">
      <c r="A10" s="32">
        <v>7</v>
      </c>
      <c r="B10" s="28" t="s">
        <v>218</v>
      </c>
      <c r="C10" s="75">
        <f>'T7'!C10*'T7'!C$25</f>
        <v>17.811843786806374</v>
      </c>
      <c r="D10" s="75">
        <f>'T7'!D10*'T7'!D$25</f>
        <v>0.4212831343745852</v>
      </c>
      <c r="E10" s="75">
        <f>'T7'!E10*'T7'!E$25</f>
        <v>32.277205289702842</v>
      </c>
      <c r="F10" s="75">
        <f>'T7'!F10*'T7'!F$25</f>
        <v>9.8961761256642173</v>
      </c>
      <c r="G10" s="75">
        <f>'T7'!G10*'T7'!G$25</f>
        <v>46.069027324486122</v>
      </c>
      <c r="H10" s="75">
        <f>'T7'!H10*'T7'!H$25</f>
        <v>4.9167733632057189</v>
      </c>
      <c r="I10" s="75">
        <f>'T7'!I10*'T7'!I$25</f>
        <v>17.695186224634988</v>
      </c>
      <c r="J10" s="75">
        <f>'T7'!J10*'T7'!J$25</f>
        <v>10.772986119665351</v>
      </c>
      <c r="K10" s="75">
        <f>'T7'!K10*'T7'!K$25</f>
        <v>9.3812371763844968</v>
      </c>
      <c r="L10" s="75">
        <f>'T7'!L10*'T7'!L$25</f>
        <v>2.1940457860144211</v>
      </c>
      <c r="M10" s="75">
        <f>'T7'!M10*'T7'!M$25</f>
        <v>7.5755488134651454</v>
      </c>
      <c r="N10" s="75">
        <f>'T7'!N10*'T7'!N$25</f>
        <v>2.5990172150386823</v>
      </c>
      <c r="O10" s="75">
        <f>'T7'!O10*'T7'!O$25</f>
        <v>21.568674859639685</v>
      </c>
      <c r="P10" s="76">
        <f t="shared" si="2"/>
        <v>183.17900521908263</v>
      </c>
      <c r="Q10" s="75">
        <f>'T7'!Q10*'T7'!Q$25</f>
        <v>184.12392770813278</v>
      </c>
      <c r="R10" s="75">
        <f>'T7'!R10*'T7'!R$25</f>
        <v>5.0101221930627302</v>
      </c>
      <c r="S10" s="75">
        <f>'T7'!S10*'T7'!S$25</f>
        <v>49.828107778705188</v>
      </c>
      <c r="T10" s="75">
        <f>'T7'!T10*'T7'!T$25</f>
        <v>33.588550471706306</v>
      </c>
      <c r="U10" s="76">
        <f t="shared" si="0"/>
        <v>272.55070815160701</v>
      </c>
      <c r="V10" s="76">
        <f t="shared" si="1"/>
        <v>455.72971337068964</v>
      </c>
      <c r="W10" s="144">
        <f>'T5'!W10</f>
        <v>1.1926122895576514</v>
      </c>
      <c r="X10" s="1"/>
      <c r="Y10" s="95">
        <f t="shared" si="3"/>
        <v>1.0127345943194814</v>
      </c>
      <c r="Z10" s="96">
        <f>'T6'!Z10</f>
        <v>461.53324638979893</v>
      </c>
    </row>
    <row r="11" spans="1:26" x14ac:dyDescent="0.25">
      <c r="A11" s="32">
        <v>8</v>
      </c>
      <c r="B11" s="28" t="s">
        <v>219</v>
      </c>
      <c r="C11" s="75">
        <f>'T7'!C11*'T7'!C$25</f>
        <v>1.7522306055789403</v>
      </c>
      <c r="D11" s="75">
        <f>'T7'!D11*'T7'!D$25</f>
        <v>5.014593906425794E-2</v>
      </c>
      <c r="E11" s="75">
        <f>'T7'!E11*'T7'!E$25</f>
        <v>4.6335772245570039</v>
      </c>
      <c r="F11" s="75">
        <f>'T7'!F11*'T7'!F$25</f>
        <v>1.6308696111161414</v>
      </c>
      <c r="G11" s="75">
        <f>'T7'!G11*'T7'!G$25</f>
        <v>12.675587400693418</v>
      </c>
      <c r="H11" s="75">
        <f>'T7'!H11*'T7'!H$25</f>
        <v>6.9689650918078563</v>
      </c>
      <c r="I11" s="75">
        <f>'T7'!I11*'T7'!I$25</f>
        <v>8.3342127765924587</v>
      </c>
      <c r="J11" s="75">
        <f>'T7'!J11*'T7'!J$25</f>
        <v>5.647658918151798</v>
      </c>
      <c r="K11" s="75">
        <f>'T7'!K11*'T7'!K$25</f>
        <v>9.5979610557739417</v>
      </c>
      <c r="L11" s="75">
        <f>'T7'!L11*'T7'!L$25</f>
        <v>0.31174560682910246</v>
      </c>
      <c r="M11" s="75">
        <f>'T7'!M11*'T7'!M$25</f>
        <v>2.4935354352351027</v>
      </c>
      <c r="N11" s="75">
        <f>'T7'!N11*'T7'!N$25</f>
        <v>0.67174059679845888</v>
      </c>
      <c r="O11" s="75">
        <f>'T7'!O11*'T7'!O$25</f>
        <v>15.366792238429316</v>
      </c>
      <c r="P11" s="76">
        <f t="shared" si="2"/>
        <v>70.135022500627798</v>
      </c>
      <c r="Q11" s="75">
        <f>'T7'!Q11*'T7'!Q$25</f>
        <v>96.16260147690339</v>
      </c>
      <c r="R11" s="75">
        <f>'T7'!R11*'T7'!R$25</f>
        <v>0.49364671361342433</v>
      </c>
      <c r="S11" s="75">
        <f>'T7'!S11*'T7'!S$25</f>
        <v>1.3029465125250572</v>
      </c>
      <c r="T11" s="75">
        <f>'T7'!T11*'T7'!T$25</f>
        <v>9.2789115720729267</v>
      </c>
      <c r="U11" s="76">
        <f t="shared" si="0"/>
        <v>107.2381062751148</v>
      </c>
      <c r="V11" s="76">
        <f t="shared" si="1"/>
        <v>177.3731287757426</v>
      </c>
      <c r="W11" s="144">
        <f>'T5'!W11</f>
        <v>1.2932519292964961</v>
      </c>
      <c r="X11" s="1"/>
      <c r="Y11" s="95">
        <f t="shared" si="3"/>
        <v>1.0274918722197806</v>
      </c>
      <c r="Z11" s="96">
        <f>'T6'!Z11</f>
        <v>182.24944816726799</v>
      </c>
    </row>
    <row r="12" spans="1:26" x14ac:dyDescent="0.25">
      <c r="A12" s="32">
        <v>9</v>
      </c>
      <c r="B12" s="28" t="s">
        <v>220</v>
      </c>
      <c r="C12" s="75">
        <f>'T7'!C12*'T7'!C$25</f>
        <v>12.23856871552233</v>
      </c>
      <c r="D12" s="75">
        <f>'T7'!D12*'T7'!D$25</f>
        <v>0.78964720301372415</v>
      </c>
      <c r="E12" s="75">
        <f>'T7'!E12*'T7'!E$25</f>
        <v>10.240855522629957</v>
      </c>
      <c r="F12" s="75">
        <f>'T7'!F12*'T7'!F$25</f>
        <v>7.9122261430243803</v>
      </c>
      <c r="G12" s="75">
        <f>'T7'!G12*'T7'!G$25</f>
        <v>24.390438577584455</v>
      </c>
      <c r="H12" s="75">
        <f>'T7'!H12*'T7'!H$25</f>
        <v>5.7312788085496473</v>
      </c>
      <c r="I12" s="75">
        <f>'T7'!I12*'T7'!I$25</f>
        <v>18.893876791809763</v>
      </c>
      <c r="J12" s="75">
        <f>'T7'!J12*'T7'!J$25</f>
        <v>6.0130974540511977</v>
      </c>
      <c r="K12" s="75">
        <f>'T7'!K12*'T7'!K$25</f>
        <v>34.876705368776435</v>
      </c>
      <c r="L12" s="75">
        <f>'T7'!L12*'T7'!L$25</f>
        <v>1.3473801825562364</v>
      </c>
      <c r="M12" s="75">
        <f>'T7'!M12*'T7'!M$25</f>
        <v>3.2376400241828858</v>
      </c>
      <c r="N12" s="75">
        <f>'T7'!N12*'T7'!N$25</f>
        <v>8.881191479138403</v>
      </c>
      <c r="O12" s="75">
        <f>'T7'!O12*'T7'!O$25</f>
        <v>19.825770712922743</v>
      </c>
      <c r="P12" s="76">
        <f t="shared" si="2"/>
        <v>154.37867698376215</v>
      </c>
      <c r="Q12" s="75">
        <f>'T7'!Q12*'T7'!Q$25</f>
        <v>317.42893137753771</v>
      </c>
      <c r="R12" s="75">
        <f>'T7'!R12*'T7'!R$25</f>
        <v>0</v>
      </c>
      <c r="S12" s="75">
        <f>'T7'!S12*'T7'!S$25</f>
        <v>290.19580337394359</v>
      </c>
      <c r="T12" s="75">
        <f>'T7'!T12*'T7'!T$25</f>
        <v>0.25807157368114325</v>
      </c>
      <c r="U12" s="76">
        <f t="shared" si="0"/>
        <v>607.88280632516251</v>
      </c>
      <c r="V12" s="76">
        <f t="shared" si="1"/>
        <v>762.26148330892465</v>
      </c>
      <c r="W12" s="144">
        <f>'T5'!W12</f>
        <v>1.374791727851403</v>
      </c>
      <c r="X12" s="1"/>
      <c r="Y12" s="95">
        <f t="shared" si="3"/>
        <v>0.99083513669412449</v>
      </c>
      <c r="Z12" s="96">
        <f>'T6'!Z12</f>
        <v>755.27546101106441</v>
      </c>
    </row>
    <row r="13" spans="1:26" x14ac:dyDescent="0.25">
      <c r="A13" s="32">
        <v>10</v>
      </c>
      <c r="B13" s="28" t="s">
        <v>221</v>
      </c>
      <c r="C13" s="75">
        <f>'T7'!C13*'T7'!C$25</f>
        <v>4.3991548921765544E-2</v>
      </c>
      <c r="D13" s="75">
        <f>'T7'!D13*'T7'!D$25</f>
        <v>1.0397504755862118E-2</v>
      </c>
      <c r="E13" s="75">
        <f>'T7'!E13*'T7'!E$25</f>
        <v>0.2512877760018371</v>
      </c>
      <c r="F13" s="75">
        <f>'T7'!F13*'T7'!F$25</f>
        <v>4.6519277455119218E-2</v>
      </c>
      <c r="G13" s="75">
        <f>'T7'!G13*'T7'!G$25</f>
        <v>0.11413349023370621</v>
      </c>
      <c r="H13" s="75">
        <f>'T7'!H13*'T7'!H$25</f>
        <v>6.773842662919527E-3</v>
      </c>
      <c r="I13" s="75">
        <f>'T7'!I13*'T7'!I$25</f>
        <v>0.18901095058216086</v>
      </c>
      <c r="J13" s="75">
        <f>'T7'!J13*'T7'!J$25</f>
        <v>2.0628680488124648E-2</v>
      </c>
      <c r="K13" s="75">
        <f>'T7'!K13*'T7'!K$25</f>
        <v>2.332502733004271E-2</v>
      </c>
      <c r="L13" s="75">
        <f>'T7'!L13*'T7'!L$25</f>
        <v>0.10465828789929572</v>
      </c>
      <c r="M13" s="75">
        <f>'T7'!M13*'T7'!M$25</f>
        <v>9.4737418067111306E-2</v>
      </c>
      <c r="N13" s="75">
        <f>'T7'!N13*'T7'!N$25</f>
        <v>0.15193187018669099</v>
      </c>
      <c r="O13" s="75">
        <f>'T7'!O13*'T7'!O$25</f>
        <v>2.0204324661185282</v>
      </c>
      <c r="P13" s="76">
        <f t="shared" si="2"/>
        <v>3.077828140703164</v>
      </c>
      <c r="Q13" s="75">
        <f>'T7'!Q13*'T7'!Q$25</f>
        <v>30.407650409860992</v>
      </c>
      <c r="R13" s="75">
        <f>'T7'!R13*'T7'!R$25</f>
        <v>78.470593678605695</v>
      </c>
      <c r="S13" s="75">
        <f>'T7'!S13*'T7'!S$25</f>
        <v>0</v>
      </c>
      <c r="T13" s="75">
        <f>'T7'!T13*'T7'!T$25</f>
        <v>18.036065182990043</v>
      </c>
      <c r="U13" s="76">
        <f t="shared" si="0"/>
        <v>126.91430927145673</v>
      </c>
      <c r="V13" s="76">
        <f t="shared" si="1"/>
        <v>129.99213741215991</v>
      </c>
      <c r="W13" s="144">
        <f>'T5'!W13</f>
        <v>1.1965300412493884</v>
      </c>
      <c r="X13" s="1"/>
      <c r="Y13" s="95">
        <f t="shared" si="3"/>
        <v>0.9643261809804281</v>
      </c>
      <c r="Z13" s="96">
        <f>'T6'!Z13</f>
        <v>125.3548214281512</v>
      </c>
    </row>
    <row r="14" spans="1:26" x14ac:dyDescent="0.25">
      <c r="A14" s="32">
        <v>11</v>
      </c>
      <c r="B14" s="28" t="s">
        <v>222</v>
      </c>
      <c r="C14" s="75">
        <f>'T7'!C14*'T7'!C$25</f>
        <v>3.676195881793759E-2</v>
      </c>
      <c r="D14" s="75">
        <f>'T7'!D14*'T7'!D$25</f>
        <v>7.5544986910863852E-4</v>
      </c>
      <c r="E14" s="75">
        <f>'T7'!E14*'T7'!E$25</f>
        <v>0.86754734693496516</v>
      </c>
      <c r="F14" s="75">
        <f>'T7'!F14*'T7'!F$25</f>
        <v>4.0461379886538959E-2</v>
      </c>
      <c r="G14" s="75">
        <f>'T7'!G14*'T7'!G$25</f>
        <v>1.7789112631185357E-2</v>
      </c>
      <c r="H14" s="75">
        <f>'T7'!H14*'T7'!H$25</f>
        <v>1.3016642925299875E-2</v>
      </c>
      <c r="I14" s="75">
        <f>'T7'!I14*'T7'!I$25</f>
        <v>0.64748501086876287</v>
      </c>
      <c r="J14" s="75">
        <f>'T7'!J14*'T7'!J$25</f>
        <v>9.3467285108946759E-3</v>
      </c>
      <c r="K14" s="75">
        <f>'T7'!K14*'T7'!K$25</f>
        <v>0.2274749193589867</v>
      </c>
      <c r="L14" s="75">
        <f>'T7'!L14*'T7'!L$25</f>
        <v>0.23470677923561745</v>
      </c>
      <c r="M14" s="75">
        <f>'T7'!M14*'T7'!M$25</f>
        <v>1.1045719145318749</v>
      </c>
      <c r="N14" s="75">
        <f>'T7'!N14*'T7'!N$25</f>
        <v>1.391414234789895</v>
      </c>
      <c r="O14" s="75">
        <f>'T7'!O14*'T7'!O$25</f>
        <v>8.9738423548507349</v>
      </c>
      <c r="P14" s="76">
        <f t="shared" si="2"/>
        <v>13.565173833211801</v>
      </c>
      <c r="Q14" s="75">
        <f>'T7'!Q14*'T7'!Q$25</f>
        <v>69.191893927223745</v>
      </c>
      <c r="R14" s="75">
        <f>'T7'!R14*'T7'!R$25</f>
        <v>245.26089067680789</v>
      </c>
      <c r="S14" s="75">
        <f>'T7'!S14*'T7'!S$25</f>
        <v>0.7858201057117834</v>
      </c>
      <c r="T14" s="75">
        <f>'T7'!T14*'T7'!T$25</f>
        <v>0.20059254469369828</v>
      </c>
      <c r="U14" s="76">
        <f t="shared" si="0"/>
        <v>315.43919725443709</v>
      </c>
      <c r="V14" s="76">
        <f t="shared" si="1"/>
        <v>329.00437108764891</v>
      </c>
      <c r="W14" s="144">
        <f>'T5'!W14</f>
        <v>1.2432879705378213</v>
      </c>
      <c r="X14" s="1"/>
      <c r="Y14" s="95">
        <f t="shared" si="3"/>
        <v>0.95252070659681365</v>
      </c>
      <c r="Z14" s="96">
        <f>'T6'!Z14</f>
        <v>313.38347602184763</v>
      </c>
    </row>
    <row r="15" spans="1:26" x14ac:dyDescent="0.25">
      <c r="A15" s="32">
        <v>12</v>
      </c>
      <c r="B15" s="28" t="s">
        <v>223</v>
      </c>
      <c r="C15" s="75">
        <f>'T7'!C15*'T7'!C$25</f>
        <v>2.3850003549989625</v>
      </c>
      <c r="D15" s="75">
        <f>'T7'!D15*'T7'!D$25</f>
        <v>5.9474121532312029E-3</v>
      </c>
      <c r="E15" s="75">
        <f>'T7'!E15*'T7'!E$25</f>
        <v>0.53942244432940123</v>
      </c>
      <c r="F15" s="75">
        <f>'T7'!F15*'T7'!F$25</f>
        <v>0.29334605656131285</v>
      </c>
      <c r="G15" s="75">
        <f>'T7'!G15*'T7'!G$25</f>
        <v>0.15610509979926199</v>
      </c>
      <c r="H15" s="75">
        <f>'T7'!H15*'T7'!H$25</f>
        <v>0.2056696913465958</v>
      </c>
      <c r="I15" s="75">
        <f>'T7'!I15*'T7'!I$25</f>
        <v>0.18696806661283874</v>
      </c>
      <c r="J15" s="75">
        <f>'T7'!J15*'T7'!J$25</f>
        <v>0.15460179251804637</v>
      </c>
      <c r="K15" s="75">
        <f>'T7'!K15*'T7'!K$25</f>
        <v>1.2101328763444523</v>
      </c>
      <c r="L15" s="75">
        <f>'T7'!L15*'T7'!L$25</f>
        <v>2.6555823272822205E-2</v>
      </c>
      <c r="M15" s="75">
        <f>'T7'!M15*'T7'!M$25</f>
        <v>3.8672009424874768E-2</v>
      </c>
      <c r="N15" s="75">
        <f>'T7'!N15*'T7'!N$25</f>
        <v>0.70014766049580535</v>
      </c>
      <c r="O15" s="75">
        <f>'T7'!O15*'T7'!O$25</f>
        <v>1.5562876275800817</v>
      </c>
      <c r="P15" s="76">
        <f t="shared" si="2"/>
        <v>7.4588569154376865</v>
      </c>
      <c r="Q15" s="75">
        <f>'T7'!Q15*'T7'!Q$25</f>
        <v>41.592140685481731</v>
      </c>
      <c r="R15" s="75">
        <f>'T7'!R15*'T7'!R$25</f>
        <v>49.190130843803495</v>
      </c>
      <c r="S15" s="75">
        <f>'T7'!S15*'T7'!S$25</f>
        <v>5.1267730025616993</v>
      </c>
      <c r="T15" s="75">
        <f>'T7'!T15*'T7'!T$25</f>
        <v>0.28110609478893273</v>
      </c>
      <c r="U15" s="76">
        <f t="shared" si="0"/>
        <v>96.190150626635869</v>
      </c>
      <c r="V15" s="76">
        <f t="shared" si="1"/>
        <v>103.64900754207356</v>
      </c>
      <c r="W15" s="144">
        <f>'T5'!W15</f>
        <v>1.1986439050408786</v>
      </c>
      <c r="X15" s="1"/>
      <c r="Y15" s="95">
        <f t="shared" si="3"/>
        <v>0.98016262425290746</v>
      </c>
      <c r="Z15" s="96">
        <f>'T6'!Z15</f>
        <v>101.59288323364822</v>
      </c>
    </row>
    <row r="16" spans="1:26" x14ac:dyDescent="0.25">
      <c r="A16" s="32">
        <v>13</v>
      </c>
      <c r="B16" s="28" t="s">
        <v>224</v>
      </c>
      <c r="C16" s="75">
        <f>'T7'!C16*'T7'!C$25</f>
        <v>41.310466856066348</v>
      </c>
      <c r="D16" s="75">
        <f>'T7'!D16*'T7'!D$25</f>
        <v>1.6968180483624753</v>
      </c>
      <c r="E16" s="75">
        <f>'T7'!E16*'T7'!E$25</f>
        <v>23.287073273015157</v>
      </c>
      <c r="F16" s="75">
        <f>'T7'!F16*'T7'!F$25</f>
        <v>6.2265068458955506</v>
      </c>
      <c r="G16" s="75">
        <f>'T7'!G16*'T7'!G$25</f>
        <v>7.9916095119631576</v>
      </c>
      <c r="H16" s="75">
        <f>'T7'!H16*'T7'!H$25</f>
        <v>1.1242008411122417</v>
      </c>
      <c r="I16" s="75">
        <f>'T7'!I16*'T7'!I$25</f>
        <v>8.150517477855864</v>
      </c>
      <c r="J16" s="75">
        <f>'T7'!J16*'T7'!J$25</f>
        <v>1.8264876410782778</v>
      </c>
      <c r="K16" s="75">
        <f>'T7'!K16*'T7'!K$25</f>
        <v>21.05383261119519</v>
      </c>
      <c r="L16" s="75">
        <f>'T7'!L16*'T7'!L$25</f>
        <v>2.6259156991751089</v>
      </c>
      <c r="M16" s="75">
        <f>'T7'!M16*'T7'!M$25</f>
        <v>4.300521612878371</v>
      </c>
      <c r="N16" s="75">
        <f>'T7'!N16*'T7'!N$25</f>
        <v>4.7896460787495236</v>
      </c>
      <c r="O16" s="75">
        <f>'T7'!O16*'T7'!O$25</f>
        <v>24.638463408970143</v>
      </c>
      <c r="P16" s="76">
        <f t="shared" si="2"/>
        <v>149.02205990631742</v>
      </c>
      <c r="Q16" s="75">
        <f>'T7'!Q16*'T7'!Q$25</f>
        <v>98.840648987976678</v>
      </c>
      <c r="R16" s="75">
        <f>'T7'!R16*'T7'!R$25</f>
        <v>106.24418315220116</v>
      </c>
      <c r="S16" s="75">
        <f>'T7'!S16*'T7'!S$25</f>
        <v>35.377826641003679</v>
      </c>
      <c r="T16" s="75">
        <f>'T7'!T16*'T7'!T$25</f>
        <v>56.945655218103838</v>
      </c>
      <c r="U16" s="76">
        <f t="shared" si="0"/>
        <v>297.40831399928538</v>
      </c>
      <c r="V16" s="76">
        <f t="shared" si="1"/>
        <v>446.43037390560278</v>
      </c>
      <c r="W16" s="144">
        <f>'T5'!W16</f>
        <v>1.2359789391076257</v>
      </c>
      <c r="X16" s="1"/>
      <c r="Y16" s="95">
        <f t="shared" si="3"/>
        <v>0.9938217613561241</v>
      </c>
      <c r="Z16" s="96">
        <f>'T6'!Z16</f>
        <v>443.67222051773922</v>
      </c>
    </row>
    <row r="17" spans="1:26" s="11" customFormat="1" x14ac:dyDescent="0.25">
      <c r="A17" s="69">
        <v>14</v>
      </c>
      <c r="B17" s="70" t="s">
        <v>225</v>
      </c>
      <c r="C17" s="76">
        <f>SUM(C4:C16)</f>
        <v>324.12921926180184</v>
      </c>
      <c r="D17" s="76">
        <f t="shared" ref="D17:V17" si="4">SUM(D4:D16)</f>
        <v>5.6212690214591445</v>
      </c>
      <c r="E17" s="76">
        <f t="shared" si="4"/>
        <v>578.29848191124938</v>
      </c>
      <c r="F17" s="76">
        <f t="shared" si="4"/>
        <v>263.97831231581961</v>
      </c>
      <c r="G17" s="76">
        <f t="shared" si="4"/>
        <v>103.40681934771801</v>
      </c>
      <c r="H17" s="76">
        <f t="shared" si="4"/>
        <v>135.75347603286806</v>
      </c>
      <c r="I17" s="76">
        <f t="shared" si="4"/>
        <v>90.251084150120505</v>
      </c>
      <c r="J17" s="76">
        <f t="shared" si="4"/>
        <v>93.058278116847688</v>
      </c>
      <c r="K17" s="76">
        <f t="shared" si="4"/>
        <v>176.42808684847046</v>
      </c>
      <c r="L17" s="76">
        <f t="shared" si="4"/>
        <v>22.415522034251588</v>
      </c>
      <c r="M17" s="76">
        <f t="shared" si="4"/>
        <v>47.89490002474578</v>
      </c>
      <c r="N17" s="76">
        <f t="shared" si="4"/>
        <v>30.027322744818591</v>
      </c>
      <c r="O17" s="76">
        <f t="shared" si="4"/>
        <v>133.05029642154403</v>
      </c>
      <c r="P17" s="76">
        <f t="shared" si="4"/>
        <v>2004.3130682317153</v>
      </c>
      <c r="Q17" s="76">
        <f t="shared" si="4"/>
        <v>2097.4478287573374</v>
      </c>
      <c r="R17" s="76">
        <f t="shared" si="4"/>
        <v>490.20953712804334</v>
      </c>
      <c r="S17" s="76">
        <f t="shared" si="4"/>
        <v>1689.9462595753248</v>
      </c>
      <c r="T17" s="76">
        <f t="shared" si="4"/>
        <v>204.86375486602634</v>
      </c>
      <c r="U17" s="76">
        <f t="shared" si="4"/>
        <v>4482.4673803267333</v>
      </c>
      <c r="V17" s="76">
        <f t="shared" si="4"/>
        <v>6486.7804485584475</v>
      </c>
      <c r="Y17" s="100"/>
      <c r="Z17" s="96"/>
    </row>
    <row r="18" spans="1:26" x14ac:dyDescent="0.25">
      <c r="A18" s="32">
        <v>15</v>
      </c>
      <c r="B18" s="28" t="s">
        <v>228</v>
      </c>
      <c r="C18" s="75">
        <f>'T7'!C18*'T7'!C$25</f>
        <v>33.622176153932507</v>
      </c>
      <c r="D18" s="75">
        <f>'T7'!D18*'T7'!D$25</f>
        <v>0.6898045448809722</v>
      </c>
      <c r="E18" s="75">
        <f>'T7'!E18*'T7'!E$25</f>
        <v>63.537849874501106</v>
      </c>
      <c r="F18" s="75">
        <f>'T7'!F18*'T7'!F$25</f>
        <v>33.820780638923402</v>
      </c>
      <c r="G18" s="75">
        <f>'T7'!G18*'T7'!G$25</f>
        <v>8.1057864739767247</v>
      </c>
      <c r="H18" s="75">
        <f>'T7'!H18*'T7'!H$25</f>
        <v>4.4136993843995596</v>
      </c>
      <c r="I18" s="75">
        <f>'T7'!I18*'T7'!I$25</f>
        <v>29.894486475436409</v>
      </c>
      <c r="J18" s="75">
        <f>'T7'!J18*'T7'!J$25</f>
        <v>4.7045310917598524</v>
      </c>
      <c r="K18" s="75">
        <f>'T7'!K18*'T7'!K$25</f>
        <v>15.121190187874307</v>
      </c>
      <c r="L18" s="75">
        <f>'T7'!L18*'T7'!L$25</f>
        <v>1.9522662933487755</v>
      </c>
      <c r="M18" s="75">
        <f>'T7'!M18*'T7'!M$25</f>
        <v>3.2440244234261617</v>
      </c>
      <c r="N18" s="75">
        <f>'T7'!N18*'T7'!N$25</f>
        <v>2.1337250034483772</v>
      </c>
      <c r="O18" s="75">
        <f>'T7'!O18*'T7'!O$25</f>
        <v>10.080741563634698</v>
      </c>
      <c r="P18" s="76">
        <f t="shared" ref="P18:P19" si="5">SUM(C18:O18)</f>
        <v>211.32106210954285</v>
      </c>
      <c r="Q18" s="75">
        <v>0</v>
      </c>
      <c r="R18" s="75">
        <v>0</v>
      </c>
      <c r="S18" s="75">
        <v>0</v>
      </c>
      <c r="T18" s="75">
        <v>0</v>
      </c>
      <c r="U18" s="75">
        <v>0</v>
      </c>
      <c r="V18" s="75">
        <v>0</v>
      </c>
      <c r="W18" s="144">
        <f>'T5'!W18</f>
        <v>1.6053812101332317</v>
      </c>
      <c r="Y18" s="95">
        <f>Z18/P18</f>
        <v>1.0241434204136743</v>
      </c>
      <c r="Z18" s="96">
        <f>'T6'!Z18</f>
        <v>216.42307535431775</v>
      </c>
    </row>
    <row r="19" spans="1:26" x14ac:dyDescent="0.25">
      <c r="A19" s="32">
        <v>16</v>
      </c>
      <c r="B19" s="28" t="s">
        <v>231</v>
      </c>
      <c r="C19" s="75">
        <f>'T7'!C19*'T7'!C$25</f>
        <v>901.75505698444147</v>
      </c>
      <c r="D19" s="75">
        <f>'T7'!D19*'T7'!D$25</f>
        <v>23.860246538109912</v>
      </c>
      <c r="E19" s="75">
        <f>'T7'!E19*'T7'!E$25</f>
        <v>251.31873036486422</v>
      </c>
      <c r="F19" s="75">
        <f>'T7'!F19*'T7'!F$25</f>
        <v>276.2975369583819</v>
      </c>
      <c r="G19" s="75">
        <f>'T7'!G19*'T7'!G$25</f>
        <v>539.70772566494304</v>
      </c>
      <c r="H19" s="75">
        <f>'T7'!H19*'T7'!H$25</f>
        <v>62.908196511312916</v>
      </c>
      <c r="I19" s="75">
        <f>'T7'!I19*'T7'!I$25</f>
        <v>199.83721623629495</v>
      </c>
      <c r="J19" s="75">
        <f>'T7'!J19*'T7'!J$25</f>
        <v>61.452199592646345</v>
      </c>
      <c r="K19" s="75">
        <f>'T7'!K19*'T7'!K$25</f>
        <v>530.78721692244335</v>
      </c>
      <c r="L19" s="75">
        <f>'T7'!L19*'T7'!L$25</f>
        <v>97.746377820364756</v>
      </c>
      <c r="M19" s="75">
        <f>'T7'!M19*'T7'!M$25</f>
        <v>256.53279471719947</v>
      </c>
      <c r="N19" s="75">
        <f>'T7'!N19*'T7'!N$25</f>
        <v>55.554650484120685</v>
      </c>
      <c r="O19" s="75">
        <f>'T7'!O19*'T7'!O$25</f>
        <v>274.08682881884147</v>
      </c>
      <c r="P19" s="76">
        <f t="shared" si="5"/>
        <v>3531.8447776139637</v>
      </c>
      <c r="Q19" s="75">
        <v>0</v>
      </c>
      <c r="R19" s="75">
        <v>0</v>
      </c>
      <c r="S19" s="75">
        <v>0</v>
      </c>
      <c r="T19" s="75">
        <v>0</v>
      </c>
      <c r="U19" s="75">
        <v>0</v>
      </c>
      <c r="V19" s="75">
        <v>0</v>
      </c>
      <c r="W19" s="144">
        <f>'T5'!W19</f>
        <v>1.248555566929674</v>
      </c>
      <c r="Y19" s="95">
        <f t="shared" ref="Y19:Y20" si="6">Z19/P19</f>
        <v>1.0145328263616773</v>
      </c>
      <c r="Z19" s="96">
        <f>'T6'!Z19</f>
        <v>3583.1724645034246</v>
      </c>
    </row>
    <row r="20" spans="1:26" x14ac:dyDescent="0.25">
      <c r="A20" s="32">
        <v>17</v>
      </c>
      <c r="B20" s="28" t="s">
        <v>226</v>
      </c>
      <c r="C20" s="75">
        <f>'T7'!C20*'T7'!C$25</f>
        <v>70.222753736439955</v>
      </c>
      <c r="D20" s="75">
        <f>'T7'!D20*'T7'!D$25</f>
        <v>3.4862458040319342</v>
      </c>
      <c r="E20" s="75">
        <f>'T7'!E20*'T7'!E$25</f>
        <v>199.0038259054611</v>
      </c>
      <c r="F20" s="75">
        <f>'T7'!F20*'T7'!F$25</f>
        <v>145.22174969043343</v>
      </c>
      <c r="G20" s="75">
        <f>'T7'!G20*'T7'!G$25</f>
        <v>16.745563255069293</v>
      </c>
      <c r="H20" s="75">
        <f>'T7'!H20*'T7'!H$25</f>
        <v>16.371783639034547</v>
      </c>
      <c r="I20" s="75">
        <f>'T7'!I20*'T7'!I$25</f>
        <v>147.53927015833247</v>
      </c>
      <c r="J20" s="75">
        <f>'T7'!J20*'T7'!J$25</f>
        <v>18.637108585518952</v>
      </c>
      <c r="K20" s="75">
        <f>'T7'!K20*'T7'!K$25</f>
        <v>23.254152266724144</v>
      </c>
      <c r="L20" s="75">
        <f>'T7'!L20*'T7'!L$25</f>
        <v>4.2292120777082083</v>
      </c>
      <c r="M20" s="75">
        <f>'T7'!M20*'T7'!M$25</f>
        <v>4.4905488214496154</v>
      </c>
      <c r="N20" s="75">
        <f>'T7'!N20*'T7'!N$25</f>
        <v>16.005880835825785</v>
      </c>
      <c r="O20" s="75">
        <f>'T7'!O20*'T7'!O$25</f>
        <v>28.213365826849724</v>
      </c>
      <c r="P20" s="76">
        <f>SUM(C20:O20)</f>
        <v>693.42146060287928</v>
      </c>
      <c r="Q20" s="75">
        <v>0</v>
      </c>
      <c r="R20" s="75">
        <v>0</v>
      </c>
      <c r="S20" s="75">
        <v>0</v>
      </c>
      <c r="T20" s="75">
        <v>0</v>
      </c>
      <c r="U20" s="75">
        <v>0</v>
      </c>
      <c r="V20" s="75">
        <v>0</v>
      </c>
      <c r="W20" s="144">
        <f>'T5'!W20</f>
        <v>1.4117427774794171</v>
      </c>
      <c r="Y20" s="95">
        <f t="shared" si="6"/>
        <v>1.030250566306339</v>
      </c>
      <c r="Z20" s="96">
        <f>'T6'!Z20</f>
        <v>714.39785247508507</v>
      </c>
    </row>
    <row r="21" spans="1:26" s="11" customFormat="1" x14ac:dyDescent="0.25">
      <c r="A21" s="69">
        <v>18</v>
      </c>
      <c r="B21" s="70" t="s">
        <v>261</v>
      </c>
      <c r="C21" s="76">
        <f>SUM(C18:C20)</f>
        <v>1005.5999868748139</v>
      </c>
      <c r="D21" s="76">
        <f t="shared" ref="D21:V21" si="7">SUM(D18:D20)</f>
        <v>28.036296887022818</v>
      </c>
      <c r="E21" s="76">
        <f t="shared" si="7"/>
        <v>513.86040614482636</v>
      </c>
      <c r="F21" s="76">
        <f t="shared" si="7"/>
        <v>455.34006728773875</v>
      </c>
      <c r="G21" s="76">
        <f t="shared" si="7"/>
        <v>564.55907539398913</v>
      </c>
      <c r="H21" s="76">
        <f t="shared" si="7"/>
        <v>83.693679534747019</v>
      </c>
      <c r="I21" s="76">
        <f t="shared" si="7"/>
        <v>377.27097287006382</v>
      </c>
      <c r="J21" s="76">
        <f t="shared" si="7"/>
        <v>84.793839269925144</v>
      </c>
      <c r="K21" s="76">
        <f t="shared" si="7"/>
        <v>569.16255937704182</v>
      </c>
      <c r="L21" s="76">
        <f t="shared" si="7"/>
        <v>103.92785619142174</v>
      </c>
      <c r="M21" s="76">
        <f t="shared" si="7"/>
        <v>264.26736796207524</v>
      </c>
      <c r="N21" s="76">
        <f t="shared" si="7"/>
        <v>73.694256323394853</v>
      </c>
      <c r="O21" s="76">
        <f t="shared" si="7"/>
        <v>312.38093620932591</v>
      </c>
      <c r="P21" s="76">
        <f t="shared" si="7"/>
        <v>4436.587300326386</v>
      </c>
      <c r="Q21" s="76">
        <f t="shared" si="7"/>
        <v>0</v>
      </c>
      <c r="R21" s="76">
        <f t="shared" si="7"/>
        <v>0</v>
      </c>
      <c r="S21" s="76">
        <f t="shared" si="7"/>
        <v>0</v>
      </c>
      <c r="T21" s="76">
        <f t="shared" si="7"/>
        <v>0</v>
      </c>
      <c r="U21" s="76">
        <f t="shared" si="7"/>
        <v>0</v>
      </c>
      <c r="V21" s="76">
        <f t="shared" si="7"/>
        <v>0</v>
      </c>
    </row>
    <row r="22" spans="1:26" s="11" customFormat="1" x14ac:dyDescent="0.25">
      <c r="A22" s="69">
        <v>19</v>
      </c>
      <c r="B22" s="70" t="s">
        <v>233</v>
      </c>
      <c r="C22" s="76">
        <f>C17+C21</f>
        <v>1329.7292061366156</v>
      </c>
      <c r="D22" s="76">
        <f t="shared" ref="D22:V22" si="8">D17+D21</f>
        <v>33.657565908481963</v>
      </c>
      <c r="E22" s="76">
        <f t="shared" si="8"/>
        <v>1092.1588880560757</v>
      </c>
      <c r="F22" s="76">
        <f t="shared" si="8"/>
        <v>719.31837960355836</v>
      </c>
      <c r="G22" s="76">
        <f t="shared" si="8"/>
        <v>667.96589474170719</v>
      </c>
      <c r="H22" s="76">
        <f t="shared" si="8"/>
        <v>219.44715556761508</v>
      </c>
      <c r="I22" s="76">
        <f t="shared" si="8"/>
        <v>467.52205702018432</v>
      </c>
      <c r="J22" s="76">
        <f t="shared" si="8"/>
        <v>177.85211738677282</v>
      </c>
      <c r="K22" s="76">
        <f t="shared" si="8"/>
        <v>745.59064622551227</v>
      </c>
      <c r="L22" s="76">
        <f t="shared" si="8"/>
        <v>126.34337822567332</v>
      </c>
      <c r="M22" s="76">
        <f t="shared" si="8"/>
        <v>312.16226798682101</v>
      </c>
      <c r="N22" s="76">
        <f t="shared" si="8"/>
        <v>103.72157906821344</v>
      </c>
      <c r="O22" s="76">
        <f t="shared" si="8"/>
        <v>445.43123263086994</v>
      </c>
      <c r="P22" s="76">
        <f t="shared" si="8"/>
        <v>6440.900368558101</v>
      </c>
      <c r="Q22" s="76">
        <f t="shared" si="8"/>
        <v>2097.4478287573374</v>
      </c>
      <c r="R22" s="76">
        <f t="shared" si="8"/>
        <v>490.20953712804334</v>
      </c>
      <c r="S22" s="76">
        <f t="shared" si="8"/>
        <v>1689.9462595753248</v>
      </c>
      <c r="T22" s="76">
        <f t="shared" si="8"/>
        <v>204.86375486602634</v>
      </c>
      <c r="U22" s="76">
        <f t="shared" si="8"/>
        <v>4482.4673803267333</v>
      </c>
      <c r="V22" s="76">
        <f t="shared" si="8"/>
        <v>6486.7804485584475</v>
      </c>
      <c r="Y22" s="100"/>
    </row>
    <row r="23" spans="1:26" x14ac:dyDescent="0.25">
      <c r="C23" s="144">
        <f>'T5'!C23</f>
        <v>1.1583331019217424</v>
      </c>
      <c r="D23" s="144">
        <f>'T5'!D23</f>
        <v>1.3000818192380181</v>
      </c>
      <c r="E23" s="144">
        <f>'T5'!E23</f>
        <v>1.2878380519806507</v>
      </c>
      <c r="F23" s="144">
        <f>'T5'!F23</f>
        <v>1.3255829969529185</v>
      </c>
      <c r="G23" s="144">
        <f>'T5'!G23</f>
        <v>1.3236096775145585</v>
      </c>
      <c r="H23" s="144">
        <f>'T5'!H23</f>
        <v>1.1789320780176458</v>
      </c>
      <c r="I23" s="144">
        <f>'T5'!I23</f>
        <v>1.1926122895576514</v>
      </c>
      <c r="J23" s="144">
        <f>'T5'!J23</f>
        <v>1.2932519292964961</v>
      </c>
      <c r="K23" s="144">
        <f>'T5'!K23</f>
        <v>1.374791727851403</v>
      </c>
      <c r="L23" s="144">
        <f>'T5'!L23</f>
        <v>1.1965300412493884</v>
      </c>
      <c r="M23" s="144">
        <f>'T5'!M23</f>
        <v>1.2432879705378213</v>
      </c>
      <c r="N23" s="144">
        <f>'T5'!N23</f>
        <v>1.1986439050408786</v>
      </c>
      <c r="O23" s="144">
        <f>'T5'!O23</f>
        <v>1.2359789391076257</v>
      </c>
      <c r="P23" s="93"/>
      <c r="Q23" s="144">
        <f>'T5'!Q23</f>
        <v>1.1916894935018025</v>
      </c>
      <c r="R23" s="144">
        <f>'T5'!R23</f>
        <v>1.3339644327519786</v>
      </c>
      <c r="S23" s="144">
        <f>'T5'!S23</f>
        <v>1.3856899072286892</v>
      </c>
      <c r="T23" s="144">
        <f>'T5'!T23</f>
        <v>1.2472048568540588</v>
      </c>
      <c r="U23" s="93"/>
      <c r="V23" s="91"/>
      <c r="W23" s="91"/>
      <c r="X23" s="93"/>
      <c r="Y23" s="77"/>
    </row>
    <row r="24" spans="1:26" x14ac:dyDescent="0.25">
      <c r="C24" s="142"/>
      <c r="D24" s="142"/>
      <c r="E24" s="142"/>
      <c r="F24" s="142"/>
      <c r="G24" s="142"/>
      <c r="H24" s="142"/>
      <c r="I24" s="142"/>
      <c r="J24" s="142"/>
      <c r="K24" s="142"/>
      <c r="L24" s="142"/>
      <c r="M24" s="142"/>
      <c r="N24" s="142"/>
      <c r="O24" s="142"/>
      <c r="P24" s="77"/>
      <c r="Q24" s="77"/>
      <c r="U24" s="77"/>
      <c r="V24" s="6"/>
      <c r="W24" s="6"/>
      <c r="X24" s="77"/>
      <c r="Y24" s="77"/>
    </row>
    <row r="25" spans="1:26" x14ac:dyDescent="0.25">
      <c r="C25" s="92">
        <f>C26/C22</f>
        <v>1.0000000000000002</v>
      </c>
      <c r="D25" s="92">
        <f t="shared" ref="D25:T25" si="9">D26/D22</f>
        <v>1</v>
      </c>
      <c r="E25" s="92">
        <f t="shared" si="9"/>
        <v>1.0000000000000002</v>
      </c>
      <c r="F25" s="92">
        <f t="shared" si="9"/>
        <v>1</v>
      </c>
      <c r="G25" s="92">
        <f t="shared" si="9"/>
        <v>0.99999999999999978</v>
      </c>
      <c r="H25" s="92">
        <f t="shared" si="9"/>
        <v>1.0000000000000002</v>
      </c>
      <c r="I25" s="92">
        <f t="shared" si="9"/>
        <v>1.0000000000000002</v>
      </c>
      <c r="J25" s="92">
        <f t="shared" si="9"/>
        <v>1.0000000000000002</v>
      </c>
      <c r="K25" s="92">
        <f t="shared" si="9"/>
        <v>1</v>
      </c>
      <c r="L25" s="92">
        <f t="shared" si="9"/>
        <v>1.0000000000000002</v>
      </c>
      <c r="M25" s="92">
        <f t="shared" si="9"/>
        <v>1.0000000000000002</v>
      </c>
      <c r="N25" s="92">
        <f t="shared" si="9"/>
        <v>1</v>
      </c>
      <c r="O25" s="92">
        <f t="shared" si="9"/>
        <v>1</v>
      </c>
      <c r="P25" s="92"/>
      <c r="Q25" s="92">
        <f t="shared" si="9"/>
        <v>0.99999999999999978</v>
      </c>
      <c r="R25" s="92">
        <f t="shared" si="9"/>
        <v>1</v>
      </c>
      <c r="S25" s="92">
        <f t="shared" si="9"/>
        <v>1.0000000000000002</v>
      </c>
      <c r="T25" s="92">
        <f t="shared" si="9"/>
        <v>1.0000000000000002</v>
      </c>
    </row>
    <row r="26" spans="1:26" x14ac:dyDescent="0.25">
      <c r="C26" s="96">
        <f>'T6'!C26</f>
        <v>1329.7292061366159</v>
      </c>
      <c r="D26" s="96">
        <f>'T6'!D26</f>
        <v>33.657565908481963</v>
      </c>
      <c r="E26" s="96">
        <f>'T6'!E26</f>
        <v>1092.158888056076</v>
      </c>
      <c r="F26" s="96">
        <f>'T6'!F26</f>
        <v>719.31837960355836</v>
      </c>
      <c r="G26" s="96">
        <f>'T6'!G26</f>
        <v>667.96589474170707</v>
      </c>
      <c r="H26" s="96">
        <f>'T6'!H26</f>
        <v>219.44715556761511</v>
      </c>
      <c r="I26" s="96">
        <f>'T6'!I26</f>
        <v>467.52205702018438</v>
      </c>
      <c r="J26" s="96">
        <f>'T6'!J26</f>
        <v>177.85211738677285</v>
      </c>
      <c r="K26" s="96">
        <f>'T6'!K26</f>
        <v>745.59064622551227</v>
      </c>
      <c r="L26" s="96">
        <f>'T6'!L26</f>
        <v>126.34337822567335</v>
      </c>
      <c r="M26" s="96">
        <f>'T6'!M26</f>
        <v>312.16226798682106</v>
      </c>
      <c r="N26" s="96">
        <f>'T6'!N26</f>
        <v>103.72157906821344</v>
      </c>
      <c r="O26" s="96">
        <f>'T6'!O26</f>
        <v>445.43123263086994</v>
      </c>
      <c r="P26" s="96"/>
      <c r="Q26" s="96">
        <f>'T6'!Q26</f>
        <v>2097.447828757337</v>
      </c>
      <c r="R26" s="96">
        <f>'T6'!R26</f>
        <v>490.20953712804334</v>
      </c>
      <c r="S26" s="96">
        <f>'T6'!S26</f>
        <v>1689.946259575325</v>
      </c>
      <c r="T26" s="96">
        <f>'T6'!T26</f>
        <v>204.8637548660264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5E05A-6399-441D-A7C8-0D4E3E99CCF8}">
  <dimension ref="A1:Z45"/>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5.81640625" style="31" customWidth="1"/>
    <col min="2" max="2" width="4.453125" style="31" customWidth="1"/>
    <col min="3" max="3" width="4.453125" style="3" customWidth="1"/>
    <col min="4" max="15" width="4.453125" style="1" customWidth="1"/>
    <col min="16" max="16" width="5.54296875" style="11" customWidth="1"/>
    <col min="17" max="17" width="5.26953125" style="11" customWidth="1"/>
    <col min="18" max="20" width="5.26953125" style="1" customWidth="1"/>
    <col min="21" max="21" width="5.26953125" style="11" customWidth="1"/>
    <col min="22" max="23" width="5.26953125" style="1" customWidth="1"/>
    <col min="24" max="24" width="5.26953125" style="11" customWidth="1"/>
    <col min="25" max="25" width="4.90625" style="11" customWidth="1"/>
    <col min="26" max="50" width="4.90625" style="1" customWidth="1"/>
    <col min="51" max="16384" width="15.453125" style="1"/>
  </cols>
  <sheetData>
    <row r="1" spans="1:26" x14ac:dyDescent="0.25">
      <c r="A1" s="129" t="str">
        <f>'T7'!A1</f>
        <v>Nepal Input-Output Table, 2019, current prices, NPRs billion</v>
      </c>
      <c r="B1" s="27"/>
      <c r="C1" s="25"/>
      <c r="D1" s="25"/>
      <c r="E1" s="25"/>
      <c r="F1" s="25"/>
      <c r="G1" s="25"/>
      <c r="H1" s="25"/>
      <c r="I1" s="25"/>
      <c r="J1" s="25"/>
      <c r="K1" s="25"/>
      <c r="L1" s="25"/>
      <c r="M1" s="25"/>
      <c r="N1" s="25"/>
      <c r="O1" s="25"/>
      <c r="P1" s="71"/>
      <c r="Q1" s="25"/>
      <c r="R1" s="25"/>
      <c r="S1" s="25"/>
      <c r="T1" s="25"/>
      <c r="U1" s="71"/>
      <c r="V1" s="25"/>
      <c r="W1" s="71"/>
      <c r="X1" s="1"/>
      <c r="Y1" s="1"/>
    </row>
    <row r="2" spans="1:26" s="5" customFormat="1" ht="13.5" customHeight="1" x14ac:dyDescent="0.25">
      <c r="A2" s="48" t="s">
        <v>719</v>
      </c>
      <c r="B2" s="49"/>
      <c r="C2" s="30">
        <v>1</v>
      </c>
      <c r="D2" s="32">
        <v>2</v>
      </c>
      <c r="E2" s="30">
        <v>3</v>
      </c>
      <c r="F2" s="32">
        <v>4</v>
      </c>
      <c r="G2" s="30">
        <v>5</v>
      </c>
      <c r="H2" s="32">
        <v>6</v>
      </c>
      <c r="I2" s="30">
        <v>7</v>
      </c>
      <c r="J2" s="32">
        <v>8</v>
      </c>
      <c r="K2" s="30">
        <v>9</v>
      </c>
      <c r="L2" s="32">
        <v>10</v>
      </c>
      <c r="M2" s="30">
        <v>11</v>
      </c>
      <c r="N2" s="32">
        <v>12</v>
      </c>
      <c r="O2" s="30">
        <v>13</v>
      </c>
      <c r="P2" s="69">
        <v>14</v>
      </c>
      <c r="Q2" s="30">
        <v>20</v>
      </c>
      <c r="R2" s="30">
        <v>21</v>
      </c>
      <c r="S2" s="32">
        <v>22</v>
      </c>
      <c r="T2" s="32">
        <v>23</v>
      </c>
      <c r="U2" s="74">
        <v>24</v>
      </c>
      <c r="V2" s="74">
        <v>19</v>
      </c>
    </row>
    <row r="3" spans="1:26" s="55" customFormat="1" x14ac:dyDescent="0.25">
      <c r="A3" s="62"/>
      <c r="B3" s="63"/>
      <c r="C3" s="16" t="s">
        <v>212</v>
      </c>
      <c r="D3" s="16" t="s">
        <v>213</v>
      </c>
      <c r="E3" s="16" t="s">
        <v>214</v>
      </c>
      <c r="F3" s="16" t="s">
        <v>215</v>
      </c>
      <c r="G3" s="16" t="s">
        <v>216</v>
      </c>
      <c r="H3" s="16" t="s">
        <v>217</v>
      </c>
      <c r="I3" s="16" t="s">
        <v>218</v>
      </c>
      <c r="J3" s="16" t="s">
        <v>219</v>
      </c>
      <c r="K3" s="16" t="s">
        <v>220</v>
      </c>
      <c r="L3" s="16" t="s">
        <v>221</v>
      </c>
      <c r="M3" s="16" t="s">
        <v>222</v>
      </c>
      <c r="N3" s="16" t="s">
        <v>223</v>
      </c>
      <c r="O3" s="16" t="s">
        <v>224</v>
      </c>
      <c r="P3" s="17" t="s">
        <v>225</v>
      </c>
      <c r="Q3" s="12" t="s">
        <v>234</v>
      </c>
      <c r="R3" s="12" t="s">
        <v>236</v>
      </c>
      <c r="S3" s="12" t="s">
        <v>237</v>
      </c>
      <c r="T3" s="12" t="s">
        <v>66</v>
      </c>
      <c r="U3" s="13" t="s">
        <v>250</v>
      </c>
      <c r="V3" s="13" t="s">
        <v>239</v>
      </c>
    </row>
    <row r="4" spans="1:26" x14ac:dyDescent="0.25">
      <c r="A4" s="32">
        <v>1</v>
      </c>
      <c r="B4" s="28" t="s">
        <v>212</v>
      </c>
      <c r="C4" s="75">
        <f>'T8'!C4*'T8'!$Y4</f>
        <v>97.484252869309586</v>
      </c>
      <c r="D4" s="75">
        <f>'T8'!D4*'T8'!$Y4</f>
        <v>0</v>
      </c>
      <c r="E4" s="75">
        <f>'T8'!E4*'T8'!$Y4</f>
        <v>162.69318228971628</v>
      </c>
      <c r="F4" s="75">
        <f>'T8'!F4*'T8'!$Y4</f>
        <v>0</v>
      </c>
      <c r="G4" s="75">
        <f>'T8'!G4*'T8'!$Y4</f>
        <v>0</v>
      </c>
      <c r="H4" s="75">
        <f>'T8'!H4*'T8'!$Y4</f>
        <v>50.945142502246611</v>
      </c>
      <c r="I4" s="75">
        <f>'T8'!I4*'T8'!$Y4</f>
        <v>0</v>
      </c>
      <c r="J4" s="75">
        <f>'T8'!J4*'T8'!$Y4</f>
        <v>22.894866079371671</v>
      </c>
      <c r="K4" s="75">
        <f>'T8'!K4*'T8'!$Y4</f>
        <v>0</v>
      </c>
      <c r="L4" s="75">
        <f>'T8'!L4*'T8'!$Y4</f>
        <v>3.9364907195034937</v>
      </c>
      <c r="M4" s="75">
        <f>'T8'!M4*'T8'!$Y4</f>
        <v>17.549041039864903</v>
      </c>
      <c r="N4" s="75">
        <f>'T8'!N4*'T8'!$Y4</f>
        <v>0</v>
      </c>
      <c r="O4" s="75">
        <f>'T8'!O4*'T8'!$Y4</f>
        <v>0</v>
      </c>
      <c r="P4" s="76">
        <f>SUM(C4:O4)</f>
        <v>355.50297550001255</v>
      </c>
      <c r="Q4" s="75">
        <f>'T8'!Q4*'T8'!$Y4</f>
        <v>499.81038702122339</v>
      </c>
      <c r="R4" s="75">
        <f>'T8'!R4*'T8'!$Y4</f>
        <v>0</v>
      </c>
      <c r="S4" s="75">
        <f>'T8'!S4*'T8'!$Y4</f>
        <v>438.42288019578308</v>
      </c>
      <c r="T4" s="75">
        <f>'T8'!T4*'T8'!$Y4</f>
        <v>8.1033555168822531</v>
      </c>
      <c r="U4" s="76">
        <f t="shared" ref="U4:U16" si="0">SUM(Q4:T4)</f>
        <v>946.3366227338887</v>
      </c>
      <c r="V4" s="76">
        <f t="shared" ref="V4:V16" si="1">P4+U4</f>
        <v>1301.8395982339011</v>
      </c>
      <c r="W4" s="144">
        <f>'T5'!W4</f>
        <v>1.1583331019217424</v>
      </c>
      <c r="X4" s="1"/>
      <c r="Y4" s="95">
        <f>Z4/V4</f>
        <v>1</v>
      </c>
      <c r="Z4" s="96">
        <f>'T6'!Z4</f>
        <v>1301.8395982339011</v>
      </c>
    </row>
    <row r="5" spans="1:26" x14ac:dyDescent="0.25">
      <c r="A5" s="32">
        <v>2</v>
      </c>
      <c r="B5" s="28" t="s">
        <v>213</v>
      </c>
      <c r="C5" s="75">
        <f>'T8'!C5*'T8'!$Y5</f>
        <v>0</v>
      </c>
      <c r="D5" s="75">
        <f>'T8'!D5*'T8'!$Y5</f>
        <v>0</v>
      </c>
      <c r="E5" s="75">
        <f>'T8'!E5*'T8'!$Y5</f>
        <v>11.734015949644746</v>
      </c>
      <c r="F5" s="75">
        <f>'T8'!F5*'T8'!$Y5</f>
        <v>16.297433937407767</v>
      </c>
      <c r="G5" s="75">
        <f>'T8'!G5*'T8'!$Y5</f>
        <v>0</v>
      </c>
      <c r="H5" s="75">
        <f>'T8'!H5*'T8'!$Y5</f>
        <v>2.8615583710963635E-2</v>
      </c>
      <c r="I5" s="75">
        <f>'T8'!I5*'T8'!$Y5</f>
        <v>0</v>
      </c>
      <c r="J5" s="75">
        <f>'T8'!J5*'T8'!$Y5</f>
        <v>1.5273130358098101E-2</v>
      </c>
      <c r="K5" s="75">
        <f>'T8'!K5*'T8'!$Y5</f>
        <v>0</v>
      </c>
      <c r="L5" s="75">
        <f>'T8'!L5*'T8'!$Y5</f>
        <v>0</v>
      </c>
      <c r="M5" s="75">
        <f>'T8'!M5*'T8'!$Y5</f>
        <v>0</v>
      </c>
      <c r="N5" s="75">
        <f>'T8'!N5*'T8'!$Y5</f>
        <v>0</v>
      </c>
      <c r="O5" s="75">
        <f>'T8'!O5*'T8'!$Y5</f>
        <v>2.7551784129519582E-2</v>
      </c>
      <c r="P5" s="76">
        <f t="shared" ref="P5:P16" si="2">SUM(C5:O5)</f>
        <v>28.102890385251094</v>
      </c>
      <c r="Q5" s="75">
        <f>'T8'!Q5*'T8'!$Y5</f>
        <v>4.7954491339705934</v>
      </c>
      <c r="R5" s="75">
        <f>'T8'!R5*'T8'!$Y5</f>
        <v>0</v>
      </c>
      <c r="S5" s="75">
        <f>'T8'!S5*'T8'!$Y5</f>
        <v>0.3773227987774101</v>
      </c>
      <c r="T5" s="75">
        <f>'T8'!T5*'T8'!$Y5</f>
        <v>0.48523986111181938</v>
      </c>
      <c r="U5" s="76">
        <f t="shared" si="0"/>
        <v>5.6580117938598224</v>
      </c>
      <c r="V5" s="76">
        <f t="shared" si="1"/>
        <v>33.760902179110914</v>
      </c>
      <c r="W5" s="144">
        <f>'T5'!W5</f>
        <v>1.3000818192380181</v>
      </c>
      <c r="X5" s="1"/>
      <c r="Y5" s="95">
        <f t="shared" ref="Y5:Y16" si="3">Z5/V5</f>
        <v>1.0000000000000002</v>
      </c>
      <c r="Z5" s="96">
        <f>'T6'!Z5</f>
        <v>33.760902179110921</v>
      </c>
    </row>
    <row r="6" spans="1:26" x14ac:dyDescent="0.25">
      <c r="A6" s="32">
        <v>3</v>
      </c>
      <c r="B6" s="28" t="s">
        <v>214</v>
      </c>
      <c r="C6" s="75">
        <f>'T8'!C6*'T8'!$Y6</f>
        <v>109.18057719618753</v>
      </c>
      <c r="D6" s="75">
        <f>'T8'!D6*'T8'!$Y6</f>
        <v>2.0567456355867173</v>
      </c>
      <c r="E6" s="75">
        <f>'T8'!E6*'T8'!$Y6</f>
        <v>249.47687319965604</v>
      </c>
      <c r="F6" s="75">
        <f>'T8'!F6*'T8'!$Y6</f>
        <v>187.97137383470357</v>
      </c>
      <c r="G6" s="75">
        <f>'T8'!G6*'T8'!$Y6</f>
        <v>10.738354332502821</v>
      </c>
      <c r="H6" s="75">
        <f>'T8'!H6*'T8'!$Y6</f>
        <v>43.007323335156094</v>
      </c>
      <c r="I6" s="75">
        <f>'T8'!I6*'T8'!$Y6</f>
        <v>11.705258027337695</v>
      </c>
      <c r="J6" s="75">
        <f>'T8'!J6*'T8'!$Y6</f>
        <v>31.547182676097623</v>
      </c>
      <c r="K6" s="75">
        <f>'T8'!K6*'T8'!$Y6</f>
        <v>17.423916726939009</v>
      </c>
      <c r="L6" s="75">
        <f>'T8'!L6*'T8'!$Y6</f>
        <v>8.8345808832475026</v>
      </c>
      <c r="M6" s="75">
        <f>'T8'!M6*'T8'!$Y6</f>
        <v>4.7114217517271193</v>
      </c>
      <c r="N6" s="75">
        <f>'T8'!N6*'T8'!$Y6</f>
        <v>7.1682495783323859</v>
      </c>
      <c r="O6" s="75">
        <f>'T8'!O6*'T8'!$Y6</f>
        <v>15.676670281169224</v>
      </c>
      <c r="P6" s="76">
        <f t="shared" si="2"/>
        <v>699.49852745864325</v>
      </c>
      <c r="Q6" s="75">
        <f>'T8'!Q6*'T8'!$Y6</f>
        <v>309.1855926199475</v>
      </c>
      <c r="R6" s="75">
        <f>'T8'!R6*'T8'!$Y6</f>
        <v>1.243863116319081</v>
      </c>
      <c r="S6" s="75">
        <f>'T8'!S6*'T8'!$Y6</f>
        <v>55.830762055101616</v>
      </c>
      <c r="T6" s="75">
        <f>'T8'!T6*'T8'!$Y6</f>
        <v>48.09486335445208</v>
      </c>
      <c r="U6" s="76">
        <f t="shared" si="0"/>
        <v>414.35508114582024</v>
      </c>
      <c r="V6" s="76">
        <f t="shared" si="1"/>
        <v>1113.8536086044635</v>
      </c>
      <c r="W6" s="144">
        <f>'T5'!W6</f>
        <v>1.2878380519806507</v>
      </c>
      <c r="X6" s="1"/>
      <c r="Y6" s="95">
        <f t="shared" si="3"/>
        <v>1.0000000000000004</v>
      </c>
      <c r="Z6" s="96">
        <f>'T6'!Z6</f>
        <v>1113.8536086044639</v>
      </c>
    </row>
    <row r="7" spans="1:26" x14ac:dyDescent="0.25">
      <c r="A7" s="32">
        <v>4</v>
      </c>
      <c r="B7" s="28" t="s">
        <v>215</v>
      </c>
      <c r="C7" s="75">
        <f>'T8'!C7*'T8'!$Y7</f>
        <v>1.708963383235967</v>
      </c>
      <c r="D7" s="75">
        <f>'T8'!D7*'T8'!$Y7</f>
        <v>8.6983687852606198E-2</v>
      </c>
      <c r="E7" s="75">
        <f>'T8'!E7*'T8'!$Y7</f>
        <v>3.262972531172279</v>
      </c>
      <c r="F7" s="75">
        <f>'T8'!F7*'T8'!$Y7</f>
        <v>0.30058463304724736</v>
      </c>
      <c r="G7" s="75">
        <f>'T8'!G7*'T8'!$Y7</f>
        <v>0.37815235566765859</v>
      </c>
      <c r="H7" s="75">
        <f>'T8'!H7*'T8'!$Y7</f>
        <v>2.2899483858174013E-2</v>
      </c>
      <c r="I7" s="75">
        <f>'T8'!I7*'T8'!$Y7</f>
        <v>0.61996920534705813</v>
      </c>
      <c r="J7" s="75">
        <f>'T8'!J7*'T8'!$Y7</f>
        <v>7.8456979193053555E-2</v>
      </c>
      <c r="K7" s="75">
        <f>'T8'!K7*'T8'!$Y7</f>
        <v>68.347417032551874</v>
      </c>
      <c r="L7" s="75">
        <f>'T8'!L7*'T8'!$Y7</f>
        <v>0.28215677741910578</v>
      </c>
      <c r="M7" s="75">
        <f>'T8'!M7*'T8'!$Y7</f>
        <v>0.31856377104172401</v>
      </c>
      <c r="N7" s="75">
        <f>'T8'!N7*'T8'!$Y7</f>
        <v>0.40123189363256995</v>
      </c>
      <c r="O7" s="75">
        <f>'T8'!O7*'T8'!$Y7</f>
        <v>1.3528547966557436</v>
      </c>
      <c r="P7" s="76">
        <f t="shared" si="2"/>
        <v>77.161206530675059</v>
      </c>
      <c r="Q7" s="75">
        <f>'T8'!Q7*'T8'!$Y7</f>
        <v>2.0619462895826959</v>
      </c>
      <c r="R7" s="75">
        <f>'T8'!R7*'T8'!$Y7</f>
        <v>2.8082756168323919</v>
      </c>
      <c r="S7" s="75">
        <f>'T8'!S7*'T8'!$Y7</f>
        <v>637.75533556121843</v>
      </c>
      <c r="T7" s="75">
        <f>'T8'!T7*'T8'!$Y7</f>
        <v>7.0077112007548061</v>
      </c>
      <c r="U7" s="76">
        <f t="shared" si="0"/>
        <v>649.63326866838827</v>
      </c>
      <c r="V7" s="76">
        <f t="shared" si="1"/>
        <v>726.7944751990633</v>
      </c>
      <c r="W7" s="144">
        <f>'T5'!W7</f>
        <v>1.3255829969529185</v>
      </c>
      <c r="X7" s="1"/>
      <c r="Y7" s="95">
        <f t="shared" si="3"/>
        <v>1.0000000000000002</v>
      </c>
      <c r="Z7" s="96">
        <f>'T6'!Z7</f>
        <v>726.79447519906341</v>
      </c>
    </row>
    <row r="8" spans="1:26" x14ac:dyDescent="0.25">
      <c r="A8" s="32">
        <v>5</v>
      </c>
      <c r="B8" s="28" t="s">
        <v>216</v>
      </c>
      <c r="C8" s="75">
        <f>'T8'!C8*'T8'!$Y8</f>
        <v>42.079088469096519</v>
      </c>
      <c r="D8" s="75">
        <f>'T8'!D8*'T8'!$Y8</f>
        <v>0.52762990971173485</v>
      </c>
      <c r="E8" s="75">
        <f>'T8'!E8*'T8'!$Y8</f>
        <v>80.433451982988686</v>
      </c>
      <c r="F8" s="75">
        <f>'T8'!F8*'T8'!$Y8</f>
        <v>36.664258166101114</v>
      </c>
      <c r="G8" s="75">
        <f>'T8'!G8*'T8'!$Y8</f>
        <v>0.84941325012477165</v>
      </c>
      <c r="H8" s="75">
        <f>'T8'!H8*'T8'!$Y8</f>
        <v>13.406756808169064</v>
      </c>
      <c r="I8" s="75">
        <f>'T8'!I8*'T8'!$Y8</f>
        <v>17.80445108681441</v>
      </c>
      <c r="J8" s="75">
        <f>'T8'!J8*'T8'!$Y8</f>
        <v>7.3363013052573391</v>
      </c>
      <c r="K8" s="75">
        <f>'T8'!K8*'T8'!$Y8</f>
        <v>3.430115818537141</v>
      </c>
      <c r="L8" s="75">
        <f>'T8'!L8*'T8'!$Y8</f>
        <v>2.5915847312359883</v>
      </c>
      <c r="M8" s="75">
        <f>'T8'!M8*'T8'!$Y8</f>
        <v>3.1983359568516372</v>
      </c>
      <c r="N8" s="75">
        <f>'T8'!N8*'T8'!$Y8</f>
        <v>3.282794904440077</v>
      </c>
      <c r="O8" s="75">
        <f>'T8'!O8*'T8'!$Y8</f>
        <v>5.2871911706124202</v>
      </c>
      <c r="P8" s="76">
        <f t="shared" si="2"/>
        <v>216.89137355994089</v>
      </c>
      <c r="Q8" s="75">
        <f>'T8'!Q8*'T8'!$Y8</f>
        <v>312.90129281938664</v>
      </c>
      <c r="R8" s="75">
        <f>'T8'!R8*'T8'!$Y8</f>
        <v>0</v>
      </c>
      <c r="S8" s="75">
        <f>'T8'!S8*'T8'!$Y8</f>
        <v>122.77910485792277</v>
      </c>
      <c r="T8" s="75">
        <f>'T8'!T8*'T8'!$Y8</f>
        <v>21.106588048945746</v>
      </c>
      <c r="U8" s="76">
        <f t="shared" si="0"/>
        <v>456.78698572625518</v>
      </c>
      <c r="V8" s="76">
        <f t="shared" si="1"/>
        <v>673.67835928619604</v>
      </c>
      <c r="W8" s="144">
        <f>'T5'!W8</f>
        <v>1.3236096775145585</v>
      </c>
      <c r="X8" s="1"/>
      <c r="Y8" s="95">
        <f t="shared" si="3"/>
        <v>1</v>
      </c>
      <c r="Z8" s="96">
        <f>'T6'!Z8</f>
        <v>673.67835928619604</v>
      </c>
    </row>
    <row r="9" spans="1:26" x14ac:dyDescent="0.25">
      <c r="A9" s="32">
        <v>6</v>
      </c>
      <c r="B9" s="28" t="s">
        <v>217</v>
      </c>
      <c r="C9" s="75">
        <f>'T8'!C9*'T8'!$Y9</f>
        <v>0.82131312098173725</v>
      </c>
      <c r="D9" s="75">
        <f>'T8'!D9*'T8'!$Y9</f>
        <v>1.5177031950138245E-2</v>
      </c>
      <c r="E9" s="75">
        <f>'T8'!E9*'T8'!$Y9</f>
        <v>4.6492843129411421</v>
      </c>
      <c r="F9" s="75">
        <f>'T8'!F9*'T8'!$Y9</f>
        <v>0.79584917282439049</v>
      </c>
      <c r="G9" s="75">
        <f>'T8'!G9*'T8'!$Y9</f>
        <v>0.2154504580656732</v>
      </c>
      <c r="H9" s="75">
        <f>'T8'!H9*'T8'!$Y9</f>
        <v>10.838348668255858</v>
      </c>
      <c r="I9" s="75">
        <f>'T8'!I9*'T8'!$Y9</f>
        <v>6.728855725171706</v>
      </c>
      <c r="J9" s="75">
        <f>'T8'!J9*'T8'!$Y9</f>
        <v>7.7429565939502725</v>
      </c>
      <c r="K9" s="75">
        <f>'T8'!K9*'T8'!$Y9</f>
        <v>5.8660588206608688</v>
      </c>
      <c r="L9" s="75">
        <f>'T8'!L9*'T8'!$Y9</f>
        <v>0.1179852057946805</v>
      </c>
      <c r="M9" s="75">
        <f>'T8'!M9*'T8'!$Y9</f>
        <v>3.5332276786624734</v>
      </c>
      <c r="N9" s="75">
        <f>'T8'!N9*'T8'!$Y9</f>
        <v>0.15001102856102189</v>
      </c>
      <c r="O9" s="75">
        <f>'T8'!O9*'T8'!$Y9</f>
        <v>17.65323477829336</v>
      </c>
      <c r="P9" s="76">
        <f t="shared" si="2"/>
        <v>59.127752596113325</v>
      </c>
      <c r="Q9" s="75">
        <f>'T8'!Q9*'T8'!$Y9</f>
        <v>147.58394079553457</v>
      </c>
      <c r="R9" s="75">
        <f>'T8'!R9*'T8'!$Y9</f>
        <v>1.3289870068846252</v>
      </c>
      <c r="S9" s="75">
        <f>'T8'!S9*'T8'!$Y9</f>
        <v>3.8474697628133212</v>
      </c>
      <c r="T9" s="75">
        <f>'T8'!T9*'T8'!$Y9</f>
        <v>2.2366934606371029</v>
      </c>
      <c r="U9" s="76">
        <f t="shared" si="0"/>
        <v>154.99709102586962</v>
      </c>
      <c r="V9" s="76">
        <f t="shared" si="1"/>
        <v>214.12484362198296</v>
      </c>
      <c r="W9" s="144">
        <f>'T5'!W9</f>
        <v>1.1789320780176458</v>
      </c>
      <c r="X9" s="1"/>
      <c r="Y9" s="95">
        <f t="shared" si="3"/>
        <v>1</v>
      </c>
      <c r="Z9" s="96">
        <f>'T6'!Z9</f>
        <v>214.12484362198296</v>
      </c>
    </row>
    <row r="10" spans="1:26" x14ac:dyDescent="0.25">
      <c r="A10" s="32">
        <v>7</v>
      </c>
      <c r="B10" s="28" t="s">
        <v>218</v>
      </c>
      <c r="C10" s="75">
        <f>'T8'!C10*'T8'!$Y10</f>
        <v>18.038670391513328</v>
      </c>
      <c r="D10" s="75">
        <f>'T8'!D10*'T8'!$Y10</f>
        <v>0.42664800418448512</v>
      </c>
      <c r="E10" s="75">
        <f>'T8'!E10*'T8'!$Y10</f>
        <v>32.688242404833829</v>
      </c>
      <c r="F10" s="75">
        <f>'T8'!F10*'T8'!$Y10</f>
        <v>10.022199913938689</v>
      </c>
      <c r="G10" s="75">
        <f>'T8'!G10*'T8'!$Y10</f>
        <v>46.655697698156558</v>
      </c>
      <c r="H10" s="75">
        <f>'T8'!H10*'T8'!$Y10</f>
        <v>4.979386477346976</v>
      </c>
      <c r="I10" s="75">
        <f>'T8'!I10*'T8'!$Y10</f>
        <v>17.920527242613389</v>
      </c>
      <c r="J10" s="75">
        <f>'T8'!J10*'T8'!$Y10</f>
        <v>10.910175727508694</v>
      </c>
      <c r="K10" s="75">
        <f>'T8'!K10*'T8'!$Y10</f>
        <v>9.5007034260405909</v>
      </c>
      <c r="L10" s="75">
        <f>'T8'!L10*'T8'!$Y10</f>
        <v>2.2219860690176825</v>
      </c>
      <c r="M10" s="75">
        <f>'T8'!M10*'T8'!$Y10</f>
        <v>7.6720203543520533</v>
      </c>
      <c r="N10" s="75">
        <f>'T8'!N10*'T8'!$Y10</f>
        <v>2.6321146449015482</v>
      </c>
      <c r="O10" s="75">
        <f>'T8'!O10*'T8'!$Y10</f>
        <v>21.843343183985994</v>
      </c>
      <c r="P10" s="76">
        <f t="shared" si="2"/>
        <v>185.51171553839379</v>
      </c>
      <c r="Q10" s="75">
        <f>'T8'!Q10*'T8'!$Y10</f>
        <v>186.46867123200539</v>
      </c>
      <c r="R10" s="75">
        <f>'T8'!R10*'T8'!$Y10</f>
        <v>5.073924066682415</v>
      </c>
      <c r="S10" s="75">
        <f>'T8'!S10*'T8'!$Y10</f>
        <v>50.462648516974397</v>
      </c>
      <c r="T10" s="75">
        <f>'T8'!T10*'T8'!$Y10</f>
        <v>34.016287035742913</v>
      </c>
      <c r="U10" s="76">
        <f t="shared" si="0"/>
        <v>276.02153085140509</v>
      </c>
      <c r="V10" s="76">
        <f t="shared" si="1"/>
        <v>461.53324638979888</v>
      </c>
      <c r="W10" s="144">
        <f>'T5'!W10</f>
        <v>1.1926122895576514</v>
      </c>
      <c r="X10" s="1"/>
      <c r="Y10" s="95">
        <f t="shared" si="3"/>
        <v>1.0000000000000002</v>
      </c>
      <c r="Z10" s="96">
        <f>'T6'!Z10</f>
        <v>461.53324638979893</v>
      </c>
    </row>
    <row r="11" spans="1:26" x14ac:dyDescent="0.25">
      <c r="A11" s="32">
        <v>8</v>
      </c>
      <c r="B11" s="28" t="s">
        <v>219</v>
      </c>
      <c r="C11" s="75">
        <f>'T8'!C11*'T8'!$Y11</f>
        <v>1.8004027054871052</v>
      </c>
      <c r="D11" s="75">
        <f>'T8'!D11*'T8'!$Y11</f>
        <v>5.1524544813353418E-2</v>
      </c>
      <c r="E11" s="75">
        <f>'T8'!E11*'T8'!$Y11</f>
        <v>4.7609629375350107</v>
      </c>
      <c r="F11" s="75">
        <f>'T8'!F11*'T8'!$Y11</f>
        <v>1.6757052700720696</v>
      </c>
      <c r="G11" s="75">
        <f>'T8'!G11*'T8'!$Y11</f>
        <v>13.024063029823942</v>
      </c>
      <c r="H11" s="75">
        <f>'T8'!H11*'T8'!$Y11</f>
        <v>7.1605549896159495</v>
      </c>
      <c r="I11" s="75">
        <f>'T8'!I11*'T8'!$Y11</f>
        <v>8.563335889299001</v>
      </c>
      <c r="J11" s="75">
        <f>'T8'!J11*'T8'!$Y11</f>
        <v>5.8029236354705311</v>
      </c>
      <c r="K11" s="75">
        <f>'T8'!K11*'T8'!$Y11</f>
        <v>9.8618269746897091</v>
      </c>
      <c r="L11" s="75">
        <f>'T8'!L11*'T8'!$Y11</f>
        <v>0.32031607721712607</v>
      </c>
      <c r="M11" s="75">
        <f>'T8'!M11*'T8'!$Y11</f>
        <v>2.562087392796081</v>
      </c>
      <c r="N11" s="75">
        <f>'T8'!N11*'T8'!$Y11</f>
        <v>0.69020800345048128</v>
      </c>
      <c r="O11" s="75">
        <f>'T8'!O11*'T8'!$Y11</f>
        <v>15.789254127076131</v>
      </c>
      <c r="P11" s="76">
        <f t="shared" si="2"/>
        <v>72.063165577346481</v>
      </c>
      <c r="Q11" s="75">
        <f>'T8'!Q11*'T8'!$Y11</f>
        <v>98.806291429028093</v>
      </c>
      <c r="R11" s="75">
        <f>'T8'!R11*'T8'!$Y11</f>
        <v>0.50721798598579915</v>
      </c>
      <c r="S11" s="75">
        <f>'T8'!S11*'T8'!$Y11</f>
        <v>1.3387669515566047</v>
      </c>
      <c r="T11" s="75">
        <f>'T8'!T11*'T8'!$Y11</f>
        <v>9.5340062233509979</v>
      </c>
      <c r="U11" s="76">
        <f t="shared" si="0"/>
        <v>110.1862825899215</v>
      </c>
      <c r="V11" s="76">
        <f t="shared" si="1"/>
        <v>182.24944816726799</v>
      </c>
      <c r="W11" s="144">
        <f>'T5'!W11</f>
        <v>1.2932519292964961</v>
      </c>
      <c r="X11" s="1"/>
      <c r="Y11" s="95">
        <f t="shared" si="3"/>
        <v>1</v>
      </c>
      <c r="Z11" s="96">
        <f>'T6'!Z11</f>
        <v>182.24944816726799</v>
      </c>
    </row>
    <row r="12" spans="1:26" x14ac:dyDescent="0.25">
      <c r="A12" s="32">
        <v>9</v>
      </c>
      <c r="B12" s="28" t="s">
        <v>220</v>
      </c>
      <c r="C12" s="75">
        <f>'T8'!C12*'T8'!$Y12</f>
        <v>12.126403906185004</v>
      </c>
      <c r="D12" s="75">
        <f>'T8'!D12*'T8'!$Y12</f>
        <v>0.78241019433823644</v>
      </c>
      <c r="E12" s="75">
        <f>'T8'!E12*'T8'!$Y12</f>
        <v>10.146999481629832</v>
      </c>
      <c r="F12" s="75">
        <f>'T8'!F12*'T8'!$Y12</f>
        <v>7.839711671978387</v>
      </c>
      <c r="G12" s="75">
        <f>'T8'!G12*'T8'!$Y12</f>
        <v>24.166903542050541</v>
      </c>
      <c r="H12" s="75">
        <f>'T8'!H12*'T8'!$Y12</f>
        <v>5.6787524217014287</v>
      </c>
      <c r="I12" s="75">
        <f>'T8'!I12*'T8'!$Y12</f>
        <v>18.720716993694772</v>
      </c>
      <c r="J12" s="75">
        <f>'T8'!J12*'T8'!$Y12</f>
        <v>5.9579882378399107</v>
      </c>
      <c r="K12" s="75">
        <f>'T8'!K12*'T8'!$Y12</f>
        <v>34.557065131512303</v>
      </c>
      <c r="L12" s="75">
        <f>'T8'!L12*'T8'!$Y12</f>
        <v>1.3350316273620628</v>
      </c>
      <c r="M12" s="75">
        <f>'T8'!M12*'T8'!$Y12</f>
        <v>3.2079674959276181</v>
      </c>
      <c r="N12" s="75">
        <f>'T8'!N12*'T8'!$Y12</f>
        <v>8.7997965732387939</v>
      </c>
      <c r="O12" s="75">
        <f>'T8'!O12*'T8'!$Y12</f>
        <v>19.644070234405177</v>
      </c>
      <c r="P12" s="76">
        <f t="shared" si="2"/>
        <v>152.96381751186405</v>
      </c>
      <c r="Q12" s="75">
        <f>'T8'!Q12*'T8'!$Y12</f>
        <v>314.51973861213241</v>
      </c>
      <c r="R12" s="75">
        <f>'T8'!R12*'T8'!$Y12</f>
        <v>0</v>
      </c>
      <c r="S12" s="75">
        <f>'T8'!S12*'T8'!$Y12</f>
        <v>287.53619850408268</v>
      </c>
      <c r="T12" s="75">
        <f>'T8'!T12*'T8'!$Y12</f>
        <v>0.25570638298522341</v>
      </c>
      <c r="U12" s="76">
        <f t="shared" si="0"/>
        <v>602.31164349920027</v>
      </c>
      <c r="V12" s="76">
        <f t="shared" si="1"/>
        <v>755.27546101106429</v>
      </c>
      <c r="W12" s="144">
        <f>'T5'!W12</f>
        <v>1.374791727851403</v>
      </c>
      <c r="X12" s="1"/>
      <c r="Y12" s="95">
        <f t="shared" si="3"/>
        <v>1.0000000000000002</v>
      </c>
      <c r="Z12" s="96">
        <f>'T6'!Z12</f>
        <v>755.27546101106441</v>
      </c>
    </row>
    <row r="13" spans="1:26" x14ac:dyDescent="0.25">
      <c r="A13" s="32">
        <v>10</v>
      </c>
      <c r="B13" s="28" t="s">
        <v>221</v>
      </c>
      <c r="C13" s="75">
        <f>'T8'!C13*'T8'!$Y13</f>
        <v>4.2422202367139838E-2</v>
      </c>
      <c r="D13" s="75">
        <f>'T8'!D13*'T8'!$Y13</f>
        <v>1.0026586052946354E-2</v>
      </c>
      <c r="E13" s="75">
        <f>'T8'!E13*'T8'!$Y13</f>
        <v>0.24232338135891685</v>
      </c>
      <c r="F13" s="75">
        <f>'T8'!F13*'T8'!$Y13</f>
        <v>4.4859757170264046E-2</v>
      </c>
      <c r="G13" s="75">
        <f>'T8'!G13*'T8'!$Y13</f>
        <v>0.1100619127590369</v>
      </c>
      <c r="H13" s="75">
        <f>'T8'!H13*'T8'!$Y13</f>
        <v>6.5321938256954811E-3</v>
      </c>
      <c r="I13" s="75">
        <f>'T8'!I13*'T8'!$Y13</f>
        <v>0.1822682081383756</v>
      </c>
      <c r="J13" s="75">
        <f>'T8'!J13*'T8'!$Y13</f>
        <v>1.9892776673778714E-2</v>
      </c>
      <c r="K13" s="75">
        <f>'T8'!K13*'T8'!$Y13</f>
        <v>2.24929345264442E-2</v>
      </c>
      <c r="L13" s="75">
        <f>'T8'!L13*'T8'!$Y13</f>
        <v>0.100924727077878</v>
      </c>
      <c r="M13" s="75">
        <f>'T8'!M13*'T8'!$Y13</f>
        <v>9.1357772560603651E-2</v>
      </c>
      <c r="N13" s="75">
        <f>'T8'!N13*'T8'!$Y13</f>
        <v>0.14651188014634589</v>
      </c>
      <c r="O13" s="75">
        <f>'T8'!O13*'T8'!$Y13</f>
        <v>1.9483559239809485</v>
      </c>
      <c r="P13" s="76">
        <f t="shared" si="2"/>
        <v>2.9680302566383743</v>
      </c>
      <c r="Q13" s="75">
        <f>'T8'!Q13*'T8'!$Y13</f>
        <v>29.322893392329199</v>
      </c>
      <c r="R13" s="75">
        <f>'T8'!R13*'T8'!$Y13</f>
        <v>75.671247921356752</v>
      </c>
      <c r="S13" s="75">
        <f>'T8'!S13*'T8'!$Y13</f>
        <v>0</v>
      </c>
      <c r="T13" s="75">
        <f>'T8'!T13*'T8'!$Y13</f>
        <v>17.392649857826854</v>
      </c>
      <c r="U13" s="76">
        <f t="shared" si="0"/>
        <v>122.38679117151281</v>
      </c>
      <c r="V13" s="76">
        <f t="shared" si="1"/>
        <v>125.35482142815118</v>
      </c>
      <c r="W13" s="144">
        <f>'T5'!W13</f>
        <v>1.1965300412493884</v>
      </c>
      <c r="X13" s="1"/>
      <c r="Y13" s="95">
        <f t="shared" si="3"/>
        <v>1.0000000000000002</v>
      </c>
      <c r="Z13" s="96">
        <f>'T6'!Z13</f>
        <v>125.3548214281512</v>
      </c>
    </row>
    <row r="14" spans="1:26" x14ac:dyDescent="0.25">
      <c r="A14" s="32">
        <v>11</v>
      </c>
      <c r="B14" s="28" t="s">
        <v>222</v>
      </c>
      <c r="C14" s="75">
        <f>'T8'!C14*'T8'!$Y14</f>
        <v>3.5016526989144876E-2</v>
      </c>
      <c r="D14" s="75">
        <f>'T8'!D14*'T8'!$Y14</f>
        <v>7.195816431218307E-4</v>
      </c>
      <c r="E14" s="75">
        <f>'T8'!E14*'T8'!$Y14</f>
        <v>0.82635681190868404</v>
      </c>
      <c r="F14" s="75">
        <f>'T8'!F14*'T8'!$Y14</f>
        <v>3.8540302159408193E-2</v>
      </c>
      <c r="G14" s="75">
        <f>'T8'!G14*'T8'!$Y14</f>
        <v>1.6944498133186978E-2</v>
      </c>
      <c r="H14" s="75">
        <f>'T8'!H14*'T8'!$Y14</f>
        <v>1.2398621916725052E-2</v>
      </c>
      <c r="I14" s="75">
        <f>'T8'!I14*'T8'!$Y14</f>
        <v>0.6167428800635596</v>
      </c>
      <c r="J14" s="75">
        <f>'T8'!J14*'T8'!$Y14</f>
        <v>8.9029524455659804E-3</v>
      </c>
      <c r="K14" s="75">
        <f>'T8'!K14*'T8'!$Y14</f>
        <v>0.21667457092087522</v>
      </c>
      <c r="L14" s="75">
        <f>'T8'!L14*'T8'!$Y14</f>
        <v>0.22356306720057267</v>
      </c>
      <c r="M14" s="75">
        <f>'T8'!M14*'T8'!$Y14</f>
        <v>1.0521276205168968</v>
      </c>
      <c r="N14" s="75">
        <f>'T8'!N14*'T8'!$Y14</f>
        <v>1.3253508700909356</v>
      </c>
      <c r="O14" s="75">
        <f>'T8'!O14*'T8'!$Y14</f>
        <v>8.5477706607308352</v>
      </c>
      <c r="P14" s="76">
        <f t="shared" si="2"/>
        <v>12.921108964719512</v>
      </c>
      <c r="Q14" s="75">
        <f>'T8'!Q14*'T8'!$Y14</f>
        <v>65.906711694330937</v>
      </c>
      <c r="R14" s="75">
        <f>'T8'!R14*'T8'!$Y14</f>
        <v>233.61607688803693</v>
      </c>
      <c r="S14" s="75">
        <f>'T8'!S14*'T8'!$Y14</f>
        <v>0.74850992235057068</v>
      </c>
      <c r="T14" s="75">
        <f>'T8'!T14*'T8'!$Y14</f>
        <v>0.19106855240969439</v>
      </c>
      <c r="U14" s="76">
        <f t="shared" si="0"/>
        <v>300.46236705712818</v>
      </c>
      <c r="V14" s="76">
        <f t="shared" si="1"/>
        <v>313.38347602184768</v>
      </c>
      <c r="W14" s="144">
        <f>'T5'!W14</f>
        <v>1.2432879705378213</v>
      </c>
      <c r="X14" s="1"/>
      <c r="Y14" s="95">
        <f t="shared" si="3"/>
        <v>0.99999999999999978</v>
      </c>
      <c r="Z14" s="96">
        <f>'T6'!Z14</f>
        <v>313.38347602184763</v>
      </c>
    </row>
    <row r="15" spans="1:26" x14ac:dyDescent="0.25">
      <c r="A15" s="32">
        <v>12</v>
      </c>
      <c r="B15" s="28" t="s">
        <v>223</v>
      </c>
      <c r="C15" s="75">
        <f>'T8'!C15*'T8'!$Y15</f>
        <v>2.337688206799899</v>
      </c>
      <c r="D15" s="75">
        <f>'T8'!D15*'T8'!$Y15</f>
        <v>5.8294311036247307E-3</v>
      </c>
      <c r="E15" s="75">
        <f>'T8'!E15*'T8'!$Y15</f>
        <v>0.52872171861482375</v>
      </c>
      <c r="F15" s="75">
        <f>'T8'!F15*'T8'!$Y15</f>
        <v>0.28752684061337824</v>
      </c>
      <c r="G15" s="75">
        <f>'T8'!G15*'T8'!$Y15</f>
        <v>0.15300838427850666</v>
      </c>
      <c r="H15" s="75">
        <f>'T8'!H15*'T8'!$Y15</f>
        <v>0.20158974439956481</v>
      </c>
      <c r="I15" s="75">
        <f>'T8'!I15*'T8'!$Y15</f>
        <v>0.18325911082273244</v>
      </c>
      <c r="J15" s="75">
        <f>'T8'!J15*'T8'!$Y15</f>
        <v>0.15153489866869185</v>
      </c>
      <c r="K15" s="75">
        <f>'T8'!K15*'T8'!$Y15</f>
        <v>1.1861270157724975</v>
      </c>
      <c r="L15" s="75">
        <f>'T8'!L15*'T8'!$Y15</f>
        <v>2.6029025428285845E-2</v>
      </c>
      <c r="M15" s="75">
        <f>'T8'!M15*'T8'!$Y15</f>
        <v>3.7904858243018424E-2</v>
      </c>
      <c r="N15" s="75">
        <f>'T8'!N15*'T8'!$Y15</f>
        <v>0.68625856827610232</v>
      </c>
      <c r="O15" s="75">
        <f>'T8'!O15*'T8'!$Y15</f>
        <v>1.5254149651412243</v>
      </c>
      <c r="P15" s="76">
        <f t="shared" si="2"/>
        <v>7.3108927681623488</v>
      </c>
      <c r="Q15" s="75">
        <f>'T8'!Q15*'T8'!$Y15</f>
        <v>40.767061762577896</v>
      </c>
      <c r="R15" s="75">
        <f>'T8'!R15*'T8'!$Y15</f>
        <v>48.214327735206318</v>
      </c>
      <c r="S15" s="75">
        <f>'T8'!S15*'T8'!$Y15</f>
        <v>5.0250712801398327</v>
      </c>
      <c r="T15" s="75">
        <f>'T8'!T15*'T8'!$Y15</f>
        <v>0.27552968756180685</v>
      </c>
      <c r="U15" s="76">
        <f t="shared" si="0"/>
        <v>94.281990465485848</v>
      </c>
      <c r="V15" s="76">
        <f t="shared" si="1"/>
        <v>101.59288323364819</v>
      </c>
      <c r="W15" s="144">
        <f>'T5'!W15</f>
        <v>1.1986439050408786</v>
      </c>
      <c r="X15" s="1"/>
      <c r="Y15" s="95">
        <f t="shared" si="3"/>
        <v>1.0000000000000002</v>
      </c>
      <c r="Z15" s="96">
        <f>'T6'!Z15</f>
        <v>101.59288323364822</v>
      </c>
    </row>
    <row r="16" spans="1:26" x14ac:dyDescent="0.25">
      <c r="A16" s="32">
        <v>13</v>
      </c>
      <c r="B16" s="28" t="s">
        <v>224</v>
      </c>
      <c r="C16" s="75">
        <f>'T8'!C16*'T8'!$Y16</f>
        <v>41.055240933339647</v>
      </c>
      <c r="D16" s="75">
        <f>'T8'!D16*'T8'!$Y16</f>
        <v>1.6863347015244561</v>
      </c>
      <c r="E16" s="75">
        <f>'T8'!E16*'T8'!$Y16</f>
        <v>23.143200177017043</v>
      </c>
      <c r="F16" s="75">
        <f>'T8'!F16*'T8'!$Y16</f>
        <v>6.1880380006838811</v>
      </c>
      <c r="G16" s="75">
        <f>'T8'!G16*'T8'!$Y16</f>
        <v>7.942235441249581</v>
      </c>
      <c r="H16" s="75">
        <f>'T8'!H16*'T8'!$Y16</f>
        <v>1.1172552600322043</v>
      </c>
      <c r="I16" s="75">
        <f>'T8'!I16*'T8'!$Y16</f>
        <v>8.1001616358065895</v>
      </c>
      <c r="J16" s="75">
        <f>'T8'!J16*'T8'!$Y16</f>
        <v>1.8152031645516062</v>
      </c>
      <c r="K16" s="75">
        <f>'T8'!K16*'T8'!$Y16</f>
        <v>20.923757008955011</v>
      </c>
      <c r="L16" s="75">
        <f>'T8'!L16*'T8'!$Y16</f>
        <v>2.609692165326905</v>
      </c>
      <c r="M16" s="75">
        <f>'T8'!M16*'T8'!$Y16</f>
        <v>4.2739519640608625</v>
      </c>
      <c r="N16" s="75">
        <f>'T8'!N16*'T8'!$Y16</f>
        <v>4.7600545022553042</v>
      </c>
      <c r="O16" s="75">
        <f>'T8'!O16*'T8'!$Y16</f>
        <v>24.486241102211121</v>
      </c>
      <c r="P16" s="76">
        <f t="shared" si="2"/>
        <v>148.10136605701419</v>
      </c>
      <c r="Q16" s="75">
        <f>'T8'!Q16*'T8'!$Y16</f>
        <v>98.229987870813389</v>
      </c>
      <c r="R16" s="75">
        <f>'T8'!R16*'T8'!$Y16</f>
        <v>105.5877812341632</v>
      </c>
      <c r="S16" s="75">
        <f>'T8'!S16*'T8'!$Y16</f>
        <v>35.159253985313889</v>
      </c>
      <c r="T16" s="75">
        <f>'T8'!T16*'T8'!$Y16</f>
        <v>56.593831370434515</v>
      </c>
      <c r="U16" s="76">
        <f t="shared" si="0"/>
        <v>295.570854460725</v>
      </c>
      <c r="V16" s="76">
        <f t="shared" si="1"/>
        <v>443.67222051773922</v>
      </c>
      <c r="W16" s="144">
        <f>'T5'!W16</f>
        <v>1.2359789391076257</v>
      </c>
      <c r="X16" s="1"/>
      <c r="Y16" s="95">
        <f t="shared" si="3"/>
        <v>1</v>
      </c>
      <c r="Z16" s="96">
        <f>'T6'!Z16</f>
        <v>443.67222051773922</v>
      </c>
    </row>
    <row r="17" spans="1:26" s="11" customFormat="1" x14ac:dyDescent="0.25">
      <c r="A17" s="69">
        <v>14</v>
      </c>
      <c r="B17" s="70" t="s">
        <v>225</v>
      </c>
      <c r="C17" s="76">
        <f>SUM(C4:C16)</f>
        <v>326.71003991149257</v>
      </c>
      <c r="D17" s="76">
        <f t="shared" ref="D17:V17" si="4">SUM(D4:D16)</f>
        <v>5.65002930876142</v>
      </c>
      <c r="E17" s="76">
        <f t="shared" si="4"/>
        <v>584.58658717901733</v>
      </c>
      <c r="F17" s="76">
        <f t="shared" si="4"/>
        <v>268.1260815007002</v>
      </c>
      <c r="G17" s="76">
        <f t="shared" si="4"/>
        <v>104.25028490281227</v>
      </c>
      <c r="H17" s="76">
        <f t="shared" si="4"/>
        <v>137.40555609023534</v>
      </c>
      <c r="I17" s="76">
        <f t="shared" si="4"/>
        <v>91.145546005109281</v>
      </c>
      <c r="J17" s="76">
        <f t="shared" si="4"/>
        <v>94.281658157386829</v>
      </c>
      <c r="K17" s="76">
        <f t="shared" si="4"/>
        <v>171.3361554611063</v>
      </c>
      <c r="L17" s="76">
        <f t="shared" si="4"/>
        <v>22.600341075831285</v>
      </c>
      <c r="M17" s="76">
        <f t="shared" si="4"/>
        <v>48.208007656604991</v>
      </c>
      <c r="N17" s="76">
        <f t="shared" si="4"/>
        <v>30.042582447325564</v>
      </c>
      <c r="O17" s="76">
        <f t="shared" si="4"/>
        <v>133.7819530083917</v>
      </c>
      <c r="P17" s="76">
        <f t="shared" si="4"/>
        <v>2018.1248227047752</v>
      </c>
      <c r="Q17" s="76">
        <f t="shared" si="4"/>
        <v>2110.3599646728626</v>
      </c>
      <c r="R17" s="76">
        <f t="shared" si="4"/>
        <v>474.05170157146756</v>
      </c>
      <c r="S17" s="76">
        <f t="shared" si="4"/>
        <v>1639.2833243920345</v>
      </c>
      <c r="T17" s="76">
        <f t="shared" si="4"/>
        <v>205.29353055309576</v>
      </c>
      <c r="U17" s="76">
        <f t="shared" si="4"/>
        <v>4428.9885211894616</v>
      </c>
      <c r="V17" s="76">
        <f t="shared" si="4"/>
        <v>6447.1133438942361</v>
      </c>
      <c r="Y17" s="100"/>
      <c r="Z17" s="96"/>
    </row>
    <row r="18" spans="1:26" x14ac:dyDescent="0.25">
      <c r="A18" s="32">
        <v>15</v>
      </c>
      <c r="B18" s="28" t="s">
        <v>228</v>
      </c>
      <c r="C18" s="75">
        <f>'T8'!C18*'T8'!$Y18</f>
        <v>34.433930488039515</v>
      </c>
      <c r="D18" s="75">
        <f>'T8'!D18*'T8'!$Y18</f>
        <v>0.70645878601129686</v>
      </c>
      <c r="E18" s="75">
        <f>'T8'!E18*'T8'!$Y18</f>
        <v>65.071870896202114</v>
      </c>
      <c r="F18" s="75">
        <f>'T8'!F18*'T8'!$Y18</f>
        <v>34.637329964607588</v>
      </c>
      <c r="G18" s="75">
        <f>'T8'!G18*'T8'!$Y18</f>
        <v>8.3014878846014195</v>
      </c>
      <c r="H18" s="75">
        <f>'T8'!H18*'T8'!$Y18</f>
        <v>4.520261184216694</v>
      </c>
      <c r="I18" s="75">
        <f>'T8'!I18*'T8'!$Y18</f>
        <v>30.616241630463772</v>
      </c>
      <c r="J18" s="75">
        <f>'T8'!J18*'T8'!$Y18</f>
        <v>4.8181145637574128</v>
      </c>
      <c r="K18" s="75">
        <f>'T8'!K18*'T8'!$Y18</f>
        <v>15.486267439735283</v>
      </c>
      <c r="L18" s="75">
        <f>'T8'!L18*'T8'!$Y18</f>
        <v>1.9994006792285408</v>
      </c>
      <c r="M18" s="75">
        <f>'T8'!M18*'T8'!$Y18</f>
        <v>3.3223462689131669</v>
      </c>
      <c r="N18" s="75">
        <f>'T8'!N18*'T8'!$Y18</f>
        <v>2.1852404232538003</v>
      </c>
      <c r="O18" s="75">
        <f>'T8'!O18*'T8'!$Y18</f>
        <v>10.32412514528713</v>
      </c>
      <c r="P18" s="76">
        <f t="shared" ref="P18:P19" si="5">SUM(C18:O18)</f>
        <v>216.42307535431775</v>
      </c>
      <c r="Q18" s="75">
        <v>0</v>
      </c>
      <c r="R18" s="75">
        <v>0</v>
      </c>
      <c r="S18" s="75">
        <v>0</v>
      </c>
      <c r="T18" s="75">
        <v>0</v>
      </c>
      <c r="U18" s="75">
        <v>0</v>
      </c>
      <c r="V18" s="75">
        <v>0</v>
      </c>
      <c r="W18" s="144">
        <f>'T5'!W18</f>
        <v>1.6053812101332317</v>
      </c>
      <c r="Y18" s="95">
        <f>Z18/P18</f>
        <v>1</v>
      </c>
      <c r="Z18" s="96">
        <f>'T6'!Z18</f>
        <v>216.42307535431775</v>
      </c>
    </row>
    <row r="19" spans="1:26" x14ac:dyDescent="0.25">
      <c r="A19" s="32">
        <v>16</v>
      </c>
      <c r="B19" s="28" t="s">
        <v>231</v>
      </c>
      <c r="C19" s="75">
        <f>'T8'!C19*'T8'!$Y19</f>
        <v>914.86010664836078</v>
      </c>
      <c r="D19" s="75">
        <f>'T8'!D19*'T8'!$Y19</f>
        <v>24.207003357995074</v>
      </c>
      <c r="E19" s="75">
        <f>'T8'!E19*'T8'!$Y19</f>
        <v>254.971101834694</v>
      </c>
      <c r="F19" s="75">
        <f>'T8'!F19*'T8'!$Y19</f>
        <v>280.31292108715718</v>
      </c>
      <c r="G19" s="75">
        <f>'T8'!G19*'T8'!$Y19</f>
        <v>547.55120432808747</v>
      </c>
      <c r="H19" s="75">
        <f>'T8'!H19*'T8'!$Y19</f>
        <v>63.8224304079381</v>
      </c>
      <c r="I19" s="75">
        <f>'T8'!I19*'T8'!$Y19</f>
        <v>202.74141580045799</v>
      </c>
      <c r="J19" s="75">
        <f>'T8'!J19*'T8'!$Y19</f>
        <v>62.345273738869409</v>
      </c>
      <c r="K19" s="75">
        <f>'T8'!K19*'T8'!$Y19</f>
        <v>538.50105538097512</v>
      </c>
      <c r="L19" s="75">
        <f>'T8'!L19*'T8'!$Y19</f>
        <v>99.166908956711026</v>
      </c>
      <c r="M19" s="75">
        <f>'T8'!M19*'T8'!$Y19</f>
        <v>260.2609412789003</v>
      </c>
      <c r="N19" s="75">
        <f>'T8'!N19*'T8'!$Y19</f>
        <v>56.362016573190083</v>
      </c>
      <c r="O19" s="75">
        <f>'T8'!O19*'T8'!$Y19</f>
        <v>278.07008511008848</v>
      </c>
      <c r="P19" s="76">
        <f t="shared" si="5"/>
        <v>3583.1724645034246</v>
      </c>
      <c r="Q19" s="75">
        <v>0</v>
      </c>
      <c r="R19" s="75">
        <v>0</v>
      </c>
      <c r="S19" s="75">
        <v>0</v>
      </c>
      <c r="T19" s="75">
        <v>0</v>
      </c>
      <c r="U19" s="75">
        <v>0</v>
      </c>
      <c r="V19" s="75">
        <v>0</v>
      </c>
      <c r="W19" s="144">
        <f>'T5'!W19</f>
        <v>1.248555566929674</v>
      </c>
      <c r="Y19" s="95">
        <f t="shared" ref="Y19:Y20" si="6">Z19/P19</f>
        <v>1</v>
      </c>
      <c r="Z19" s="96">
        <f>'T6'!Z19</f>
        <v>3583.1724645034246</v>
      </c>
    </row>
    <row r="20" spans="1:26" x14ac:dyDescent="0.25">
      <c r="A20" s="32">
        <v>17</v>
      </c>
      <c r="B20" s="28" t="s">
        <v>226</v>
      </c>
      <c r="C20" s="75">
        <f>'T8'!C20*'T8'!$Y20</f>
        <v>72.347031804557844</v>
      </c>
      <c r="D20" s="75">
        <f>'T8'!D20*'T8'!$Y20</f>
        <v>3.5917067138869987</v>
      </c>
      <c r="E20" s="75">
        <f>'T8'!E20*'T8'!$Y20</f>
        <v>205.0238043362294</v>
      </c>
      <c r="F20" s="75">
        <f>'T8'!F20*'T8'!$Y20</f>
        <v>149.61478985856647</v>
      </c>
      <c r="G20" s="75">
        <f>'T8'!G20*'T8'!$Y20</f>
        <v>17.252126026653762</v>
      </c>
      <c r="H20" s="75">
        <f>'T8'!H20*'T8'!$Y20</f>
        <v>16.867039365560199</v>
      </c>
      <c r="I20" s="75">
        <f>'T8'!I20*'T8'!$Y20</f>
        <v>152.00241663304598</v>
      </c>
      <c r="J20" s="75">
        <f>'T8'!J20*'T8'!$Y20</f>
        <v>19.200891674543634</v>
      </c>
      <c r="K20" s="75">
        <f>'T8'!K20*'T8'!$Y20</f>
        <v>23.957603541766389</v>
      </c>
      <c r="L20" s="75">
        <f>'T8'!L20*'T8'!$Y20</f>
        <v>4.3571481380884904</v>
      </c>
      <c r="M20" s="75">
        <f>'T8'!M20*'T8'!$Y20</f>
        <v>4.6263904663247297</v>
      </c>
      <c r="N20" s="75">
        <f>'T8'!N20*'T8'!$Y20</f>
        <v>16.490067795341293</v>
      </c>
      <c r="O20" s="75">
        <f>'T8'!O20*'T8'!$Y20</f>
        <v>29.066836120519842</v>
      </c>
      <c r="P20" s="76">
        <f>SUM(C20:O20)</f>
        <v>714.39785247508507</v>
      </c>
      <c r="Q20" s="75">
        <v>0</v>
      </c>
      <c r="R20" s="75">
        <v>0</v>
      </c>
      <c r="S20" s="75">
        <v>0</v>
      </c>
      <c r="T20" s="75">
        <v>0</v>
      </c>
      <c r="U20" s="75">
        <v>0</v>
      </c>
      <c r="V20" s="75">
        <v>0</v>
      </c>
      <c r="W20" s="144">
        <f>'T5'!W20</f>
        <v>1.4117427774794171</v>
      </c>
      <c r="Y20" s="95">
        <f t="shared" si="6"/>
        <v>1</v>
      </c>
      <c r="Z20" s="96">
        <f>'T6'!Z20</f>
        <v>714.39785247508507</v>
      </c>
    </row>
    <row r="21" spans="1:26" s="11" customFormat="1" x14ac:dyDescent="0.25">
      <c r="A21" s="69">
        <v>18</v>
      </c>
      <c r="B21" s="70" t="s">
        <v>261</v>
      </c>
      <c r="C21" s="76">
        <f>SUM(C18:C20)</f>
        <v>1021.6410689409581</v>
      </c>
      <c r="D21" s="76">
        <f t="shared" ref="D21:V21" si="7">SUM(D18:D20)</f>
        <v>28.50516885789337</v>
      </c>
      <c r="E21" s="76">
        <f t="shared" si="7"/>
        <v>525.06677706712549</v>
      </c>
      <c r="F21" s="76">
        <f t="shared" si="7"/>
        <v>464.56504091033128</v>
      </c>
      <c r="G21" s="76">
        <f t="shared" si="7"/>
        <v>573.10481823934265</v>
      </c>
      <c r="H21" s="76">
        <f t="shared" si="7"/>
        <v>85.209730957714996</v>
      </c>
      <c r="I21" s="76">
        <f t="shared" si="7"/>
        <v>385.36007406396777</v>
      </c>
      <c r="J21" s="76">
        <f t="shared" si="7"/>
        <v>86.364279977170469</v>
      </c>
      <c r="K21" s="76">
        <f t="shared" si="7"/>
        <v>577.94492636247674</v>
      </c>
      <c r="L21" s="76">
        <f t="shared" si="7"/>
        <v>105.52345777402806</v>
      </c>
      <c r="M21" s="76">
        <f t="shared" si="7"/>
        <v>268.20967801413821</v>
      </c>
      <c r="N21" s="76">
        <f t="shared" si="7"/>
        <v>75.037324791785181</v>
      </c>
      <c r="O21" s="76">
        <f t="shared" si="7"/>
        <v>317.46104637589548</v>
      </c>
      <c r="P21" s="76">
        <f t="shared" si="7"/>
        <v>4513.9933923328281</v>
      </c>
      <c r="Q21" s="76">
        <f t="shared" si="7"/>
        <v>0</v>
      </c>
      <c r="R21" s="76">
        <f t="shared" si="7"/>
        <v>0</v>
      </c>
      <c r="S21" s="76">
        <f t="shared" si="7"/>
        <v>0</v>
      </c>
      <c r="T21" s="76">
        <f t="shared" si="7"/>
        <v>0</v>
      </c>
      <c r="U21" s="76">
        <f t="shared" si="7"/>
        <v>0</v>
      </c>
      <c r="V21" s="76">
        <f t="shared" si="7"/>
        <v>0</v>
      </c>
    </row>
    <row r="22" spans="1:26" s="11" customFormat="1" x14ac:dyDescent="0.25">
      <c r="A22" s="69">
        <v>19</v>
      </c>
      <c r="B22" s="70" t="s">
        <v>233</v>
      </c>
      <c r="C22" s="76">
        <f>C17+C21</f>
        <v>1348.3511088524506</v>
      </c>
      <c r="D22" s="76">
        <f t="shared" ref="D22:V22" si="8">D17+D21</f>
        <v>34.155198166654792</v>
      </c>
      <c r="E22" s="76">
        <f t="shared" si="8"/>
        <v>1109.6533642461427</v>
      </c>
      <c r="F22" s="76">
        <f t="shared" si="8"/>
        <v>732.69112241103153</v>
      </c>
      <c r="G22" s="76">
        <f t="shared" si="8"/>
        <v>677.35510314215492</v>
      </c>
      <c r="H22" s="76">
        <f t="shared" si="8"/>
        <v>222.61528704795035</v>
      </c>
      <c r="I22" s="76">
        <f t="shared" si="8"/>
        <v>476.50562006907705</v>
      </c>
      <c r="J22" s="76">
        <f t="shared" si="8"/>
        <v>180.6459381345573</v>
      </c>
      <c r="K22" s="76">
        <f t="shared" si="8"/>
        <v>749.28108182358301</v>
      </c>
      <c r="L22" s="76">
        <f t="shared" si="8"/>
        <v>128.12379884985936</v>
      </c>
      <c r="M22" s="76">
        <f t="shared" si="8"/>
        <v>316.4176856707432</v>
      </c>
      <c r="N22" s="76">
        <f t="shared" si="8"/>
        <v>105.07990723911075</v>
      </c>
      <c r="O22" s="76">
        <f t="shared" si="8"/>
        <v>451.24299938428715</v>
      </c>
      <c r="P22" s="76">
        <f t="shared" si="8"/>
        <v>6532.1182150376035</v>
      </c>
      <c r="Q22" s="76">
        <f t="shared" si="8"/>
        <v>2110.3599646728626</v>
      </c>
      <c r="R22" s="76">
        <f t="shared" si="8"/>
        <v>474.05170157146756</v>
      </c>
      <c r="S22" s="76">
        <f t="shared" si="8"/>
        <v>1639.2833243920345</v>
      </c>
      <c r="T22" s="76">
        <f t="shared" si="8"/>
        <v>205.29353055309576</v>
      </c>
      <c r="U22" s="76">
        <f t="shared" si="8"/>
        <v>4428.9885211894616</v>
      </c>
      <c r="V22" s="76">
        <f t="shared" si="8"/>
        <v>6447.1133438942361</v>
      </c>
      <c r="Y22" s="100"/>
    </row>
    <row r="23" spans="1:26" x14ac:dyDescent="0.25">
      <c r="C23" s="144">
        <f>'T5'!C23</f>
        <v>1.1583331019217424</v>
      </c>
      <c r="D23" s="144">
        <f>'T5'!D23</f>
        <v>1.3000818192380181</v>
      </c>
      <c r="E23" s="144">
        <f>'T5'!E23</f>
        <v>1.2878380519806507</v>
      </c>
      <c r="F23" s="144">
        <f>'T5'!F23</f>
        <v>1.3255829969529185</v>
      </c>
      <c r="G23" s="144">
        <f>'T5'!G23</f>
        <v>1.3236096775145585</v>
      </c>
      <c r="H23" s="144">
        <f>'T5'!H23</f>
        <v>1.1789320780176458</v>
      </c>
      <c r="I23" s="144">
        <f>'T5'!I23</f>
        <v>1.1926122895576514</v>
      </c>
      <c r="J23" s="144">
        <f>'T5'!J23</f>
        <v>1.2932519292964961</v>
      </c>
      <c r="K23" s="144">
        <f>'T5'!K23</f>
        <v>1.374791727851403</v>
      </c>
      <c r="L23" s="144">
        <f>'T5'!L23</f>
        <v>1.1965300412493884</v>
      </c>
      <c r="M23" s="144">
        <f>'T5'!M23</f>
        <v>1.2432879705378213</v>
      </c>
      <c r="N23" s="144">
        <f>'T5'!N23</f>
        <v>1.1986439050408786</v>
      </c>
      <c r="O23" s="144">
        <f>'T5'!O23</f>
        <v>1.2359789391076257</v>
      </c>
      <c r="P23" s="93"/>
      <c r="Q23" s="144">
        <f>'T5'!Q23</f>
        <v>1.1916894935018025</v>
      </c>
      <c r="R23" s="144">
        <f>'T5'!R23</f>
        <v>1.3339644327519786</v>
      </c>
      <c r="S23" s="144">
        <f>'T5'!S23</f>
        <v>1.3856899072286892</v>
      </c>
      <c r="T23" s="144">
        <f>'T5'!T23</f>
        <v>1.2472048568540588</v>
      </c>
      <c r="U23" s="93"/>
      <c r="V23" s="91"/>
      <c r="W23" s="91"/>
      <c r="X23" s="93"/>
      <c r="Y23" s="77"/>
    </row>
    <row r="24" spans="1:26" x14ac:dyDescent="0.25">
      <c r="C24" s="142"/>
      <c r="D24" s="142"/>
      <c r="E24" s="142"/>
      <c r="F24" s="142"/>
      <c r="G24" s="142"/>
      <c r="H24" s="142"/>
      <c r="I24" s="142"/>
      <c r="J24" s="142"/>
      <c r="K24" s="142"/>
      <c r="L24" s="142"/>
      <c r="M24" s="142"/>
      <c r="N24" s="142"/>
      <c r="O24" s="142"/>
      <c r="P24" s="77"/>
      <c r="Q24" s="77"/>
      <c r="U24" s="77"/>
      <c r="V24" s="6"/>
      <c r="W24" s="6"/>
      <c r="X24" s="77"/>
      <c r="Y24" s="77"/>
    </row>
    <row r="25" spans="1:26" x14ac:dyDescent="0.25">
      <c r="C25" s="92">
        <f>C26/C22</f>
        <v>0.98618912937915448</v>
      </c>
      <c r="D25" s="92">
        <f t="shared" ref="D25:T25" si="9">D26/D22</f>
        <v>0.98543026289161872</v>
      </c>
      <c r="E25" s="92">
        <f t="shared" si="9"/>
        <v>0.98423428725244133</v>
      </c>
      <c r="F25" s="92">
        <f t="shared" si="9"/>
        <v>0.98174845798121846</v>
      </c>
      <c r="G25" s="92">
        <f t="shared" si="9"/>
        <v>0.98613842524121742</v>
      </c>
      <c r="H25" s="92">
        <f t="shared" si="9"/>
        <v>0.98576858075495588</v>
      </c>
      <c r="I25" s="92">
        <f t="shared" si="9"/>
        <v>0.98114699455676857</v>
      </c>
      <c r="J25" s="92">
        <f t="shared" si="9"/>
        <v>0.98453427308338692</v>
      </c>
      <c r="K25" s="92">
        <f t="shared" si="9"/>
        <v>0.99507469801707915</v>
      </c>
      <c r="L25" s="92">
        <f t="shared" si="9"/>
        <v>0.9861039038791507</v>
      </c>
      <c r="M25" s="92">
        <f t="shared" si="9"/>
        <v>0.98655126474709687</v>
      </c>
      <c r="N25" s="92">
        <f t="shared" si="9"/>
        <v>0.98707337866404454</v>
      </c>
      <c r="O25" s="92">
        <f t="shared" si="9"/>
        <v>0.98712053868681116</v>
      </c>
      <c r="P25" s="92"/>
      <c r="Q25" s="92">
        <f t="shared" si="9"/>
        <v>0.99388154810948226</v>
      </c>
      <c r="R25" s="92">
        <f t="shared" si="9"/>
        <v>1.0340845428948215</v>
      </c>
      <c r="S25" s="92">
        <f t="shared" si="9"/>
        <v>1.0309055392862487</v>
      </c>
      <c r="T25" s="92">
        <f t="shared" si="9"/>
        <v>0.99790653078101643</v>
      </c>
    </row>
    <row r="26" spans="1:26" x14ac:dyDescent="0.25">
      <c r="C26" s="96">
        <f>'T6'!C26</f>
        <v>1329.7292061366159</v>
      </c>
      <c r="D26" s="96">
        <f>'T6'!D26</f>
        <v>33.657565908481963</v>
      </c>
      <c r="E26" s="96">
        <f>'T6'!E26</f>
        <v>1092.158888056076</v>
      </c>
      <c r="F26" s="96">
        <f>'T6'!F26</f>
        <v>719.31837960355836</v>
      </c>
      <c r="G26" s="96">
        <f>'T6'!G26</f>
        <v>667.96589474170707</v>
      </c>
      <c r="H26" s="96">
        <f>'T6'!H26</f>
        <v>219.44715556761511</v>
      </c>
      <c r="I26" s="96">
        <f>'T6'!I26</f>
        <v>467.52205702018438</v>
      </c>
      <c r="J26" s="96">
        <f>'T6'!J26</f>
        <v>177.85211738677285</v>
      </c>
      <c r="K26" s="96">
        <f>'T6'!K26</f>
        <v>745.59064622551227</v>
      </c>
      <c r="L26" s="96">
        <f>'T6'!L26</f>
        <v>126.34337822567335</v>
      </c>
      <c r="M26" s="96">
        <f>'T6'!M26</f>
        <v>312.16226798682106</v>
      </c>
      <c r="N26" s="96">
        <f>'T6'!N26</f>
        <v>103.72157906821344</v>
      </c>
      <c r="O26" s="96">
        <f>'T6'!O26</f>
        <v>445.43123263086994</v>
      </c>
      <c r="P26" s="96"/>
      <c r="Q26" s="96">
        <f>'T6'!Q26</f>
        <v>2097.447828757337</v>
      </c>
      <c r="R26" s="96">
        <f>'T6'!R26</f>
        <v>490.20953712804334</v>
      </c>
      <c r="S26" s="96">
        <f>'T6'!S26</f>
        <v>1689.946259575325</v>
      </c>
      <c r="T26" s="96">
        <f>'T6'!T26</f>
        <v>204.8637548660264</v>
      </c>
    </row>
    <row r="28" spans="1:26" x14ac:dyDescent="0.25">
      <c r="B28" s="31" t="s">
        <v>263</v>
      </c>
      <c r="D28" s="6"/>
      <c r="E28" s="6"/>
      <c r="F28" s="6"/>
      <c r="G28" s="6"/>
      <c r="H28" s="6"/>
      <c r="I28" s="6"/>
      <c r="J28" s="6"/>
      <c r="K28" s="6"/>
      <c r="L28" s="6"/>
      <c r="M28" s="6"/>
      <c r="N28" s="6"/>
      <c r="O28" s="6"/>
      <c r="P28" s="77"/>
      <c r="Q28" s="77"/>
      <c r="R28" s="6" t="s">
        <v>262</v>
      </c>
      <c r="S28" s="6"/>
      <c r="T28" s="6" t="s">
        <v>264</v>
      </c>
      <c r="U28" s="77"/>
      <c r="V28" s="6"/>
      <c r="W28" s="6"/>
      <c r="X28" s="77"/>
      <c r="Y28" s="77"/>
    </row>
    <row r="29" spans="1:26" x14ac:dyDescent="0.25">
      <c r="A29" s="1"/>
      <c r="B29" s="69">
        <v>2019</v>
      </c>
      <c r="C29" s="15">
        <f>H33</f>
        <v>1554.5335512311847</v>
      </c>
      <c r="D29" s="15">
        <f>H34</f>
        <v>60.22158865570578</v>
      </c>
      <c r="E29" s="15">
        <f>H35+H36</f>
        <v>1171.7692165550886</v>
      </c>
      <c r="F29" s="15">
        <f>H37</f>
        <v>998.24938483525841</v>
      </c>
      <c r="G29" s="15">
        <f>H38</f>
        <v>1265.6740666622909</v>
      </c>
      <c r="H29" s="15">
        <f>H39</f>
        <v>378.68151510621772</v>
      </c>
      <c r="I29" s="15">
        <f>H40</f>
        <v>328.66697537520776</v>
      </c>
      <c r="J29" s="15">
        <f>H41</f>
        <v>61.242293548175368</v>
      </c>
      <c r="K29" s="15">
        <f>H42+H43</f>
        <v>137.79516048339457</v>
      </c>
      <c r="L29" s="15">
        <f>$H$44*'T9'!L22/$J$44</f>
        <v>163.46021843291928</v>
      </c>
      <c r="M29" s="15">
        <f>$H$44*'T9'!M22/$J$44</f>
        <v>403.68537680019978</v>
      </c>
      <c r="N29" s="15">
        <f>$H$44*'T9'!N22/$J$44</f>
        <v>134.06084384325757</v>
      </c>
      <c r="O29" s="15">
        <f>$H$44*'T9'!O22/$J$44</f>
        <v>575.69538140307964</v>
      </c>
      <c r="P29" s="76">
        <f>SUM(C29:O29)</f>
        <v>7233.7355729319797</v>
      </c>
      <c r="Q29" s="84"/>
      <c r="R29" s="99">
        <v>908</v>
      </c>
      <c r="S29" s="78"/>
      <c r="T29" s="177">
        <v>29.101948289999999</v>
      </c>
      <c r="U29" s="79"/>
      <c r="V29" s="78"/>
      <c r="W29" s="78"/>
      <c r="X29" s="79"/>
      <c r="Y29" s="79"/>
      <c r="Z29" s="78"/>
    </row>
    <row r="30" spans="1:26" x14ac:dyDescent="0.25">
      <c r="A30" s="1"/>
      <c r="Q30" s="77"/>
      <c r="R30" s="6"/>
      <c r="T30" s="177">
        <v>29.704501</v>
      </c>
    </row>
    <row r="31" spans="1:26" x14ac:dyDescent="0.25">
      <c r="F31" s="11">
        <v>2018</v>
      </c>
      <c r="G31" s="11"/>
      <c r="H31" s="89" t="s">
        <v>744</v>
      </c>
      <c r="L31" s="21"/>
      <c r="M31" s="21"/>
      <c r="N31" s="175"/>
      <c r="O31" s="21"/>
      <c r="P31" s="175"/>
      <c r="Q31" s="175"/>
    </row>
    <row r="32" spans="1:26" x14ac:dyDescent="0.25">
      <c r="A32" s="141" t="str">
        <f>ADB!B15</f>
        <v>Employed</v>
      </c>
      <c r="F32" s="6">
        <f>ADB!U15</f>
        <v>7086</v>
      </c>
      <c r="G32" s="6"/>
      <c r="H32" s="6">
        <f t="shared" ref="H32:H45" si="10">F32*$T$30/$T$29</f>
        <v>7232.7148680395103</v>
      </c>
      <c r="L32" s="21"/>
      <c r="M32" s="175"/>
      <c r="N32" s="21"/>
      <c r="O32" s="21"/>
      <c r="P32" s="176"/>
      <c r="Q32" s="175"/>
    </row>
    <row r="33" spans="1:17" x14ac:dyDescent="0.25">
      <c r="A33" s="141" t="str">
        <f>ADB!B16</f>
        <v xml:space="preserve">     Agriculture, forestry, and fishing </v>
      </c>
      <c r="F33" s="6">
        <f>ADB!U16</f>
        <v>1523</v>
      </c>
      <c r="G33" s="6"/>
      <c r="H33" s="6">
        <f t="shared" si="10"/>
        <v>1554.5335512311847</v>
      </c>
      <c r="L33" s="21"/>
      <c r="M33" s="21"/>
      <c r="N33" s="21"/>
      <c r="O33" s="21"/>
      <c r="P33" s="175"/>
      <c r="Q33" s="175"/>
    </row>
    <row r="34" spans="1:17" x14ac:dyDescent="0.25">
      <c r="A34" s="141" t="str">
        <f>ADB!B17</f>
        <v xml:space="preserve">     Mining and quarrying </v>
      </c>
      <c r="F34" s="6">
        <f>ADB!U17</f>
        <v>59</v>
      </c>
      <c r="G34" s="6"/>
      <c r="H34" s="6">
        <f t="shared" si="10"/>
        <v>60.22158865570578</v>
      </c>
    </row>
    <row r="35" spans="1:17" x14ac:dyDescent="0.25">
      <c r="A35" s="141" t="str">
        <f>ADB!B18</f>
        <v xml:space="preserve">     Manufacturing </v>
      </c>
      <c r="F35" s="6">
        <f>ADB!U18</f>
        <v>1072</v>
      </c>
      <c r="G35" s="6"/>
      <c r="H35" s="6">
        <f t="shared" si="10"/>
        <v>1094.1956447273999</v>
      </c>
    </row>
    <row r="36" spans="1:17" x14ac:dyDescent="0.25">
      <c r="A36" s="141" t="str">
        <f>ADB!B19</f>
        <v xml:space="preserve">     Electricity, gas, steam, and air-conditioning supply; water supply;
           sewerage, waste management, and remediation activities </v>
      </c>
      <c r="F36" s="6">
        <f>ADB!U19</f>
        <v>76</v>
      </c>
      <c r="G36" s="6"/>
      <c r="H36" s="6">
        <f t="shared" si="10"/>
        <v>77.573571827688795</v>
      </c>
    </row>
    <row r="37" spans="1:17" x14ac:dyDescent="0.25">
      <c r="A37" s="141" t="str">
        <f>ADB!B20</f>
        <v xml:space="preserve">     Construction </v>
      </c>
      <c r="F37" s="6">
        <f>ADB!U20</f>
        <v>978</v>
      </c>
      <c r="G37" s="6"/>
      <c r="H37" s="6">
        <f t="shared" si="10"/>
        <v>998.24938483525841</v>
      </c>
    </row>
    <row r="38" spans="1:17" x14ac:dyDescent="0.25">
      <c r="A38" s="141" t="str">
        <f>ADB!B21</f>
        <v xml:space="preserve">     Wholesale and retail trade; repair of motor vehicles and motorcycles </v>
      </c>
      <c r="F38" s="6">
        <f>ADB!U21</f>
        <v>1240</v>
      </c>
      <c r="G38" s="6"/>
      <c r="H38" s="6">
        <f t="shared" si="10"/>
        <v>1265.6740666622909</v>
      </c>
    </row>
    <row r="39" spans="1:17" x14ac:dyDescent="0.25">
      <c r="A39" s="141" t="str">
        <f>ADB!B22</f>
        <v xml:space="preserve">     Accommodation and food service activities </v>
      </c>
      <c r="F39" s="6">
        <f>ADB!U22</f>
        <v>371</v>
      </c>
      <c r="G39" s="6"/>
      <c r="H39" s="6">
        <f t="shared" si="10"/>
        <v>378.68151510621772</v>
      </c>
    </row>
    <row r="40" spans="1:17" x14ac:dyDescent="0.25">
      <c r="A40" s="141" t="str">
        <f>ADB!B23</f>
        <v xml:space="preserve">     Transportation and storage </v>
      </c>
      <c r="F40" s="6">
        <f>ADB!U23</f>
        <v>322</v>
      </c>
      <c r="G40" s="6"/>
      <c r="H40" s="6">
        <f t="shared" si="10"/>
        <v>328.66697537520776</v>
      </c>
    </row>
    <row r="41" spans="1:17" x14ac:dyDescent="0.25">
      <c r="A41" s="141" t="str">
        <f>ADB!B24</f>
        <v xml:space="preserve">     Information and communication </v>
      </c>
      <c r="F41" s="6">
        <f>ADB!U24</f>
        <v>60</v>
      </c>
      <c r="G41" s="6"/>
      <c r="H41" s="6">
        <f t="shared" si="10"/>
        <v>61.242293548175368</v>
      </c>
    </row>
    <row r="42" spans="1:17" x14ac:dyDescent="0.25">
      <c r="A42" s="141" t="str">
        <f>ADB!B25</f>
        <v xml:space="preserve">     Financial and insurance activities </v>
      </c>
      <c r="F42" s="6">
        <f>ADB!U25</f>
        <v>118</v>
      </c>
      <c r="G42" s="6"/>
      <c r="H42" s="6">
        <f t="shared" si="10"/>
        <v>120.44317731141156</v>
      </c>
    </row>
    <row r="43" spans="1:17" x14ac:dyDescent="0.25">
      <c r="A43" s="141" t="str">
        <f>ADB!B26</f>
        <v xml:space="preserve">     Real estate activities </v>
      </c>
      <c r="F43" s="6">
        <f>ADB!U26</f>
        <v>17</v>
      </c>
      <c r="G43" s="6"/>
      <c r="H43" s="6">
        <f t="shared" si="10"/>
        <v>17.351983171983019</v>
      </c>
    </row>
    <row r="44" spans="1:17" x14ac:dyDescent="0.25">
      <c r="A44" s="141" t="str">
        <f>ADB!B27</f>
        <v xml:space="preserve">     Other service activitiesf </v>
      </c>
      <c r="F44" s="6">
        <f>ADB!U27</f>
        <v>1251</v>
      </c>
      <c r="G44" s="6"/>
      <c r="H44" s="6">
        <f t="shared" si="10"/>
        <v>1276.9018204794563</v>
      </c>
      <c r="J44" s="99">
        <f>SUM('T9'!L22:O22)</f>
        <v>1000.8643911440005</v>
      </c>
    </row>
    <row r="45" spans="1:17" x14ac:dyDescent="0.25">
      <c r="A45" s="141" t="str">
        <f>ADB!B28</f>
        <v xml:space="preserve">Unemployed </v>
      </c>
      <c r="F45" s="6">
        <f>ADB!U28</f>
        <v>908</v>
      </c>
      <c r="G45" s="6"/>
      <c r="H45" s="6">
        <f t="shared" si="10"/>
        <v>926.8000423623871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DB1CA-3E91-405E-82E9-8DA02F497447}">
  <dimension ref="A1:AD122"/>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5.81640625" style="31" customWidth="1"/>
    <col min="2" max="2" width="8.90625" style="31" customWidth="1"/>
    <col min="3" max="3" width="4.453125" style="3" customWidth="1"/>
    <col min="4" max="16" width="4.453125" style="1" customWidth="1"/>
    <col min="17" max="17" width="5.54296875" style="11" customWidth="1"/>
    <col min="18" max="18" width="5.81640625" style="11" customWidth="1"/>
    <col min="19" max="21" width="5.81640625" style="1" customWidth="1"/>
    <col min="22" max="22" width="5.81640625" style="11" customWidth="1"/>
    <col min="23" max="23" width="5.81640625" style="1" customWidth="1"/>
    <col min="24" max="24" width="5.26953125" style="1" customWidth="1"/>
    <col min="25" max="25" width="5.26953125" style="11" customWidth="1"/>
    <col min="26" max="26" width="4.90625" style="11" customWidth="1"/>
    <col min="27" max="51" width="4.90625" style="1" customWidth="1"/>
    <col min="52" max="16384" width="15.453125" style="1"/>
  </cols>
  <sheetData>
    <row r="1" spans="1:27" x14ac:dyDescent="0.25">
      <c r="A1" s="129" t="str">
        <f>'T7'!A1</f>
        <v>Nepal Input-Output Table, 2019, current prices, NPRs billion</v>
      </c>
      <c r="B1" s="27"/>
      <c r="C1" s="25"/>
      <c r="D1" s="25"/>
      <c r="E1" s="25"/>
      <c r="F1" s="25"/>
      <c r="G1" s="25"/>
      <c r="H1" s="25"/>
      <c r="I1" s="25"/>
      <c r="J1" s="25"/>
      <c r="K1" s="25"/>
      <c r="L1" s="25"/>
      <c r="M1" s="25"/>
      <c r="N1" s="25"/>
      <c r="O1" s="25"/>
      <c r="P1" s="25"/>
      <c r="Q1" s="71"/>
      <c r="R1" s="25"/>
      <c r="S1" s="25"/>
      <c r="T1" s="25"/>
      <c r="U1" s="25"/>
      <c r="V1" s="71"/>
      <c r="W1" s="25"/>
      <c r="X1" s="71"/>
      <c r="Y1" s="1"/>
      <c r="Z1" s="1"/>
    </row>
    <row r="2" spans="1:27" s="5" customFormat="1" ht="13.5" customHeight="1" x14ac:dyDescent="0.25">
      <c r="A2" s="48" t="s">
        <v>751</v>
      </c>
      <c r="B2" s="49"/>
      <c r="C2" s="30">
        <v>1</v>
      </c>
      <c r="D2" s="32">
        <v>2</v>
      </c>
      <c r="E2" s="30">
        <v>3</v>
      </c>
      <c r="F2" s="32">
        <v>4</v>
      </c>
      <c r="G2" s="30">
        <v>5</v>
      </c>
      <c r="H2" s="32">
        <v>6</v>
      </c>
      <c r="I2" s="30">
        <v>7</v>
      </c>
      <c r="J2" s="32">
        <v>8</v>
      </c>
      <c r="K2" s="30">
        <v>9</v>
      </c>
      <c r="L2" s="32">
        <v>10</v>
      </c>
      <c r="M2" s="30">
        <v>11</v>
      </c>
      <c r="N2" s="32">
        <v>12</v>
      </c>
      <c r="O2" s="30">
        <v>13</v>
      </c>
      <c r="P2" s="30">
        <v>20</v>
      </c>
      <c r="Q2" s="69">
        <v>14</v>
      </c>
      <c r="R2" s="30">
        <v>21</v>
      </c>
      <c r="S2" s="30">
        <v>22</v>
      </c>
      <c r="T2" s="32">
        <v>23</v>
      </c>
      <c r="U2" s="32">
        <v>24</v>
      </c>
      <c r="V2" s="74">
        <v>25</v>
      </c>
      <c r="W2" s="74">
        <v>19</v>
      </c>
    </row>
    <row r="3" spans="1:27" s="55" customFormat="1" x14ac:dyDescent="0.25">
      <c r="A3" s="62"/>
      <c r="B3" s="63"/>
      <c r="C3" s="16" t="s">
        <v>212</v>
      </c>
      <c r="D3" s="16" t="s">
        <v>213</v>
      </c>
      <c r="E3" s="16" t="s">
        <v>214</v>
      </c>
      <c r="F3" s="16" t="s">
        <v>215</v>
      </c>
      <c r="G3" s="16" t="s">
        <v>216</v>
      </c>
      <c r="H3" s="16" t="s">
        <v>217</v>
      </c>
      <c r="I3" s="16" t="s">
        <v>218</v>
      </c>
      <c r="J3" s="16" t="s">
        <v>219</v>
      </c>
      <c r="K3" s="16" t="s">
        <v>220</v>
      </c>
      <c r="L3" s="16" t="s">
        <v>221</v>
      </c>
      <c r="M3" s="16" t="s">
        <v>222</v>
      </c>
      <c r="N3" s="16" t="s">
        <v>223</v>
      </c>
      <c r="O3" s="16" t="s">
        <v>224</v>
      </c>
      <c r="P3" s="16" t="s">
        <v>752</v>
      </c>
      <c r="Q3" s="17" t="s">
        <v>225</v>
      </c>
      <c r="R3" s="12" t="s">
        <v>234</v>
      </c>
      <c r="S3" s="12" t="s">
        <v>236</v>
      </c>
      <c r="T3" s="12" t="s">
        <v>237</v>
      </c>
      <c r="U3" s="12" t="s">
        <v>66</v>
      </c>
      <c r="V3" s="13" t="s">
        <v>250</v>
      </c>
      <c r="W3" s="13" t="s">
        <v>239</v>
      </c>
    </row>
    <row r="4" spans="1:27" x14ac:dyDescent="0.25">
      <c r="A4" s="32">
        <v>1</v>
      </c>
      <c r="B4" s="28" t="s">
        <v>212</v>
      </c>
      <c r="C4" s="75">
        <f>'T9'!C4</f>
        <v>97.484252869309586</v>
      </c>
      <c r="D4" s="75">
        <f>'T9'!D4</f>
        <v>0</v>
      </c>
      <c r="E4" s="75">
        <f>'T9'!E4</f>
        <v>162.69318228971628</v>
      </c>
      <c r="F4" s="75">
        <f>'T9'!F4</f>
        <v>0</v>
      </c>
      <c r="G4" s="75">
        <f>'T9'!G4</f>
        <v>0</v>
      </c>
      <c r="H4" s="75">
        <f>'T9'!H4</f>
        <v>50.945142502246611</v>
      </c>
      <c r="I4" s="75">
        <f>'T9'!I4</f>
        <v>0</v>
      </c>
      <c r="J4" s="75">
        <f>'T9'!J4</f>
        <v>22.894866079371671</v>
      </c>
      <c r="K4" s="75">
        <f>'T9'!K4</f>
        <v>0</v>
      </c>
      <c r="L4" s="75">
        <f>'T9'!L4</f>
        <v>3.9364907195034937</v>
      </c>
      <c r="M4" s="75">
        <f>'T9'!M4</f>
        <v>17.549041039864903</v>
      </c>
      <c r="N4" s="75">
        <f>'T9'!N4</f>
        <v>0</v>
      </c>
      <c r="O4" s="75">
        <f>'T9'!O4</f>
        <v>0</v>
      </c>
      <c r="P4" s="75">
        <v>0</v>
      </c>
      <c r="Q4" s="76">
        <f>SUM(C4:P4)</f>
        <v>355.50297550001255</v>
      </c>
      <c r="R4" s="75">
        <f>'T9'!Q4</f>
        <v>499.81038702122339</v>
      </c>
      <c r="S4" s="75">
        <f>'T9'!R4</f>
        <v>0</v>
      </c>
      <c r="T4" s="75">
        <f>'T9'!S4</f>
        <v>438.42288019578308</v>
      </c>
      <c r="U4" s="75">
        <f>'T9'!T4</f>
        <v>8.1033555168822531</v>
      </c>
      <c r="V4" s="76">
        <f t="shared" ref="V4:V16" si="0">SUM(R4:U4)</f>
        <v>946.3366227338887</v>
      </c>
      <c r="W4" s="76">
        <f t="shared" ref="W4:W16" si="1">Q4+V4</f>
        <v>1301.8395982339011</v>
      </c>
      <c r="X4" s="144">
        <f>'T5'!W4</f>
        <v>1.1583331019217424</v>
      </c>
      <c r="Y4" s="1"/>
      <c r="Z4" s="95">
        <f>AA4/W4</f>
        <v>1</v>
      </c>
      <c r="AA4" s="96">
        <f>'T6'!Z4</f>
        <v>1301.8395982339011</v>
      </c>
    </row>
    <row r="5" spans="1:27" x14ac:dyDescent="0.25">
      <c r="A5" s="32">
        <v>2</v>
      </c>
      <c r="B5" s="28" t="s">
        <v>213</v>
      </c>
      <c r="C5" s="75">
        <f>'T9'!C5</f>
        <v>0</v>
      </c>
      <c r="D5" s="75">
        <f>'T9'!D5</f>
        <v>0</v>
      </c>
      <c r="E5" s="75">
        <f>'T9'!E5</f>
        <v>11.734015949644746</v>
      </c>
      <c r="F5" s="75">
        <f>'T9'!F5</f>
        <v>16.297433937407767</v>
      </c>
      <c r="G5" s="75">
        <f>'T9'!G5</f>
        <v>0</v>
      </c>
      <c r="H5" s="75">
        <f>'T9'!H5</f>
        <v>2.8615583710963635E-2</v>
      </c>
      <c r="I5" s="75">
        <f>'T9'!I5</f>
        <v>0</v>
      </c>
      <c r="J5" s="75">
        <f>'T9'!J5</f>
        <v>1.5273130358098101E-2</v>
      </c>
      <c r="K5" s="75">
        <f>'T9'!K5</f>
        <v>0</v>
      </c>
      <c r="L5" s="75">
        <f>'T9'!L5</f>
        <v>0</v>
      </c>
      <c r="M5" s="75">
        <f>'T9'!M5</f>
        <v>0</v>
      </c>
      <c r="N5" s="75">
        <f>'T9'!N5</f>
        <v>0</v>
      </c>
      <c r="O5" s="75">
        <f>'T9'!O5</f>
        <v>2.7551784129519582E-2</v>
      </c>
      <c r="P5" s="75">
        <v>0</v>
      </c>
      <c r="Q5" s="76">
        <f t="shared" ref="Q5:Q22" si="2">SUM(C5:P5)</f>
        <v>28.102890385251094</v>
      </c>
      <c r="R5" s="75">
        <f>'T9'!Q5</f>
        <v>4.7954491339705934</v>
      </c>
      <c r="S5" s="75">
        <f>'T9'!R5</f>
        <v>0</v>
      </c>
      <c r="T5" s="75">
        <f>'T9'!S5</f>
        <v>0.3773227987774101</v>
      </c>
      <c r="U5" s="75">
        <f>'T9'!T5</f>
        <v>0.48523986111181938</v>
      </c>
      <c r="V5" s="76">
        <f t="shared" si="0"/>
        <v>5.6580117938598224</v>
      </c>
      <c r="W5" s="76">
        <f t="shared" si="1"/>
        <v>33.760902179110914</v>
      </c>
      <c r="X5" s="144">
        <f>'T5'!W5</f>
        <v>1.3000818192380181</v>
      </c>
      <c r="Y5" s="1"/>
      <c r="Z5" s="95">
        <f t="shared" ref="Z5:Z16" si="3">AA5/W5</f>
        <v>1.0000000000000002</v>
      </c>
      <c r="AA5" s="96">
        <f>'T6'!Z5</f>
        <v>33.760902179110921</v>
      </c>
    </row>
    <row r="6" spans="1:27" x14ac:dyDescent="0.25">
      <c r="A6" s="32">
        <v>3</v>
      </c>
      <c r="B6" s="28" t="s">
        <v>214</v>
      </c>
      <c r="C6" s="75">
        <f>'T9'!C6</f>
        <v>109.18057719618753</v>
      </c>
      <c r="D6" s="75">
        <f>'T9'!D6</f>
        <v>2.0567456355867173</v>
      </c>
      <c r="E6" s="75">
        <f>'T9'!E6</f>
        <v>249.47687319965604</v>
      </c>
      <c r="F6" s="75">
        <f>'T9'!F6</f>
        <v>187.97137383470357</v>
      </c>
      <c r="G6" s="75">
        <f>'T9'!G6</f>
        <v>10.738354332502821</v>
      </c>
      <c r="H6" s="75">
        <f>'T9'!H6</f>
        <v>43.007323335156094</v>
      </c>
      <c r="I6" s="75">
        <f>'T9'!I6</f>
        <v>11.705258027337695</v>
      </c>
      <c r="J6" s="75">
        <f>'T9'!J6</f>
        <v>31.547182676097623</v>
      </c>
      <c r="K6" s="75">
        <f>'T9'!K6</f>
        <v>17.423916726939009</v>
      </c>
      <c r="L6" s="75">
        <f>'T9'!L6</f>
        <v>8.8345808832475026</v>
      </c>
      <c r="M6" s="75">
        <f>'T9'!M6</f>
        <v>4.7114217517271193</v>
      </c>
      <c r="N6" s="75">
        <f>'T9'!N6</f>
        <v>7.1682495783323859</v>
      </c>
      <c r="O6" s="75">
        <f>'T9'!O6</f>
        <v>15.676670281169224</v>
      </c>
      <c r="P6" s="75">
        <v>0</v>
      </c>
      <c r="Q6" s="76">
        <f t="shared" si="2"/>
        <v>699.49852745864325</v>
      </c>
      <c r="R6" s="75">
        <f>'T9'!Q6</f>
        <v>309.1855926199475</v>
      </c>
      <c r="S6" s="75">
        <f>'T9'!R6</f>
        <v>1.243863116319081</v>
      </c>
      <c r="T6" s="75">
        <f>'T9'!S6</f>
        <v>55.830762055101616</v>
      </c>
      <c r="U6" s="75">
        <f>'T9'!T6</f>
        <v>48.09486335445208</v>
      </c>
      <c r="V6" s="76">
        <f t="shared" si="0"/>
        <v>414.35508114582024</v>
      </c>
      <c r="W6" s="76">
        <f t="shared" si="1"/>
        <v>1113.8536086044635</v>
      </c>
      <c r="X6" s="144">
        <f>'T5'!W6</f>
        <v>1.2878380519806507</v>
      </c>
      <c r="Y6" s="1"/>
      <c r="Z6" s="95">
        <f t="shared" si="3"/>
        <v>1.0000000000000004</v>
      </c>
      <c r="AA6" s="96">
        <f>'T6'!Z6</f>
        <v>1113.8536086044639</v>
      </c>
    </row>
    <row r="7" spans="1:27" x14ac:dyDescent="0.25">
      <c r="A7" s="32">
        <v>4</v>
      </c>
      <c r="B7" s="28" t="s">
        <v>215</v>
      </c>
      <c r="C7" s="75">
        <f>'T9'!C7</f>
        <v>1.708963383235967</v>
      </c>
      <c r="D7" s="75">
        <f>'T9'!D7</f>
        <v>8.6983687852606198E-2</v>
      </c>
      <c r="E7" s="75">
        <f>'T9'!E7</f>
        <v>3.262972531172279</v>
      </c>
      <c r="F7" s="75">
        <f>'T9'!F7</f>
        <v>0.30058463304724736</v>
      </c>
      <c r="G7" s="75">
        <f>'T9'!G7</f>
        <v>0.37815235566765859</v>
      </c>
      <c r="H7" s="75">
        <f>'T9'!H7</f>
        <v>2.2899483858174013E-2</v>
      </c>
      <c r="I7" s="75">
        <f>'T9'!I7</f>
        <v>0.61996920534705813</v>
      </c>
      <c r="J7" s="75">
        <f>'T9'!J7</f>
        <v>7.8456979193053555E-2</v>
      </c>
      <c r="K7" s="75">
        <f>'T9'!K7</f>
        <v>68.347417032551874</v>
      </c>
      <c r="L7" s="75">
        <f>'T9'!L7</f>
        <v>0.28215677741910578</v>
      </c>
      <c r="M7" s="75">
        <f>'T9'!M7</f>
        <v>0.31856377104172401</v>
      </c>
      <c r="N7" s="75">
        <f>'T9'!N7</f>
        <v>0.40123189363256995</v>
      </c>
      <c r="O7" s="75">
        <f>'T9'!O7</f>
        <v>1.3528547966557436</v>
      </c>
      <c r="P7" s="75">
        <v>0</v>
      </c>
      <c r="Q7" s="76">
        <f t="shared" si="2"/>
        <v>77.161206530675059</v>
      </c>
      <c r="R7" s="75">
        <f>'T9'!Q7</f>
        <v>2.0619462895826959</v>
      </c>
      <c r="S7" s="75">
        <f>'T9'!R7</f>
        <v>2.8082756168323919</v>
      </c>
      <c r="T7" s="75">
        <f>'T9'!S7</f>
        <v>637.75533556121843</v>
      </c>
      <c r="U7" s="75">
        <f>'T9'!T7</f>
        <v>7.0077112007548061</v>
      </c>
      <c r="V7" s="76">
        <f t="shared" si="0"/>
        <v>649.63326866838827</v>
      </c>
      <c r="W7" s="76">
        <f t="shared" si="1"/>
        <v>726.7944751990633</v>
      </c>
      <c r="X7" s="144">
        <f>'T5'!W7</f>
        <v>1.3255829969529185</v>
      </c>
      <c r="Y7" s="1"/>
      <c r="Z7" s="95">
        <f t="shared" si="3"/>
        <v>1.0000000000000002</v>
      </c>
      <c r="AA7" s="96">
        <f>'T6'!Z7</f>
        <v>726.79447519906341</v>
      </c>
    </row>
    <row r="8" spans="1:27" x14ac:dyDescent="0.25">
      <c r="A8" s="32">
        <v>5</v>
      </c>
      <c r="B8" s="28" t="s">
        <v>216</v>
      </c>
      <c r="C8" s="75">
        <f>'T9'!C8</f>
        <v>42.079088469096519</v>
      </c>
      <c r="D8" s="75">
        <f>'T9'!D8</f>
        <v>0.52762990971173485</v>
      </c>
      <c r="E8" s="75">
        <f>'T9'!E8</f>
        <v>80.433451982988686</v>
      </c>
      <c r="F8" s="75">
        <f>'T9'!F8</f>
        <v>36.664258166101114</v>
      </c>
      <c r="G8" s="75">
        <f>'T9'!G8</f>
        <v>0.84941325012477165</v>
      </c>
      <c r="H8" s="75">
        <f>'T9'!H8</f>
        <v>13.406756808169064</v>
      </c>
      <c r="I8" s="75">
        <f>'T9'!I8</f>
        <v>17.80445108681441</v>
      </c>
      <c r="J8" s="75">
        <f>'T9'!J8</f>
        <v>7.3363013052573391</v>
      </c>
      <c r="K8" s="75">
        <f>'T9'!K8</f>
        <v>3.430115818537141</v>
      </c>
      <c r="L8" s="75">
        <f>'T9'!L8</f>
        <v>2.5915847312359883</v>
      </c>
      <c r="M8" s="75">
        <f>'T9'!M8</f>
        <v>3.1983359568516372</v>
      </c>
      <c r="N8" s="75">
        <f>'T9'!N8</f>
        <v>3.282794904440077</v>
      </c>
      <c r="O8" s="75">
        <f>'T9'!O8</f>
        <v>5.2871911706124202</v>
      </c>
      <c r="P8" s="75">
        <v>0</v>
      </c>
      <c r="Q8" s="76">
        <f t="shared" si="2"/>
        <v>216.89137355994089</v>
      </c>
      <c r="R8" s="75">
        <f>'T9'!Q8</f>
        <v>312.90129281938664</v>
      </c>
      <c r="S8" s="75">
        <f>'T9'!R8</f>
        <v>0</v>
      </c>
      <c r="T8" s="75">
        <f>'T9'!S8</f>
        <v>122.77910485792277</v>
      </c>
      <c r="U8" s="75">
        <f>'T9'!T8</f>
        <v>21.106588048945746</v>
      </c>
      <c r="V8" s="76">
        <f t="shared" si="0"/>
        <v>456.78698572625518</v>
      </c>
      <c r="W8" s="76">
        <f t="shared" si="1"/>
        <v>673.67835928619604</v>
      </c>
      <c r="X8" s="144">
        <f>'T5'!W8</f>
        <v>1.3236096775145585</v>
      </c>
      <c r="Y8" s="1"/>
      <c r="Z8" s="95">
        <f t="shared" si="3"/>
        <v>1</v>
      </c>
      <c r="AA8" s="96">
        <f>'T6'!Z8</f>
        <v>673.67835928619604</v>
      </c>
    </row>
    <row r="9" spans="1:27" x14ac:dyDescent="0.25">
      <c r="A9" s="32">
        <v>6</v>
      </c>
      <c r="B9" s="28" t="s">
        <v>217</v>
      </c>
      <c r="C9" s="75">
        <f>'T9'!C9</f>
        <v>0.82131312098173725</v>
      </c>
      <c r="D9" s="75">
        <f>'T9'!D9</f>
        <v>1.5177031950138245E-2</v>
      </c>
      <c r="E9" s="75">
        <f>'T9'!E9</f>
        <v>4.6492843129411421</v>
      </c>
      <c r="F9" s="75">
        <f>'T9'!F9</f>
        <v>0.79584917282439049</v>
      </c>
      <c r="G9" s="75">
        <f>'T9'!G9</f>
        <v>0.2154504580656732</v>
      </c>
      <c r="H9" s="75">
        <f>'T9'!H9</f>
        <v>10.838348668255858</v>
      </c>
      <c r="I9" s="75">
        <f>'T9'!I9</f>
        <v>6.728855725171706</v>
      </c>
      <c r="J9" s="75">
        <f>'T9'!J9</f>
        <v>7.7429565939502725</v>
      </c>
      <c r="K9" s="75">
        <f>'T9'!K9</f>
        <v>5.8660588206608688</v>
      </c>
      <c r="L9" s="75">
        <f>'T9'!L9</f>
        <v>0.1179852057946805</v>
      </c>
      <c r="M9" s="75">
        <f>'T9'!M9</f>
        <v>3.5332276786624734</v>
      </c>
      <c r="N9" s="75">
        <f>'T9'!N9</f>
        <v>0.15001102856102189</v>
      </c>
      <c r="O9" s="75">
        <f>'T9'!O9</f>
        <v>17.65323477829336</v>
      </c>
      <c r="P9" s="75">
        <v>0</v>
      </c>
      <c r="Q9" s="76">
        <f t="shared" si="2"/>
        <v>59.127752596113325</v>
      </c>
      <c r="R9" s="75">
        <f>'T9'!Q9</f>
        <v>147.58394079553457</v>
      </c>
      <c r="S9" s="75">
        <f>'T9'!R9</f>
        <v>1.3289870068846252</v>
      </c>
      <c r="T9" s="75">
        <f>'T9'!S9</f>
        <v>3.8474697628133212</v>
      </c>
      <c r="U9" s="75">
        <f>'T9'!T9</f>
        <v>2.2366934606371029</v>
      </c>
      <c r="V9" s="76">
        <f t="shared" si="0"/>
        <v>154.99709102586962</v>
      </c>
      <c r="W9" s="76">
        <f t="shared" si="1"/>
        <v>214.12484362198296</v>
      </c>
      <c r="X9" s="144">
        <f>'T5'!W9</f>
        <v>1.1789320780176458</v>
      </c>
      <c r="Y9" s="1"/>
      <c r="Z9" s="95">
        <f t="shared" si="3"/>
        <v>1</v>
      </c>
      <c r="AA9" s="96">
        <f>'T6'!Z9</f>
        <v>214.12484362198296</v>
      </c>
    </row>
    <row r="10" spans="1:27" x14ac:dyDescent="0.25">
      <c r="A10" s="32">
        <v>7</v>
      </c>
      <c r="B10" s="28" t="s">
        <v>218</v>
      </c>
      <c r="C10" s="75">
        <f>'T9'!C10</f>
        <v>18.038670391513328</v>
      </c>
      <c r="D10" s="75">
        <f>'T9'!D10</f>
        <v>0.42664800418448512</v>
      </c>
      <c r="E10" s="75">
        <f>'T9'!E10</f>
        <v>32.688242404833829</v>
      </c>
      <c r="F10" s="75">
        <f>'T9'!F10</f>
        <v>10.022199913938689</v>
      </c>
      <c r="G10" s="75">
        <f>'T9'!G10</f>
        <v>46.655697698156558</v>
      </c>
      <c r="H10" s="75">
        <f>'T9'!H10</f>
        <v>4.979386477346976</v>
      </c>
      <c r="I10" s="75">
        <f>'T9'!I10</f>
        <v>17.920527242613389</v>
      </c>
      <c r="J10" s="75">
        <f>'T9'!J10</f>
        <v>10.910175727508694</v>
      </c>
      <c r="K10" s="75">
        <f>'T9'!K10</f>
        <v>9.5007034260405909</v>
      </c>
      <c r="L10" s="75">
        <f>'T9'!L10</f>
        <v>2.2219860690176825</v>
      </c>
      <c r="M10" s="75">
        <f>'T9'!M10</f>
        <v>7.6720203543520533</v>
      </c>
      <c r="N10" s="75">
        <f>'T9'!N10</f>
        <v>2.6321146449015482</v>
      </c>
      <c r="O10" s="75">
        <f>'T9'!O10</f>
        <v>21.843343183985994</v>
      </c>
      <c r="P10" s="75">
        <v>0</v>
      </c>
      <c r="Q10" s="76">
        <f t="shared" si="2"/>
        <v>185.51171553839379</v>
      </c>
      <c r="R10" s="75">
        <f>'T9'!Q10</f>
        <v>186.46867123200539</v>
      </c>
      <c r="S10" s="75">
        <f>'T9'!R10</f>
        <v>5.073924066682415</v>
      </c>
      <c r="T10" s="75">
        <f>'T9'!S10</f>
        <v>50.462648516974397</v>
      </c>
      <c r="U10" s="75">
        <f>'T9'!T10</f>
        <v>34.016287035742913</v>
      </c>
      <c r="V10" s="76">
        <f t="shared" si="0"/>
        <v>276.02153085140509</v>
      </c>
      <c r="W10" s="76">
        <f t="shared" si="1"/>
        <v>461.53324638979888</v>
      </c>
      <c r="X10" s="144">
        <f>'T5'!W10</f>
        <v>1.1926122895576514</v>
      </c>
      <c r="Y10" s="1"/>
      <c r="Z10" s="95">
        <f t="shared" si="3"/>
        <v>1.0000000000000002</v>
      </c>
      <c r="AA10" s="96">
        <f>'T6'!Z10</f>
        <v>461.53324638979893</v>
      </c>
    </row>
    <row r="11" spans="1:27" x14ac:dyDescent="0.25">
      <c r="A11" s="32">
        <v>8</v>
      </c>
      <c r="B11" s="28" t="s">
        <v>219</v>
      </c>
      <c r="C11" s="75">
        <f>'T9'!C11</f>
        <v>1.8004027054871052</v>
      </c>
      <c r="D11" s="75">
        <f>'T9'!D11</f>
        <v>5.1524544813353418E-2</v>
      </c>
      <c r="E11" s="75">
        <f>'T9'!E11</f>
        <v>4.7609629375350107</v>
      </c>
      <c r="F11" s="75">
        <f>'T9'!F11</f>
        <v>1.6757052700720696</v>
      </c>
      <c r="G11" s="75">
        <f>'T9'!G11</f>
        <v>13.024063029823942</v>
      </c>
      <c r="H11" s="75">
        <f>'T9'!H11</f>
        <v>7.1605549896159495</v>
      </c>
      <c r="I11" s="75">
        <f>'T9'!I11</f>
        <v>8.563335889299001</v>
      </c>
      <c r="J11" s="75">
        <f>'T9'!J11</f>
        <v>5.8029236354705311</v>
      </c>
      <c r="K11" s="75">
        <f>'T9'!K11</f>
        <v>9.8618269746897091</v>
      </c>
      <c r="L11" s="75">
        <f>'T9'!L11</f>
        <v>0.32031607721712607</v>
      </c>
      <c r="M11" s="75">
        <f>'T9'!M11</f>
        <v>2.562087392796081</v>
      </c>
      <c r="N11" s="75">
        <f>'T9'!N11</f>
        <v>0.69020800345048128</v>
      </c>
      <c r="O11" s="75">
        <f>'T9'!O11</f>
        <v>15.789254127076131</v>
      </c>
      <c r="P11" s="75">
        <v>0</v>
      </c>
      <c r="Q11" s="76">
        <f t="shared" si="2"/>
        <v>72.063165577346481</v>
      </c>
      <c r="R11" s="75">
        <f>'T9'!Q11</f>
        <v>98.806291429028093</v>
      </c>
      <c r="S11" s="75">
        <f>'T9'!R11</f>
        <v>0.50721798598579915</v>
      </c>
      <c r="T11" s="75">
        <f>'T9'!S11</f>
        <v>1.3387669515566047</v>
      </c>
      <c r="U11" s="75">
        <f>'T9'!T11</f>
        <v>9.5340062233509979</v>
      </c>
      <c r="V11" s="76">
        <f t="shared" si="0"/>
        <v>110.1862825899215</v>
      </c>
      <c r="W11" s="76">
        <f t="shared" si="1"/>
        <v>182.24944816726799</v>
      </c>
      <c r="X11" s="144">
        <f>'T5'!W11</f>
        <v>1.2932519292964961</v>
      </c>
      <c r="Y11" s="1"/>
      <c r="Z11" s="95">
        <f t="shared" si="3"/>
        <v>1</v>
      </c>
      <c r="AA11" s="96">
        <f>'T6'!Z11</f>
        <v>182.24944816726799</v>
      </c>
    </row>
    <row r="12" spans="1:27" x14ac:dyDescent="0.25">
      <c r="A12" s="32">
        <v>9</v>
      </c>
      <c r="B12" s="28" t="s">
        <v>220</v>
      </c>
      <c r="C12" s="75">
        <f>'T9'!C12</f>
        <v>12.126403906185004</v>
      </c>
      <c r="D12" s="75">
        <f>'T9'!D12</f>
        <v>0.78241019433823644</v>
      </c>
      <c r="E12" s="75">
        <f>'T9'!E12</f>
        <v>10.146999481629832</v>
      </c>
      <c r="F12" s="75">
        <f>'T9'!F12</f>
        <v>7.839711671978387</v>
      </c>
      <c r="G12" s="75">
        <f>'T9'!G12</f>
        <v>24.166903542050541</v>
      </c>
      <c r="H12" s="75">
        <f>'T9'!H12</f>
        <v>5.6787524217014287</v>
      </c>
      <c r="I12" s="75">
        <f>'T9'!I12</f>
        <v>18.720716993694772</v>
      </c>
      <c r="J12" s="75">
        <f>'T9'!J12</f>
        <v>5.9579882378399107</v>
      </c>
      <c r="K12" s="75">
        <f>'T9'!K12</f>
        <v>34.557065131512303</v>
      </c>
      <c r="L12" s="75">
        <f>'T9'!L12</f>
        <v>1.3350316273620628</v>
      </c>
      <c r="M12" s="75">
        <f>'T9'!M12</f>
        <v>3.2079674959276181</v>
      </c>
      <c r="N12" s="75">
        <f>'T9'!N12</f>
        <v>8.7997965732387939</v>
      </c>
      <c r="O12" s="75">
        <f>'T9'!O12</f>
        <v>19.644070234405177</v>
      </c>
      <c r="P12" s="75">
        <v>0</v>
      </c>
      <c r="Q12" s="76">
        <f t="shared" si="2"/>
        <v>152.96381751186405</v>
      </c>
      <c r="R12" s="75">
        <f>'T9'!Q12</f>
        <v>314.51973861213241</v>
      </c>
      <c r="S12" s="75">
        <f>'T9'!R12</f>
        <v>0</v>
      </c>
      <c r="T12" s="75">
        <f>'T9'!S12</f>
        <v>287.53619850408268</v>
      </c>
      <c r="U12" s="75">
        <f>'T9'!T12</f>
        <v>0.25570638298522341</v>
      </c>
      <c r="V12" s="76">
        <f t="shared" si="0"/>
        <v>602.31164349920027</v>
      </c>
      <c r="W12" s="76">
        <f t="shared" si="1"/>
        <v>755.27546101106429</v>
      </c>
      <c r="X12" s="144">
        <f>'T5'!W12</f>
        <v>1.374791727851403</v>
      </c>
      <c r="Y12" s="1"/>
      <c r="Z12" s="95">
        <f t="shared" si="3"/>
        <v>1.0000000000000002</v>
      </c>
      <c r="AA12" s="96">
        <f>'T6'!Z12</f>
        <v>755.27546101106441</v>
      </c>
    </row>
    <row r="13" spans="1:27" x14ac:dyDescent="0.25">
      <c r="A13" s="32">
        <v>10</v>
      </c>
      <c r="B13" s="28" t="s">
        <v>221</v>
      </c>
      <c r="C13" s="75">
        <f>'T9'!C13</f>
        <v>4.2422202367139838E-2</v>
      </c>
      <c r="D13" s="75">
        <f>'T9'!D13</f>
        <v>1.0026586052946354E-2</v>
      </c>
      <c r="E13" s="75">
        <f>'T9'!E13</f>
        <v>0.24232338135891685</v>
      </c>
      <c r="F13" s="75">
        <f>'T9'!F13</f>
        <v>4.4859757170264046E-2</v>
      </c>
      <c r="G13" s="75">
        <f>'T9'!G13</f>
        <v>0.1100619127590369</v>
      </c>
      <c r="H13" s="75">
        <f>'T9'!H13</f>
        <v>6.5321938256954811E-3</v>
      </c>
      <c r="I13" s="75">
        <f>'T9'!I13</f>
        <v>0.1822682081383756</v>
      </c>
      <c r="J13" s="75">
        <f>'T9'!J13</f>
        <v>1.9892776673778714E-2</v>
      </c>
      <c r="K13" s="75">
        <f>'T9'!K13</f>
        <v>2.24929345264442E-2</v>
      </c>
      <c r="L13" s="75">
        <f>'T9'!L13</f>
        <v>0.100924727077878</v>
      </c>
      <c r="M13" s="75">
        <f>'T9'!M13</f>
        <v>9.1357772560603651E-2</v>
      </c>
      <c r="N13" s="75">
        <f>'T9'!N13</f>
        <v>0.14651188014634589</v>
      </c>
      <c r="O13" s="75">
        <f>'T9'!O13</f>
        <v>1.9483559239809485</v>
      </c>
      <c r="P13" s="75">
        <v>0</v>
      </c>
      <c r="Q13" s="76">
        <f t="shared" si="2"/>
        <v>2.9680302566383743</v>
      </c>
      <c r="R13" s="75">
        <f>'T9'!Q13</f>
        <v>29.322893392329199</v>
      </c>
      <c r="S13" s="75">
        <f>'T9'!R13</f>
        <v>75.671247921356752</v>
      </c>
      <c r="T13" s="75">
        <f>'T9'!S13</f>
        <v>0</v>
      </c>
      <c r="U13" s="75">
        <f>'T9'!T13</f>
        <v>17.392649857826854</v>
      </c>
      <c r="V13" s="76">
        <f t="shared" si="0"/>
        <v>122.38679117151281</v>
      </c>
      <c r="W13" s="76">
        <f t="shared" si="1"/>
        <v>125.35482142815118</v>
      </c>
      <c r="X13" s="144">
        <f>'T5'!W13</f>
        <v>1.1965300412493884</v>
      </c>
      <c r="Y13" s="1"/>
      <c r="Z13" s="95">
        <f t="shared" si="3"/>
        <v>1.0000000000000002</v>
      </c>
      <c r="AA13" s="96">
        <f>'T6'!Z13</f>
        <v>125.3548214281512</v>
      </c>
    </row>
    <row r="14" spans="1:27" x14ac:dyDescent="0.25">
      <c r="A14" s="32">
        <v>11</v>
      </c>
      <c r="B14" s="28" t="s">
        <v>222</v>
      </c>
      <c r="C14" s="75">
        <f>'T9'!C14</f>
        <v>3.5016526989144876E-2</v>
      </c>
      <c r="D14" s="75">
        <f>'T9'!D14</f>
        <v>7.195816431218307E-4</v>
      </c>
      <c r="E14" s="75">
        <f>'T9'!E14</f>
        <v>0.82635681190868404</v>
      </c>
      <c r="F14" s="75">
        <f>'T9'!F14</f>
        <v>3.8540302159408193E-2</v>
      </c>
      <c r="G14" s="75">
        <f>'T9'!G14</f>
        <v>1.6944498133186978E-2</v>
      </c>
      <c r="H14" s="75">
        <f>'T9'!H14</f>
        <v>1.2398621916725052E-2</v>
      </c>
      <c r="I14" s="75">
        <f>'T9'!I14</f>
        <v>0.6167428800635596</v>
      </c>
      <c r="J14" s="75">
        <f>'T9'!J14</f>
        <v>8.9029524455659804E-3</v>
      </c>
      <c r="K14" s="75">
        <f>'T9'!K14</f>
        <v>0.21667457092087522</v>
      </c>
      <c r="L14" s="75">
        <f>'T9'!L14</f>
        <v>0.22356306720057267</v>
      </c>
      <c r="M14" s="75">
        <f>'T9'!M14</f>
        <v>1.0521276205168968</v>
      </c>
      <c r="N14" s="75">
        <f>'T9'!N14</f>
        <v>1.3253508700909356</v>
      </c>
      <c r="O14" s="75">
        <f>'T9'!O14</f>
        <v>8.5477706607308352</v>
      </c>
      <c r="P14" s="75">
        <v>0</v>
      </c>
      <c r="Q14" s="76">
        <f t="shared" si="2"/>
        <v>12.921108964719512</v>
      </c>
      <c r="R14" s="75">
        <f>'T9'!Q14</f>
        <v>65.906711694330937</v>
      </c>
      <c r="S14" s="75">
        <f>'T9'!R14</f>
        <v>233.61607688803693</v>
      </c>
      <c r="T14" s="75">
        <f>'T9'!S14</f>
        <v>0.74850992235057068</v>
      </c>
      <c r="U14" s="75">
        <f>'T9'!T14</f>
        <v>0.19106855240969439</v>
      </c>
      <c r="V14" s="76">
        <f t="shared" si="0"/>
        <v>300.46236705712818</v>
      </c>
      <c r="W14" s="76">
        <f t="shared" si="1"/>
        <v>313.38347602184768</v>
      </c>
      <c r="X14" s="144">
        <f>'T5'!W14</f>
        <v>1.2432879705378213</v>
      </c>
      <c r="Y14" s="1"/>
      <c r="Z14" s="95">
        <f t="shared" si="3"/>
        <v>0.99999999999999978</v>
      </c>
      <c r="AA14" s="96">
        <f>'T6'!Z14</f>
        <v>313.38347602184763</v>
      </c>
    </row>
    <row r="15" spans="1:27" x14ac:dyDescent="0.25">
      <c r="A15" s="32">
        <v>12</v>
      </c>
      <c r="B15" s="28" t="s">
        <v>223</v>
      </c>
      <c r="C15" s="75">
        <f>'T9'!C15</f>
        <v>2.337688206799899</v>
      </c>
      <c r="D15" s="75">
        <f>'T9'!D15</f>
        <v>5.8294311036247307E-3</v>
      </c>
      <c r="E15" s="75">
        <f>'T9'!E15</f>
        <v>0.52872171861482375</v>
      </c>
      <c r="F15" s="75">
        <f>'T9'!F15</f>
        <v>0.28752684061337824</v>
      </c>
      <c r="G15" s="75">
        <f>'T9'!G15</f>
        <v>0.15300838427850666</v>
      </c>
      <c r="H15" s="75">
        <f>'T9'!H15</f>
        <v>0.20158974439956481</v>
      </c>
      <c r="I15" s="75">
        <f>'T9'!I15</f>
        <v>0.18325911082273244</v>
      </c>
      <c r="J15" s="75">
        <f>'T9'!J15</f>
        <v>0.15153489866869185</v>
      </c>
      <c r="K15" s="75">
        <f>'T9'!K15</f>
        <v>1.1861270157724975</v>
      </c>
      <c r="L15" s="75">
        <f>'T9'!L15</f>
        <v>2.6029025428285845E-2</v>
      </c>
      <c r="M15" s="75">
        <f>'T9'!M15</f>
        <v>3.7904858243018424E-2</v>
      </c>
      <c r="N15" s="75">
        <f>'T9'!N15</f>
        <v>0.68625856827610232</v>
      </c>
      <c r="O15" s="75">
        <f>'T9'!O15</f>
        <v>1.5254149651412243</v>
      </c>
      <c r="P15" s="75">
        <v>0</v>
      </c>
      <c r="Q15" s="76">
        <f t="shared" si="2"/>
        <v>7.3108927681623488</v>
      </c>
      <c r="R15" s="75">
        <f>'T9'!Q15</f>
        <v>40.767061762577896</v>
      </c>
      <c r="S15" s="75">
        <f>'T9'!R15</f>
        <v>48.214327735206318</v>
      </c>
      <c r="T15" s="75">
        <f>'T9'!S15</f>
        <v>5.0250712801398327</v>
      </c>
      <c r="U15" s="75">
        <f>'T9'!T15</f>
        <v>0.27552968756180685</v>
      </c>
      <c r="V15" s="76">
        <f t="shared" si="0"/>
        <v>94.281990465485848</v>
      </c>
      <c r="W15" s="76">
        <f t="shared" si="1"/>
        <v>101.59288323364819</v>
      </c>
      <c r="X15" s="144">
        <f>'T5'!W15</f>
        <v>1.1986439050408786</v>
      </c>
      <c r="Y15" s="1"/>
      <c r="Z15" s="95">
        <f t="shared" si="3"/>
        <v>1.0000000000000002</v>
      </c>
      <c r="AA15" s="96">
        <f>'T6'!Z15</f>
        <v>101.59288323364822</v>
      </c>
    </row>
    <row r="16" spans="1:27" x14ac:dyDescent="0.25">
      <c r="A16" s="32">
        <v>13</v>
      </c>
      <c r="B16" s="28" t="s">
        <v>224</v>
      </c>
      <c r="C16" s="75">
        <f>'T9'!C16</f>
        <v>41.055240933339647</v>
      </c>
      <c r="D16" s="75">
        <f>'T9'!D16</f>
        <v>1.6863347015244561</v>
      </c>
      <c r="E16" s="75">
        <f>'T9'!E16</f>
        <v>23.143200177017043</v>
      </c>
      <c r="F16" s="75">
        <f>'T9'!F16</f>
        <v>6.1880380006838811</v>
      </c>
      <c r="G16" s="75">
        <f>'T9'!G16</f>
        <v>7.942235441249581</v>
      </c>
      <c r="H16" s="75">
        <f>'T9'!H16</f>
        <v>1.1172552600322043</v>
      </c>
      <c r="I16" s="75">
        <f>'T9'!I16</f>
        <v>8.1001616358065895</v>
      </c>
      <c r="J16" s="75">
        <f>'T9'!J16</f>
        <v>1.8152031645516062</v>
      </c>
      <c r="K16" s="75">
        <f>'T9'!K16</f>
        <v>20.923757008955011</v>
      </c>
      <c r="L16" s="75">
        <f>'T9'!L16</f>
        <v>2.609692165326905</v>
      </c>
      <c r="M16" s="75">
        <f>'T9'!M16</f>
        <v>4.2739519640608625</v>
      </c>
      <c r="N16" s="75">
        <f>'T9'!N16</f>
        <v>4.7600545022553042</v>
      </c>
      <c r="O16" s="75">
        <f>'T9'!O16</f>
        <v>24.486241102211121</v>
      </c>
      <c r="P16" s="75">
        <v>0</v>
      </c>
      <c r="Q16" s="76">
        <f t="shared" si="2"/>
        <v>148.10136605701419</v>
      </c>
      <c r="R16" s="75">
        <f>'T9'!Q16</f>
        <v>98.229987870813389</v>
      </c>
      <c r="S16" s="75">
        <f>'T9'!R16</f>
        <v>105.5877812341632</v>
      </c>
      <c r="T16" s="75">
        <f>'T9'!S16</f>
        <v>35.159253985313889</v>
      </c>
      <c r="U16" s="75">
        <f>'T9'!T16</f>
        <v>56.593831370434515</v>
      </c>
      <c r="V16" s="76">
        <f t="shared" si="0"/>
        <v>295.570854460725</v>
      </c>
      <c r="W16" s="76">
        <f t="shared" si="1"/>
        <v>443.67222051773922</v>
      </c>
      <c r="X16" s="144">
        <f>'T5'!W16</f>
        <v>1.2359789391076257</v>
      </c>
      <c r="Y16" s="1"/>
      <c r="Z16" s="95">
        <f t="shared" si="3"/>
        <v>1</v>
      </c>
      <c r="AA16" s="96">
        <f>'T6'!Z16</f>
        <v>443.67222051773922</v>
      </c>
    </row>
    <row r="17" spans="1:28" s="11" customFormat="1" x14ac:dyDescent="0.25">
      <c r="A17" s="69">
        <v>14</v>
      </c>
      <c r="B17" s="70" t="s">
        <v>225</v>
      </c>
      <c r="C17" s="76">
        <f>SUM(C4:C16)</f>
        <v>326.71003991149257</v>
      </c>
      <c r="D17" s="76">
        <f t="shared" ref="D17:W17" si="4">SUM(D4:D16)</f>
        <v>5.65002930876142</v>
      </c>
      <c r="E17" s="76">
        <f t="shared" si="4"/>
        <v>584.58658717901733</v>
      </c>
      <c r="F17" s="76">
        <f t="shared" si="4"/>
        <v>268.1260815007002</v>
      </c>
      <c r="G17" s="76">
        <f t="shared" si="4"/>
        <v>104.25028490281227</v>
      </c>
      <c r="H17" s="76">
        <f t="shared" si="4"/>
        <v>137.40555609023534</v>
      </c>
      <c r="I17" s="76">
        <f t="shared" si="4"/>
        <v>91.145546005109281</v>
      </c>
      <c r="J17" s="76">
        <f t="shared" si="4"/>
        <v>94.281658157386829</v>
      </c>
      <c r="K17" s="76">
        <f t="shared" si="4"/>
        <v>171.3361554611063</v>
      </c>
      <c r="L17" s="76">
        <f t="shared" si="4"/>
        <v>22.600341075831285</v>
      </c>
      <c r="M17" s="76">
        <f t="shared" si="4"/>
        <v>48.208007656604991</v>
      </c>
      <c r="N17" s="76">
        <f t="shared" si="4"/>
        <v>30.042582447325564</v>
      </c>
      <c r="O17" s="76">
        <f t="shared" si="4"/>
        <v>133.7819530083917</v>
      </c>
      <c r="P17" s="76">
        <f t="shared" si="4"/>
        <v>0</v>
      </c>
      <c r="Q17" s="76">
        <f t="shared" si="2"/>
        <v>2018.1248227047745</v>
      </c>
      <c r="R17" s="76">
        <f t="shared" si="4"/>
        <v>2110.3599646728626</v>
      </c>
      <c r="S17" s="76">
        <f t="shared" si="4"/>
        <v>474.05170157146756</v>
      </c>
      <c r="T17" s="76">
        <f t="shared" si="4"/>
        <v>1639.2833243920345</v>
      </c>
      <c r="U17" s="76">
        <f t="shared" si="4"/>
        <v>205.29353055309576</v>
      </c>
      <c r="V17" s="76">
        <f t="shared" si="4"/>
        <v>4428.9885211894616</v>
      </c>
      <c r="W17" s="76">
        <f t="shared" si="4"/>
        <v>6447.1133438942361</v>
      </c>
      <c r="Z17" s="100"/>
      <c r="AA17" s="96"/>
    </row>
    <row r="18" spans="1:28" x14ac:dyDescent="0.25">
      <c r="A18" s="32">
        <v>15</v>
      </c>
      <c r="B18" s="28" t="s">
        <v>228</v>
      </c>
      <c r="C18" s="75">
        <f>'T9'!C18</f>
        <v>34.433930488039515</v>
      </c>
      <c r="D18" s="75">
        <f>'T9'!D18</f>
        <v>0.70645878601129686</v>
      </c>
      <c r="E18" s="75">
        <f>'T9'!E18</f>
        <v>65.071870896202114</v>
      </c>
      <c r="F18" s="75">
        <f>'T9'!F18</f>
        <v>34.637329964607588</v>
      </c>
      <c r="G18" s="75">
        <f>'T9'!G18</f>
        <v>8.3014878846014195</v>
      </c>
      <c r="H18" s="75">
        <f>'T9'!H18</f>
        <v>4.520261184216694</v>
      </c>
      <c r="I18" s="75">
        <f>'T9'!I18</f>
        <v>30.616241630463772</v>
      </c>
      <c r="J18" s="75">
        <f>'T9'!J18</f>
        <v>4.8181145637574128</v>
      </c>
      <c r="K18" s="75">
        <f>'T9'!K18</f>
        <v>15.486267439735283</v>
      </c>
      <c r="L18" s="75">
        <f>'T9'!L18</f>
        <v>1.9994006792285408</v>
      </c>
      <c r="M18" s="75">
        <f>'T9'!M18</f>
        <v>3.3223462689131669</v>
      </c>
      <c r="N18" s="75">
        <f>'T9'!N18</f>
        <v>2.1852404232538003</v>
      </c>
      <c r="O18" s="75">
        <f>'T9'!O18</f>
        <v>10.32412514528713</v>
      </c>
      <c r="P18" s="75">
        <v>0</v>
      </c>
      <c r="Q18" s="76">
        <f t="shared" si="2"/>
        <v>216.42307535431775</v>
      </c>
      <c r="R18" s="75">
        <v>0</v>
      </c>
      <c r="S18" s="75">
        <v>0</v>
      </c>
      <c r="T18" s="75">
        <v>0</v>
      </c>
      <c r="U18" s="75">
        <v>0</v>
      </c>
      <c r="V18" s="75">
        <v>0</v>
      </c>
      <c r="W18" s="75">
        <v>0</v>
      </c>
      <c r="X18" s="144">
        <f>'T5'!W18</f>
        <v>1.6053812101332317</v>
      </c>
      <c r="Z18" s="95">
        <f>AA18/Q18</f>
        <v>1</v>
      </c>
      <c r="AA18" s="96">
        <f>'T6'!Z18</f>
        <v>216.42307535431775</v>
      </c>
    </row>
    <row r="19" spans="1:28" x14ac:dyDescent="0.25">
      <c r="A19" s="32">
        <v>16</v>
      </c>
      <c r="B19" s="28" t="s">
        <v>231</v>
      </c>
      <c r="C19" s="75">
        <f>'T9'!C19</f>
        <v>914.86010664836078</v>
      </c>
      <c r="D19" s="75">
        <f>'T9'!D19</f>
        <v>24.207003357995074</v>
      </c>
      <c r="E19" s="75">
        <f>'T9'!E19</f>
        <v>254.971101834694</v>
      </c>
      <c r="F19" s="75">
        <f>'T9'!F19</f>
        <v>280.31292108715718</v>
      </c>
      <c r="G19" s="75">
        <f>'T9'!G19</f>
        <v>547.55120432808747</v>
      </c>
      <c r="H19" s="75">
        <f>'T9'!H19</f>
        <v>63.8224304079381</v>
      </c>
      <c r="I19" s="75">
        <f>'T9'!I19</f>
        <v>202.74141580045799</v>
      </c>
      <c r="J19" s="75">
        <f>'T9'!J19</f>
        <v>62.345273738869409</v>
      </c>
      <c r="K19" s="75">
        <f>'T9'!K19</f>
        <v>538.50105538097512</v>
      </c>
      <c r="L19" s="75">
        <f>'T9'!L19</f>
        <v>99.166908956711026</v>
      </c>
      <c r="M19" s="75">
        <f>'T9'!M19</f>
        <v>260.2609412789003</v>
      </c>
      <c r="N19" s="75">
        <f>'T9'!N19</f>
        <v>56.362016573190083</v>
      </c>
      <c r="O19" s="75">
        <f>'T9'!O19</f>
        <v>278.07008511008848</v>
      </c>
      <c r="P19" s="75">
        <v>0</v>
      </c>
      <c r="Q19" s="76">
        <f t="shared" si="2"/>
        <v>3583.1724645034246</v>
      </c>
      <c r="R19" s="75">
        <v>0</v>
      </c>
      <c r="S19" s="75">
        <v>0</v>
      </c>
      <c r="T19" s="75">
        <v>0</v>
      </c>
      <c r="U19" s="75">
        <v>0</v>
      </c>
      <c r="V19" s="75">
        <v>0</v>
      </c>
      <c r="W19" s="75">
        <v>0</v>
      </c>
      <c r="X19" s="144">
        <f>'T5'!W19</f>
        <v>1.248555566929674</v>
      </c>
      <c r="Z19" s="95">
        <f t="shared" ref="Z19:Z20" si="5">AA19/Q19</f>
        <v>1</v>
      </c>
      <c r="AA19" s="96">
        <f>'T6'!Z19</f>
        <v>3583.1724645034246</v>
      </c>
    </row>
    <row r="20" spans="1:28" x14ac:dyDescent="0.25">
      <c r="A20" s="32">
        <v>17</v>
      </c>
      <c r="B20" s="28" t="s">
        <v>226</v>
      </c>
      <c r="C20" s="75">
        <f>'T9'!C20</f>
        <v>72.347031804557844</v>
      </c>
      <c r="D20" s="75">
        <f>'T9'!D20</f>
        <v>3.5917067138869987</v>
      </c>
      <c r="E20" s="75">
        <f>'T9'!E20</f>
        <v>205.0238043362294</v>
      </c>
      <c r="F20" s="75">
        <f>'T9'!F20</f>
        <v>149.61478985856647</v>
      </c>
      <c r="G20" s="75">
        <f>'T9'!G20</f>
        <v>17.252126026653762</v>
      </c>
      <c r="H20" s="75">
        <f>'T9'!H20</f>
        <v>16.867039365560199</v>
      </c>
      <c r="I20" s="75">
        <f>'T9'!I20</f>
        <v>152.00241663304598</v>
      </c>
      <c r="J20" s="75">
        <f>'T9'!J20</f>
        <v>19.200891674543634</v>
      </c>
      <c r="K20" s="75">
        <f>'T9'!K20</f>
        <v>23.957603541766389</v>
      </c>
      <c r="L20" s="75">
        <f>'T9'!L20</f>
        <v>4.3571481380884904</v>
      </c>
      <c r="M20" s="75">
        <f>'T9'!M20</f>
        <v>4.6263904663247297</v>
      </c>
      <c r="N20" s="75">
        <f>'T9'!N20</f>
        <v>16.490067795341293</v>
      </c>
      <c r="O20" s="75">
        <f>'T9'!O20</f>
        <v>29.066836120519842</v>
      </c>
      <c r="P20" s="75">
        <v>0</v>
      </c>
      <c r="Q20" s="76">
        <f t="shared" si="2"/>
        <v>714.39785247508507</v>
      </c>
      <c r="R20" s="75">
        <v>0</v>
      </c>
      <c r="S20" s="75">
        <v>0</v>
      </c>
      <c r="T20" s="75">
        <v>0</v>
      </c>
      <c r="U20" s="75">
        <v>0</v>
      </c>
      <c r="V20" s="75">
        <v>0</v>
      </c>
      <c r="W20" s="75">
        <v>0</v>
      </c>
      <c r="X20" s="144">
        <f>'T5'!W20</f>
        <v>1.4117427774794171</v>
      </c>
      <c r="Z20" s="95">
        <f t="shared" si="5"/>
        <v>1</v>
      </c>
      <c r="AA20" s="96">
        <f>'T6'!Z20</f>
        <v>714.39785247508507</v>
      </c>
    </row>
    <row r="21" spans="1:28" s="11" customFormat="1" x14ac:dyDescent="0.25">
      <c r="A21" s="69">
        <v>18</v>
      </c>
      <c r="B21" s="70" t="s">
        <v>261</v>
      </c>
      <c r="C21" s="76">
        <f>SUM(C18:C20)</f>
        <v>1021.6410689409581</v>
      </c>
      <c r="D21" s="76">
        <f t="shared" ref="D21:W21" si="6">SUM(D18:D20)</f>
        <v>28.50516885789337</v>
      </c>
      <c r="E21" s="76">
        <f t="shared" si="6"/>
        <v>525.06677706712549</v>
      </c>
      <c r="F21" s="76">
        <f t="shared" si="6"/>
        <v>464.56504091033128</v>
      </c>
      <c r="G21" s="76">
        <f t="shared" si="6"/>
        <v>573.10481823934265</v>
      </c>
      <c r="H21" s="76">
        <f t="shared" si="6"/>
        <v>85.209730957714996</v>
      </c>
      <c r="I21" s="76">
        <f t="shared" si="6"/>
        <v>385.36007406396777</v>
      </c>
      <c r="J21" s="76">
        <f t="shared" si="6"/>
        <v>86.364279977170469</v>
      </c>
      <c r="K21" s="76">
        <f t="shared" si="6"/>
        <v>577.94492636247674</v>
      </c>
      <c r="L21" s="76">
        <f t="shared" si="6"/>
        <v>105.52345777402806</v>
      </c>
      <c r="M21" s="76">
        <f t="shared" si="6"/>
        <v>268.20967801413821</v>
      </c>
      <c r="N21" s="76">
        <f t="shared" si="6"/>
        <v>75.037324791785181</v>
      </c>
      <c r="O21" s="76">
        <f t="shared" si="6"/>
        <v>317.46104637589548</v>
      </c>
      <c r="P21" s="76">
        <f t="shared" si="6"/>
        <v>0</v>
      </c>
      <c r="Q21" s="76">
        <f t="shared" si="2"/>
        <v>4513.9933923328263</v>
      </c>
      <c r="R21" s="76">
        <f t="shared" si="6"/>
        <v>0</v>
      </c>
      <c r="S21" s="76">
        <f t="shared" si="6"/>
        <v>0</v>
      </c>
      <c r="T21" s="76">
        <f t="shared" si="6"/>
        <v>0</v>
      </c>
      <c r="U21" s="76">
        <f t="shared" si="6"/>
        <v>0</v>
      </c>
      <c r="V21" s="76">
        <f t="shared" si="6"/>
        <v>0</v>
      </c>
      <c r="W21" s="76">
        <f t="shared" si="6"/>
        <v>0</v>
      </c>
    </row>
    <row r="22" spans="1:28" s="11" customFormat="1" x14ac:dyDescent="0.25">
      <c r="A22" s="69">
        <v>19</v>
      </c>
      <c r="B22" s="70" t="s">
        <v>233</v>
      </c>
      <c r="C22" s="76">
        <f>C17+C21</f>
        <v>1348.3511088524506</v>
      </c>
      <c r="D22" s="76">
        <f t="shared" ref="D22:W22" si="7">D17+D21</f>
        <v>34.155198166654792</v>
      </c>
      <c r="E22" s="76">
        <f t="shared" si="7"/>
        <v>1109.6533642461427</v>
      </c>
      <c r="F22" s="76">
        <f t="shared" si="7"/>
        <v>732.69112241103153</v>
      </c>
      <c r="G22" s="76">
        <f t="shared" si="7"/>
        <v>677.35510314215492</v>
      </c>
      <c r="H22" s="76">
        <f t="shared" si="7"/>
        <v>222.61528704795035</v>
      </c>
      <c r="I22" s="76">
        <f t="shared" si="7"/>
        <v>476.50562006907705</v>
      </c>
      <c r="J22" s="76">
        <f t="shared" si="7"/>
        <v>180.6459381345573</v>
      </c>
      <c r="K22" s="76">
        <f t="shared" si="7"/>
        <v>749.28108182358301</v>
      </c>
      <c r="L22" s="76">
        <f t="shared" si="7"/>
        <v>128.12379884985936</v>
      </c>
      <c r="M22" s="76">
        <f t="shared" si="7"/>
        <v>316.4176856707432</v>
      </c>
      <c r="N22" s="76">
        <f t="shared" si="7"/>
        <v>105.07990723911075</v>
      </c>
      <c r="O22" s="76">
        <f t="shared" si="7"/>
        <v>451.24299938428715</v>
      </c>
      <c r="P22" s="76">
        <f t="shared" si="7"/>
        <v>0</v>
      </c>
      <c r="Q22" s="76">
        <f t="shared" si="2"/>
        <v>6532.1182150376035</v>
      </c>
      <c r="R22" s="76">
        <f t="shared" si="7"/>
        <v>2110.3599646728626</v>
      </c>
      <c r="S22" s="76">
        <f t="shared" si="7"/>
        <v>474.05170157146756</v>
      </c>
      <c r="T22" s="76">
        <f t="shared" si="7"/>
        <v>1639.2833243920345</v>
      </c>
      <c r="U22" s="76">
        <f t="shared" si="7"/>
        <v>205.29353055309576</v>
      </c>
      <c r="V22" s="76">
        <f t="shared" si="7"/>
        <v>4428.9885211894616</v>
      </c>
      <c r="W22" s="76">
        <f t="shared" si="7"/>
        <v>6447.1133438942361</v>
      </c>
      <c r="Z22" s="100"/>
    </row>
    <row r="23" spans="1:28" x14ac:dyDescent="0.25">
      <c r="C23" s="144">
        <f>'T5'!C23</f>
        <v>1.1583331019217424</v>
      </c>
      <c r="D23" s="144">
        <f>'T5'!D23</f>
        <v>1.3000818192380181</v>
      </c>
      <c r="E23" s="144">
        <f>'T5'!E23</f>
        <v>1.2878380519806507</v>
      </c>
      <c r="F23" s="144">
        <f>'T5'!F23</f>
        <v>1.3255829969529185</v>
      </c>
      <c r="G23" s="144">
        <f>'T5'!G23</f>
        <v>1.3236096775145585</v>
      </c>
      <c r="H23" s="144">
        <f>'T5'!H23</f>
        <v>1.1789320780176458</v>
      </c>
      <c r="I23" s="144">
        <f>'T5'!I23</f>
        <v>1.1926122895576514</v>
      </c>
      <c r="J23" s="144">
        <f>'T5'!J23</f>
        <v>1.2932519292964961</v>
      </c>
      <c r="K23" s="144">
        <f>'T5'!K23</f>
        <v>1.374791727851403</v>
      </c>
      <c r="L23" s="144">
        <f>'T5'!L23</f>
        <v>1.1965300412493884</v>
      </c>
      <c r="M23" s="144">
        <f>'T5'!M23</f>
        <v>1.2432879705378213</v>
      </c>
      <c r="N23" s="144">
        <f>'T5'!N23</f>
        <v>1.1986439050408786</v>
      </c>
      <c r="O23" s="144">
        <f>'T5'!O23</f>
        <v>1.2359789391076257</v>
      </c>
      <c r="P23" s="150"/>
      <c r="Q23" s="93"/>
      <c r="R23" s="144">
        <f>'T5'!Q23</f>
        <v>1.1916894935018025</v>
      </c>
      <c r="S23" s="144">
        <f>'T5'!R23</f>
        <v>1.3339644327519786</v>
      </c>
      <c r="T23" s="144">
        <f>'T5'!S23</f>
        <v>1.3856899072286892</v>
      </c>
      <c r="U23" s="144">
        <f>'T5'!T23</f>
        <v>1.2472048568540588</v>
      </c>
      <c r="V23" s="93"/>
      <c r="W23" s="91"/>
      <c r="X23" s="91"/>
      <c r="Y23" s="93"/>
      <c r="Z23" s="77"/>
    </row>
    <row r="24" spans="1:28" x14ac:dyDescent="0.25">
      <c r="C24" s="142"/>
      <c r="D24" s="142"/>
      <c r="E24" s="142"/>
      <c r="F24" s="142"/>
      <c r="G24" s="142"/>
      <c r="H24" s="142"/>
      <c r="I24" s="142"/>
      <c r="J24" s="142"/>
      <c r="K24" s="142"/>
      <c r="L24" s="142"/>
      <c r="M24" s="142"/>
      <c r="N24" s="142"/>
      <c r="O24" s="142"/>
      <c r="P24" s="142"/>
      <c r="Q24" s="77"/>
      <c r="R24" s="77"/>
      <c r="V24" s="77"/>
      <c r="W24" s="6"/>
      <c r="X24" s="6"/>
      <c r="Y24" s="77"/>
      <c r="Z24" s="77"/>
    </row>
    <row r="25" spans="1:28" x14ac:dyDescent="0.25">
      <c r="C25" s="92">
        <f>C26/C22</f>
        <v>0.98618912937915448</v>
      </c>
      <c r="D25" s="92">
        <f t="shared" ref="D25:U25" si="8">D26/D22</f>
        <v>0.98543026289161872</v>
      </c>
      <c r="E25" s="92">
        <f t="shared" si="8"/>
        <v>0.98423428725244133</v>
      </c>
      <c r="F25" s="92">
        <f t="shared" si="8"/>
        <v>0.98174845798121846</v>
      </c>
      <c r="G25" s="92">
        <f t="shared" si="8"/>
        <v>0.98613842524121742</v>
      </c>
      <c r="H25" s="92">
        <f t="shared" si="8"/>
        <v>0.98576858075495588</v>
      </c>
      <c r="I25" s="92">
        <f t="shared" si="8"/>
        <v>0.98114699455676857</v>
      </c>
      <c r="J25" s="92">
        <f t="shared" si="8"/>
        <v>0.98453427308338692</v>
      </c>
      <c r="K25" s="92">
        <f t="shared" si="8"/>
        <v>0.99507469801707915</v>
      </c>
      <c r="L25" s="92">
        <f t="shared" si="8"/>
        <v>0.9861039038791507</v>
      </c>
      <c r="M25" s="92">
        <f t="shared" si="8"/>
        <v>0.98655126474709687</v>
      </c>
      <c r="N25" s="92">
        <f t="shared" si="8"/>
        <v>0.98707337866404454</v>
      </c>
      <c r="O25" s="92">
        <f t="shared" si="8"/>
        <v>0.98712053868681116</v>
      </c>
      <c r="P25" s="92"/>
      <c r="Q25" s="92"/>
      <c r="R25" s="92">
        <f t="shared" si="8"/>
        <v>0.99388154810948226</v>
      </c>
      <c r="S25" s="92">
        <f t="shared" si="8"/>
        <v>1.0340845428948215</v>
      </c>
      <c r="T25" s="92">
        <f t="shared" si="8"/>
        <v>1.0309055392862487</v>
      </c>
      <c r="U25" s="92">
        <f t="shared" si="8"/>
        <v>0.99790653078101643</v>
      </c>
    </row>
    <row r="26" spans="1:28" x14ac:dyDescent="0.25">
      <c r="C26" s="96">
        <f>'T6'!C26</f>
        <v>1329.7292061366159</v>
      </c>
      <c r="D26" s="96">
        <f>'T6'!D26</f>
        <v>33.657565908481963</v>
      </c>
      <c r="E26" s="96">
        <f>'T6'!E26</f>
        <v>1092.158888056076</v>
      </c>
      <c r="F26" s="96">
        <f>'T6'!F26</f>
        <v>719.31837960355836</v>
      </c>
      <c r="G26" s="96">
        <f>'T6'!G26</f>
        <v>667.96589474170707</v>
      </c>
      <c r="H26" s="96">
        <f>'T6'!H26</f>
        <v>219.44715556761511</v>
      </c>
      <c r="I26" s="96">
        <f>'T6'!I26</f>
        <v>467.52205702018438</v>
      </c>
      <c r="J26" s="96">
        <f>'T6'!J26</f>
        <v>177.85211738677285</v>
      </c>
      <c r="K26" s="96">
        <f>'T6'!K26</f>
        <v>745.59064622551227</v>
      </c>
      <c r="L26" s="96">
        <f>'T6'!L26</f>
        <v>126.34337822567335</v>
      </c>
      <c r="M26" s="96">
        <f>'T6'!M26</f>
        <v>312.16226798682106</v>
      </c>
      <c r="N26" s="96">
        <f>'T6'!N26</f>
        <v>103.72157906821344</v>
      </c>
      <c r="O26" s="96">
        <f>'T6'!O26</f>
        <v>445.43123263086994</v>
      </c>
      <c r="P26" s="96"/>
      <c r="Q26" s="96"/>
      <c r="R26" s="96">
        <f>'T6'!Q26</f>
        <v>2097.447828757337</v>
      </c>
      <c r="S26" s="96">
        <f>'T6'!R26</f>
        <v>490.20953712804334</v>
      </c>
      <c r="T26" s="96">
        <f>'T6'!S26</f>
        <v>1689.946259575325</v>
      </c>
      <c r="U26" s="96">
        <f>'T6'!T26</f>
        <v>204.8637548660264</v>
      </c>
    </row>
    <row r="28" spans="1:28" x14ac:dyDescent="0.25">
      <c r="R28" s="1"/>
      <c r="U28" s="11"/>
      <c r="V28" s="1"/>
      <c r="X28" s="11"/>
      <c r="Z28" s="1"/>
    </row>
    <row r="29" spans="1:28" x14ac:dyDescent="0.25">
      <c r="B29" s="31" t="s">
        <v>263</v>
      </c>
      <c r="D29" s="6"/>
      <c r="E29" s="6"/>
      <c r="F29" s="6"/>
      <c r="G29" s="6"/>
      <c r="H29" s="6"/>
      <c r="I29" s="6"/>
      <c r="J29" s="6"/>
      <c r="K29" s="6"/>
      <c r="L29" s="6"/>
      <c r="M29" s="6"/>
      <c r="N29" s="6"/>
      <c r="O29" s="6"/>
      <c r="P29" s="6"/>
      <c r="Q29" s="77"/>
      <c r="R29" s="6" t="s">
        <v>262</v>
      </c>
      <c r="S29" s="6"/>
      <c r="T29" s="6" t="s">
        <v>264</v>
      </c>
      <c r="U29" s="77"/>
      <c r="V29" s="6"/>
      <c r="X29" s="86">
        <v>2017</v>
      </c>
      <c r="Y29" s="86">
        <v>2018</v>
      </c>
      <c r="Z29" s="86">
        <v>2019</v>
      </c>
      <c r="AA29" s="90" t="s">
        <v>804</v>
      </c>
      <c r="AB29" s="90" t="s">
        <v>805</v>
      </c>
    </row>
    <row r="30" spans="1:28" x14ac:dyDescent="0.25">
      <c r="A30" s="1"/>
      <c r="B30" s="69">
        <v>2019</v>
      </c>
      <c r="C30" s="15">
        <f>'T9'!C29</f>
        <v>1554.5335512311847</v>
      </c>
      <c r="D30" s="15">
        <f>'T9'!D29</f>
        <v>60.22158865570578</v>
      </c>
      <c r="E30" s="15">
        <f>'T9'!E29</f>
        <v>1171.7692165550886</v>
      </c>
      <c r="F30" s="15">
        <f>'T9'!F29</f>
        <v>998.24938483525841</v>
      </c>
      <c r="G30" s="15">
        <f>'T9'!G29</f>
        <v>1265.6740666622909</v>
      </c>
      <c r="H30" s="15">
        <f>'T9'!H29</f>
        <v>378.68151510621772</v>
      </c>
      <c r="I30" s="15">
        <f>'T9'!I29</f>
        <v>328.66697537520776</v>
      </c>
      <c r="J30" s="15">
        <f>'T9'!J29</f>
        <v>61.242293548175368</v>
      </c>
      <c r="K30" s="15">
        <f>'T9'!K29</f>
        <v>137.79516048339457</v>
      </c>
      <c r="L30" s="15">
        <f>'T9'!L29</f>
        <v>163.46021843291928</v>
      </c>
      <c r="M30" s="15">
        <f>'T9'!M29</f>
        <v>403.68537680019978</v>
      </c>
      <c r="N30" s="15">
        <f>'T9'!N29</f>
        <v>134.06084384325757</v>
      </c>
      <c r="O30" s="15">
        <f>'T9'!O29</f>
        <v>575.69538140307964</v>
      </c>
      <c r="P30" s="15"/>
      <c r="Q30" s="76">
        <f>SUM(C30:O30)</f>
        <v>7233.7355729319797</v>
      </c>
      <c r="R30" s="99">
        <v>908</v>
      </c>
      <c r="S30" s="78"/>
      <c r="T30" s="177">
        <v>29.101948289999999</v>
      </c>
      <c r="U30" s="79"/>
      <c r="V30" s="78"/>
      <c r="W30" s="11" t="s">
        <v>745</v>
      </c>
      <c r="X30" s="99">
        <f>ADB!T37/1000</f>
        <v>2674.4927540000003</v>
      </c>
      <c r="Y30" s="99">
        <f>ADB!U37/1000</f>
        <v>3044.9271220000001</v>
      </c>
      <c r="Z30" s="99">
        <f>ADB!V37/1000</f>
        <v>3458.7929139999997</v>
      </c>
      <c r="AA30" s="178">
        <f>Z30/X30</f>
        <v>1.2932519292964961</v>
      </c>
      <c r="AB30" s="178">
        <f>Z30/Y30</f>
        <v>1.13591976931394</v>
      </c>
    </row>
    <row r="31" spans="1:28" x14ac:dyDescent="0.25">
      <c r="A31" s="1"/>
      <c r="R31" s="6"/>
      <c r="T31" s="177">
        <v>29.704501</v>
      </c>
      <c r="U31" s="11"/>
      <c r="V31" s="1"/>
      <c r="Y31" s="1"/>
      <c r="AA31" s="11"/>
    </row>
    <row r="32" spans="1:28" x14ac:dyDescent="0.25">
      <c r="B32" s="13" t="s">
        <v>756</v>
      </c>
      <c r="C32" s="151">
        <f>SUM(C33:C41)-C35-C39</f>
        <v>127.27074170568183</v>
      </c>
      <c r="D32" s="151">
        <f t="shared" ref="D32:P32" si="9">SUM(D33:D41)-D35-D39</f>
        <v>5.1882389419028803</v>
      </c>
      <c r="E32" s="151">
        <f t="shared" si="9"/>
        <v>89.946923636914221</v>
      </c>
      <c r="F32" s="151">
        <f t="shared" si="9"/>
        <v>82.552029001059438</v>
      </c>
      <c r="G32" s="151">
        <f t="shared" si="9"/>
        <v>104.46879992582316</v>
      </c>
      <c r="H32" s="151">
        <f t="shared" si="9"/>
        <v>16.103554246951475</v>
      </c>
      <c r="I32" s="151">
        <f t="shared" si="9"/>
        <v>66.625041695483489</v>
      </c>
      <c r="J32" s="151">
        <f t="shared" si="9"/>
        <v>15.026942142296015</v>
      </c>
      <c r="K32" s="151">
        <f t="shared" si="9"/>
        <v>99.9045686947223</v>
      </c>
      <c r="L32" s="151">
        <f t="shared" si="9"/>
        <v>18.910829179074653</v>
      </c>
      <c r="M32" s="151">
        <f t="shared" si="9"/>
        <v>48.191410812529853</v>
      </c>
      <c r="N32" s="151">
        <f t="shared" si="9"/>
        <v>13.659614975538545</v>
      </c>
      <c r="O32" s="151">
        <f t="shared" si="9"/>
        <v>56.846042146315511</v>
      </c>
      <c r="P32" s="151">
        <f t="shared" si="9"/>
        <v>121.87217373567529</v>
      </c>
      <c r="Q32" s="149">
        <f>SUM(C32:P32)</f>
        <v>866.56691083996861</v>
      </c>
      <c r="R32" s="6"/>
      <c r="T32" s="87"/>
      <c r="U32" s="11"/>
      <c r="V32" s="1"/>
      <c r="X32" s="1">
        <f>81/X30</f>
        <v>3.0286116826772302E-2</v>
      </c>
      <c r="Z32" s="1"/>
    </row>
    <row r="33" spans="1:30" x14ac:dyDescent="0.25">
      <c r="A33" s="1"/>
      <c r="B33" s="219" t="s">
        <v>747</v>
      </c>
      <c r="C33" s="152">
        <f>0.05*($V$57+$V$60)</f>
        <v>1.1559452999148463</v>
      </c>
      <c r="D33" s="152">
        <f t="shared" ref="D33:O33" si="10">0.95*($V$57+$V$60)*D30/($Q$30-$C$30)</f>
        <v>0.23289264579520896</v>
      </c>
      <c r="E33" s="152">
        <f t="shared" si="10"/>
        <v>4.5315382605576247</v>
      </c>
      <c r="F33" s="152">
        <f t="shared" si="10"/>
        <v>3.8604916540290573</v>
      </c>
      <c r="G33" s="152">
        <f t="shared" si="10"/>
        <v>4.8946928946789683</v>
      </c>
      <c r="H33" s="152">
        <f t="shared" si="10"/>
        <v>1.4644605354241109</v>
      </c>
      <c r="I33" s="152">
        <f t="shared" si="10"/>
        <v>1.2710412194246996</v>
      </c>
      <c r="J33" s="152">
        <f t="shared" si="10"/>
        <v>0.23683997877478877</v>
      </c>
      <c r="K33" s="152">
        <f t="shared" si="10"/>
        <v>0.53288995224327473</v>
      </c>
      <c r="L33" s="152">
        <f t="shared" si="10"/>
        <v>0.63214344893404739</v>
      </c>
      <c r="M33" s="152">
        <f t="shared" si="10"/>
        <v>1.5611570131324786</v>
      </c>
      <c r="N33" s="152">
        <f t="shared" si="10"/>
        <v>0.51844837237179819</v>
      </c>
      <c r="O33" s="152">
        <f t="shared" si="10"/>
        <v>2.2263647230160211</v>
      </c>
      <c r="P33" s="44">
        <v>0</v>
      </c>
      <c r="Q33" s="149">
        <f t="shared" ref="Q33:Q41" si="11">SUM(C33:P33)</f>
        <v>23.118905998296924</v>
      </c>
      <c r="R33" s="6"/>
      <c r="S33" s="174">
        <f>C33/Q33</f>
        <v>0.05</v>
      </c>
      <c r="T33" s="87"/>
      <c r="U33" s="11"/>
      <c r="V33" s="1"/>
      <c r="X33" s="11"/>
      <c r="Z33" s="1"/>
    </row>
    <row r="34" spans="1:30" x14ac:dyDescent="0.25">
      <c r="A34" s="81"/>
      <c r="B34" s="219" t="s">
        <v>748</v>
      </c>
      <c r="C34" s="152">
        <f>0.05*($V$58+$V$59)</f>
        <v>8.8724621388761147</v>
      </c>
      <c r="D34" s="152">
        <f t="shared" ref="D34:O34" si="12">0.95*($V$58+$V$59)*D19/($Q$19-$C$19)</f>
        <v>1.529333206806428</v>
      </c>
      <c r="E34" s="152">
        <f t="shared" si="12"/>
        <v>16.108386777375859</v>
      </c>
      <c r="F34" s="152">
        <f t="shared" si="12"/>
        <v>17.709414592777804</v>
      </c>
      <c r="G34" s="152">
        <f t="shared" si="12"/>
        <v>34.592808817421165</v>
      </c>
      <c r="H34" s="152">
        <f t="shared" si="12"/>
        <v>4.0321290792779969</v>
      </c>
      <c r="I34" s="152">
        <f t="shared" si="12"/>
        <v>12.808656032023213</v>
      </c>
      <c r="J34" s="152">
        <f t="shared" si="12"/>
        <v>3.9388063035401975</v>
      </c>
      <c r="K34" s="152">
        <f t="shared" si="12"/>
        <v>34.021044807366948</v>
      </c>
      <c r="L34" s="152">
        <f t="shared" si="12"/>
        <v>6.265097940499853</v>
      </c>
      <c r="M34" s="152">
        <f t="shared" si="12"/>
        <v>16.442584571338955</v>
      </c>
      <c r="N34" s="152">
        <f t="shared" si="12"/>
        <v>3.5608002474823044</v>
      </c>
      <c r="O34" s="152">
        <f t="shared" si="12"/>
        <v>17.567718262735433</v>
      </c>
      <c r="P34" s="160">
        <v>0</v>
      </c>
      <c r="Q34" s="161">
        <f t="shared" si="11"/>
        <v>177.44924277752224</v>
      </c>
      <c r="R34" s="88"/>
      <c r="S34" s="174">
        <f>C34/Q34</f>
        <v>5.0000000000000017E-2</v>
      </c>
      <c r="T34" s="162" t="s">
        <v>770</v>
      </c>
      <c r="U34" s="82"/>
      <c r="V34" s="81"/>
      <c r="W34" s="81"/>
      <c r="X34" s="82"/>
      <c r="Y34" s="82"/>
      <c r="Z34" s="81"/>
      <c r="AA34" s="81"/>
      <c r="AB34" s="81"/>
      <c r="AC34" s="81"/>
      <c r="AD34" s="81"/>
    </row>
    <row r="35" spans="1:30" x14ac:dyDescent="0.25">
      <c r="A35" s="81"/>
      <c r="B35" s="219" t="s">
        <v>806</v>
      </c>
      <c r="C35" s="152">
        <f>$Q$35*C18/$Q$18</f>
        <v>31.766567742949338</v>
      </c>
      <c r="D35" s="152">
        <f t="shared" ref="D35:P35" si="13">$Q$35*D18/$Q$18</f>
        <v>0.65173422160518868</v>
      </c>
      <c r="E35" s="152">
        <f t="shared" si="13"/>
        <v>60.03119497794944</v>
      </c>
      <c r="F35" s="152">
        <f t="shared" si="13"/>
        <v>31.954211243406668</v>
      </c>
      <c r="G35" s="152">
        <f t="shared" si="13"/>
        <v>7.6584279957544412</v>
      </c>
      <c r="H35" s="152">
        <f t="shared" si="13"/>
        <v>4.1701072485501038</v>
      </c>
      <c r="I35" s="152">
        <f t="shared" si="13"/>
        <v>28.244609314247537</v>
      </c>
      <c r="J35" s="152">
        <f t="shared" si="13"/>
        <v>4.4448879495779217</v>
      </c>
      <c r="K35" s="152">
        <f t="shared" si="13"/>
        <v>14.286651472467156</v>
      </c>
      <c r="L35" s="152">
        <f t="shared" si="13"/>
        <v>1.8445206870610871</v>
      </c>
      <c r="M35" s="152">
        <f t="shared" si="13"/>
        <v>3.0649866663819814</v>
      </c>
      <c r="N35" s="152">
        <f t="shared" si="13"/>
        <v>2.0159646882029643</v>
      </c>
      <c r="O35" s="152">
        <f t="shared" si="13"/>
        <v>9.5243852841129062</v>
      </c>
      <c r="P35" s="152">
        <f t="shared" si="13"/>
        <v>0</v>
      </c>
      <c r="Q35" s="161">
        <f>SUM(Q36:Q39)</f>
        <v>199.65824949226675</v>
      </c>
      <c r="R35" s="88"/>
      <c r="S35" s="174">
        <f>C36/Q36</f>
        <v>0.25532125950157053</v>
      </c>
      <c r="T35" s="163" t="s">
        <v>771</v>
      </c>
      <c r="U35" s="82"/>
      <c r="V35" s="81"/>
      <c r="W35" s="81"/>
      <c r="X35" s="82"/>
      <c r="Y35" s="82"/>
      <c r="Z35" s="81"/>
      <c r="AA35" s="81"/>
      <c r="AB35" s="81"/>
      <c r="AC35" s="81"/>
      <c r="AD35" s="81"/>
    </row>
    <row r="36" spans="1:30" ht="14.5" x14ac:dyDescent="0.25">
      <c r="A36" s="81"/>
      <c r="B36" s="220" t="s">
        <v>749</v>
      </c>
      <c r="C36" s="152">
        <f>$V$62*C19/$Q$19</f>
        <v>101.79225396814081</v>
      </c>
      <c r="D36" s="152">
        <f t="shared" ref="D36:P36" si="14">$V$62*D19/$Q$19</f>
        <v>2.6934013361364957</v>
      </c>
      <c r="E36" s="152">
        <f t="shared" si="14"/>
        <v>28.369455574555591</v>
      </c>
      <c r="F36" s="152">
        <f t="shared" si="14"/>
        <v>31.189122628146944</v>
      </c>
      <c r="G36" s="152">
        <f t="shared" si="14"/>
        <v>60.923490757203957</v>
      </c>
      <c r="H36" s="152">
        <f t="shared" si="14"/>
        <v>7.1012267315377615</v>
      </c>
      <c r="I36" s="152">
        <f t="shared" si="14"/>
        <v>22.558099907347874</v>
      </c>
      <c r="J36" s="152">
        <f t="shared" si="14"/>
        <v>6.9368703389965711</v>
      </c>
      <c r="K36" s="152">
        <f t="shared" si="14"/>
        <v>59.916522529625475</v>
      </c>
      <c r="L36" s="152">
        <f t="shared" si="14"/>
        <v>11.033843435078275</v>
      </c>
      <c r="M36" s="152">
        <f t="shared" si="14"/>
        <v>28.958031550535164</v>
      </c>
      <c r="N36" s="152">
        <f t="shared" si="14"/>
        <v>6.2711409793496493</v>
      </c>
      <c r="O36" s="152">
        <f t="shared" si="14"/>
        <v>30.93957263932618</v>
      </c>
      <c r="P36" s="152">
        <f t="shared" si="14"/>
        <v>0</v>
      </c>
      <c r="Q36" s="161">
        <f>SUM(C36:P36)</f>
        <v>398.6830323759807</v>
      </c>
      <c r="R36" s="88"/>
      <c r="S36" s="174">
        <f>C37/Q37</f>
        <v>0.10126994580667635</v>
      </c>
      <c r="T36" s="164" t="s">
        <v>772</v>
      </c>
      <c r="U36" s="82"/>
      <c r="V36" s="81"/>
      <c r="W36" s="81"/>
      <c r="X36" s="82"/>
      <c r="Y36" s="82"/>
      <c r="Z36" s="81"/>
      <c r="AA36" s="81"/>
      <c r="AB36" s="81"/>
      <c r="AC36" s="81"/>
      <c r="AD36" s="81"/>
    </row>
    <row r="37" spans="1:30" x14ac:dyDescent="0.25">
      <c r="A37" s="81"/>
      <c r="B37" s="220" t="s">
        <v>750</v>
      </c>
      <c r="C37" s="152">
        <f>$V$63*C20/$Q$20</f>
        <v>14.034639030939104</v>
      </c>
      <c r="D37" s="152">
        <f t="shared" ref="D37:P37" si="15">$V$63*D20/$Q$20</f>
        <v>0.69675708839832173</v>
      </c>
      <c r="E37" s="152">
        <f t="shared" si="15"/>
        <v>39.772676429658162</v>
      </c>
      <c r="F37" s="152">
        <f t="shared" si="15"/>
        <v>29.023852354126614</v>
      </c>
      <c r="G37" s="152">
        <f t="shared" si="15"/>
        <v>3.3467490684960115</v>
      </c>
      <c r="H37" s="152">
        <f t="shared" si="15"/>
        <v>3.2720459030824269</v>
      </c>
      <c r="I37" s="152">
        <f t="shared" si="15"/>
        <v>29.487029337129172</v>
      </c>
      <c r="J37" s="152">
        <f t="shared" si="15"/>
        <v>3.7247911490324168</v>
      </c>
      <c r="K37" s="152">
        <f t="shared" si="15"/>
        <v>4.6475482043736971</v>
      </c>
      <c r="L37" s="152">
        <f t="shared" si="15"/>
        <v>0.84524547582818566</v>
      </c>
      <c r="M37" s="152">
        <f t="shared" si="15"/>
        <v>0.8974759377337036</v>
      </c>
      <c r="N37" s="152">
        <f t="shared" si="15"/>
        <v>3.1989169884471851</v>
      </c>
      <c r="O37" s="152">
        <f t="shared" si="15"/>
        <v>5.6386909393186482</v>
      </c>
      <c r="P37" s="152">
        <f t="shared" si="15"/>
        <v>0</v>
      </c>
      <c r="Q37" s="161">
        <f>SUM(C37:P37)</f>
        <v>138.58641790656367</v>
      </c>
      <c r="R37" s="6"/>
      <c r="T37" s="87"/>
      <c r="U37" s="11"/>
      <c r="V37" s="1"/>
      <c r="X37" s="11"/>
      <c r="Z37" s="1"/>
    </row>
    <row r="38" spans="1:30" x14ac:dyDescent="0.25">
      <c r="A38" s="81"/>
      <c r="B38" s="220" t="s">
        <v>753</v>
      </c>
      <c r="C38" s="152">
        <f>($V$61+$V$64)*C22/$Q$22</f>
        <v>1.4154412678109398</v>
      </c>
      <c r="D38" s="152">
        <f t="shared" ref="D38:P38" si="16">($V$61+$V$64)*D22/$Q$22</f>
        <v>3.5854664766426264E-2</v>
      </c>
      <c r="E38" s="152">
        <f t="shared" si="16"/>
        <v>1.1648665947669794</v>
      </c>
      <c r="F38" s="152">
        <f t="shared" si="16"/>
        <v>0.76914777197901074</v>
      </c>
      <c r="G38" s="152">
        <f t="shared" si="16"/>
        <v>0.71105838802306942</v>
      </c>
      <c r="H38" s="152">
        <f t="shared" si="16"/>
        <v>0.23369199762917853</v>
      </c>
      <c r="I38" s="152">
        <f t="shared" si="16"/>
        <v>0.50021519955854377</v>
      </c>
      <c r="J38" s="152">
        <f t="shared" si="16"/>
        <v>0.18963437195204236</v>
      </c>
      <c r="K38" s="152">
        <f t="shared" si="16"/>
        <v>0.78656320111290967</v>
      </c>
      <c r="L38" s="152">
        <f t="shared" si="16"/>
        <v>0.13449887873429558</v>
      </c>
      <c r="M38" s="152">
        <f t="shared" si="16"/>
        <v>0.33216173978955094</v>
      </c>
      <c r="N38" s="152">
        <f t="shared" si="16"/>
        <v>0.11030838788760829</v>
      </c>
      <c r="O38" s="152">
        <f t="shared" si="16"/>
        <v>0.47369558191923439</v>
      </c>
      <c r="P38" s="152">
        <f t="shared" si="16"/>
        <v>0</v>
      </c>
      <c r="Q38" s="161">
        <f>SUM(C38:P38)</f>
        <v>6.8571380459297888</v>
      </c>
      <c r="R38" s="6"/>
      <c r="T38" s="87"/>
      <c r="U38" s="11"/>
      <c r="V38" s="1"/>
      <c r="X38" s="11"/>
      <c r="Z38" s="1"/>
    </row>
    <row r="39" spans="1:30" x14ac:dyDescent="0.25">
      <c r="A39" s="81"/>
      <c r="B39" s="220" t="s">
        <v>766</v>
      </c>
      <c r="C39" s="152">
        <f>C35-C36-C37-C38</f>
        <v>-85.475766523941516</v>
      </c>
      <c r="D39" s="152">
        <f t="shared" ref="D39:P39" si="17">D35-D36-D37-D38</f>
        <v>-2.7742788676960553</v>
      </c>
      <c r="E39" s="152">
        <f t="shared" si="17"/>
        <v>-9.275803621031292</v>
      </c>
      <c r="F39" s="152">
        <f t="shared" si="17"/>
        <v>-29.0279115108459</v>
      </c>
      <c r="G39" s="152">
        <f t="shared" si="17"/>
        <v>-57.322870217968592</v>
      </c>
      <c r="H39" s="152">
        <f t="shared" si="17"/>
        <v>-6.4368573836992633</v>
      </c>
      <c r="I39" s="152">
        <f t="shared" si="17"/>
        <v>-24.300735129788052</v>
      </c>
      <c r="J39" s="152">
        <f t="shared" si="17"/>
        <v>-6.4064079104031091</v>
      </c>
      <c r="K39" s="152">
        <f t="shared" si="17"/>
        <v>-51.06398246264493</v>
      </c>
      <c r="L39" s="152">
        <f t="shared" si="17"/>
        <v>-10.169067102579669</v>
      </c>
      <c r="M39" s="152">
        <f t="shared" si="17"/>
        <v>-27.122682561676438</v>
      </c>
      <c r="N39" s="152">
        <f t="shared" si="17"/>
        <v>-7.5644016674814782</v>
      </c>
      <c r="O39" s="152">
        <f t="shared" si="17"/>
        <v>-27.527573876451154</v>
      </c>
      <c r="P39" s="152">
        <f t="shared" si="17"/>
        <v>0</v>
      </c>
      <c r="Q39" s="161">
        <f>-V73</f>
        <v>-344.46833883620735</v>
      </c>
      <c r="R39" s="6"/>
      <c r="T39" s="87"/>
      <c r="U39" s="11"/>
      <c r="V39" s="179"/>
      <c r="X39" s="11"/>
      <c r="Z39" s="1"/>
    </row>
    <row r="40" spans="1:30" x14ac:dyDescent="0.25">
      <c r="A40" s="1"/>
      <c r="B40" s="219" t="s">
        <v>755</v>
      </c>
      <c r="C40" s="152"/>
      <c r="D40" s="152"/>
      <c r="E40" s="152"/>
      <c r="F40" s="152"/>
      <c r="G40" s="152"/>
      <c r="H40" s="152"/>
      <c r="I40" s="152"/>
      <c r="J40" s="152"/>
      <c r="K40" s="152"/>
      <c r="L40" s="152"/>
      <c r="M40" s="152"/>
      <c r="N40" s="152"/>
      <c r="O40" s="152"/>
      <c r="P40" s="44">
        <f>V66</f>
        <v>78.923710876982469</v>
      </c>
      <c r="Q40" s="149">
        <f t="shared" si="11"/>
        <v>78.923710876982469</v>
      </c>
      <c r="R40" s="6"/>
      <c r="T40" s="87"/>
      <c r="U40" s="11"/>
      <c r="V40" s="1"/>
      <c r="X40" s="11"/>
    </row>
    <row r="41" spans="1:30" x14ac:dyDescent="0.25">
      <c r="A41" s="1"/>
      <c r="B41" s="219" t="s">
        <v>754</v>
      </c>
      <c r="C41" s="152"/>
      <c r="D41" s="152"/>
      <c r="E41" s="152"/>
      <c r="F41" s="152"/>
      <c r="G41" s="152"/>
      <c r="H41" s="152"/>
      <c r="I41" s="152"/>
      <c r="J41" s="152"/>
      <c r="K41" s="152"/>
      <c r="L41" s="152"/>
      <c r="M41" s="152"/>
      <c r="N41" s="152"/>
      <c r="O41" s="152"/>
      <c r="P41" s="44">
        <f>V65</f>
        <v>42.948462858692814</v>
      </c>
      <c r="Q41" s="149">
        <f t="shared" si="11"/>
        <v>42.948462858692814</v>
      </c>
      <c r="R41" s="6"/>
      <c r="T41" s="87"/>
      <c r="U41" s="11"/>
      <c r="V41" s="1"/>
      <c r="X41" s="11"/>
    </row>
    <row r="42" spans="1:30" x14ac:dyDescent="0.25">
      <c r="A42" s="1"/>
      <c r="B42" s="68"/>
      <c r="C42" s="154"/>
      <c r="D42" s="154"/>
      <c r="E42" s="154"/>
      <c r="F42" s="154"/>
      <c r="G42" s="154"/>
      <c r="H42" s="154"/>
      <c r="I42" s="154"/>
      <c r="J42" s="154"/>
      <c r="K42" s="154"/>
      <c r="L42" s="154"/>
      <c r="M42" s="154"/>
      <c r="N42" s="154"/>
      <c r="O42" s="154"/>
      <c r="P42" s="155"/>
      <c r="Q42" s="157"/>
      <c r="R42" s="6"/>
      <c r="T42" s="87"/>
      <c r="U42" s="11"/>
      <c r="V42" s="1"/>
      <c r="X42" s="11"/>
    </row>
    <row r="43" spans="1:30" x14ac:dyDescent="0.25">
      <c r="B43" s="13" t="s">
        <v>757</v>
      </c>
      <c r="C43" s="72">
        <f>C44+C49</f>
        <v>0</v>
      </c>
      <c r="D43" s="72">
        <f t="shared" ref="D43:Q43" si="18">D44+D49</f>
        <v>0</v>
      </c>
      <c r="E43" s="72">
        <f t="shared" si="18"/>
        <v>0</v>
      </c>
      <c r="F43" s="72">
        <f t="shared" si="18"/>
        <v>0</v>
      </c>
      <c r="G43" s="72">
        <f t="shared" si="18"/>
        <v>0</v>
      </c>
      <c r="H43" s="72">
        <f t="shared" si="18"/>
        <v>0</v>
      </c>
      <c r="I43" s="72">
        <f t="shared" si="18"/>
        <v>0</v>
      </c>
      <c r="J43" s="72">
        <f t="shared" si="18"/>
        <v>0</v>
      </c>
      <c r="K43" s="72">
        <f t="shared" si="18"/>
        <v>0</v>
      </c>
      <c r="L43" s="72">
        <f t="shared" si="18"/>
        <v>39.121434081495764</v>
      </c>
      <c r="M43" s="72">
        <f t="shared" si="18"/>
        <v>96.615256051635683</v>
      </c>
      <c r="N43" s="72">
        <f t="shared" si="18"/>
        <v>32.085191832017507</v>
      </c>
      <c r="O43" s="72">
        <f t="shared" si="18"/>
        <v>0</v>
      </c>
      <c r="P43" s="72">
        <f t="shared" si="18"/>
        <v>857.5544520612134</v>
      </c>
      <c r="Q43" s="72">
        <f t="shared" si="18"/>
        <v>1025.3763340263622</v>
      </c>
      <c r="R43" s="6"/>
      <c r="T43" s="87"/>
      <c r="U43" s="11"/>
      <c r="V43" s="1"/>
      <c r="X43" s="11"/>
    </row>
    <row r="44" spans="1:30" x14ac:dyDescent="0.25">
      <c r="A44" s="11"/>
      <c r="B44" s="193" t="s">
        <v>980</v>
      </c>
      <c r="C44" s="72">
        <f>SUM(C45:C48)</f>
        <v>0</v>
      </c>
      <c r="D44" s="72">
        <f t="shared" ref="D44:Q44" si="19">SUM(D45:D48)</f>
        <v>0</v>
      </c>
      <c r="E44" s="72">
        <f t="shared" si="19"/>
        <v>0</v>
      </c>
      <c r="F44" s="72">
        <f t="shared" si="19"/>
        <v>0</v>
      </c>
      <c r="G44" s="72">
        <f t="shared" si="19"/>
        <v>0</v>
      </c>
      <c r="H44" s="72">
        <f t="shared" si="19"/>
        <v>0</v>
      </c>
      <c r="I44" s="72">
        <f t="shared" si="19"/>
        <v>0</v>
      </c>
      <c r="J44" s="72">
        <f t="shared" si="19"/>
        <v>0</v>
      </c>
      <c r="K44" s="72">
        <f t="shared" si="19"/>
        <v>0</v>
      </c>
      <c r="L44" s="72">
        <f t="shared" si="19"/>
        <v>39.121434081495764</v>
      </c>
      <c r="M44" s="72">
        <f t="shared" si="19"/>
        <v>96.615256051635683</v>
      </c>
      <c r="N44" s="72">
        <f t="shared" si="19"/>
        <v>32.085191832017507</v>
      </c>
      <c r="O44" s="72">
        <f t="shared" si="19"/>
        <v>0</v>
      </c>
      <c r="P44" s="72">
        <f t="shared" si="19"/>
        <v>564.04639715922303</v>
      </c>
      <c r="Q44" s="72">
        <f t="shared" si="19"/>
        <v>731.86827912437195</v>
      </c>
      <c r="R44" s="6"/>
      <c r="T44" s="87"/>
      <c r="U44" s="11"/>
      <c r="V44" s="1"/>
      <c r="X44" s="11"/>
    </row>
    <row r="45" spans="1:30" x14ac:dyDescent="0.25">
      <c r="A45" s="1"/>
      <c r="B45" s="221" t="s">
        <v>812</v>
      </c>
      <c r="C45" s="152">
        <v>0</v>
      </c>
      <c r="D45" s="152">
        <v>0</v>
      </c>
      <c r="E45" s="152">
        <v>0</v>
      </c>
      <c r="F45" s="152">
        <v>0</v>
      </c>
      <c r="G45" s="152">
        <v>0</v>
      </c>
      <c r="H45" s="152">
        <v>0</v>
      </c>
      <c r="I45" s="152">
        <v>0</v>
      </c>
      <c r="J45" s="152">
        <v>0</v>
      </c>
      <c r="K45" s="152">
        <v>0</v>
      </c>
      <c r="L45" s="152">
        <f>$V$69*L30/($L$30+$M$30+$N$30)</f>
        <v>39.121434081495764</v>
      </c>
      <c r="M45" s="152">
        <f>$V$69*M30/($L$30+$M$30+$N$30)</f>
        <v>96.615256051635683</v>
      </c>
      <c r="N45" s="152">
        <f>$V$69*N30/($L$30+$M$30+$N$30)</f>
        <v>32.085191832017507</v>
      </c>
      <c r="O45" s="152">
        <v>0</v>
      </c>
      <c r="P45" s="72">
        <v>0</v>
      </c>
      <c r="Q45" s="149">
        <f>SUM(C45:P45)</f>
        <v>167.82188196514895</v>
      </c>
      <c r="R45" s="6"/>
      <c r="T45" s="87"/>
      <c r="U45" s="11"/>
      <c r="V45" s="1"/>
      <c r="X45" s="11"/>
    </row>
    <row r="46" spans="1:30" x14ac:dyDescent="0.25">
      <c r="A46" s="1"/>
      <c r="B46" s="221" t="s">
        <v>766</v>
      </c>
      <c r="C46" s="152">
        <v>0</v>
      </c>
      <c r="D46" s="152">
        <v>0</v>
      </c>
      <c r="E46" s="152">
        <v>0</v>
      </c>
      <c r="F46" s="152">
        <v>0</v>
      </c>
      <c r="G46" s="152">
        <v>0</v>
      </c>
      <c r="H46" s="152">
        <v>0</v>
      </c>
      <c r="I46" s="152">
        <v>0</v>
      </c>
      <c r="J46" s="152">
        <v>0</v>
      </c>
      <c r="K46" s="152">
        <v>0</v>
      </c>
      <c r="L46" s="152">
        <v>0</v>
      </c>
      <c r="M46" s="152">
        <v>0</v>
      </c>
      <c r="N46" s="152">
        <v>0</v>
      </c>
      <c r="O46" s="152">
        <v>0</v>
      </c>
      <c r="P46" s="72">
        <f>V73</f>
        <v>344.46833883620735</v>
      </c>
      <c r="Q46" s="149">
        <f>SUM(C46:P46)</f>
        <v>344.46833883620735</v>
      </c>
      <c r="R46" s="6"/>
      <c r="T46" s="87"/>
      <c r="U46" s="11"/>
      <c r="V46" s="1"/>
      <c r="X46" s="11"/>
    </row>
    <row r="47" spans="1:30" x14ac:dyDescent="0.25">
      <c r="A47" s="1"/>
      <c r="B47" s="220" t="s">
        <v>767</v>
      </c>
      <c r="C47" s="152">
        <v>0</v>
      </c>
      <c r="D47" s="152">
        <v>0</v>
      </c>
      <c r="E47" s="152">
        <v>0</v>
      </c>
      <c r="F47" s="152">
        <v>0</v>
      </c>
      <c r="G47" s="152">
        <v>0</v>
      </c>
      <c r="H47" s="152">
        <v>0</v>
      </c>
      <c r="I47" s="152">
        <v>0</v>
      </c>
      <c r="J47" s="152">
        <v>0</v>
      </c>
      <c r="K47" s="152">
        <v>0</v>
      </c>
      <c r="L47" s="152">
        <v>0</v>
      </c>
      <c r="M47" s="152">
        <v>0</v>
      </c>
      <c r="N47" s="152">
        <v>0</v>
      </c>
      <c r="O47" s="152">
        <v>0</v>
      </c>
      <c r="P47" s="72">
        <f>V74</f>
        <v>123.25397213433654</v>
      </c>
      <c r="Q47" s="149">
        <f>SUM(C47:P47)</f>
        <v>123.25397213433654</v>
      </c>
      <c r="R47" s="6"/>
      <c r="T47" s="87"/>
      <c r="U47" s="11"/>
      <c r="V47" s="1"/>
      <c r="X47" s="11"/>
    </row>
    <row r="48" spans="1:30" x14ac:dyDescent="0.25">
      <c r="A48" s="1"/>
      <c r="B48" s="220" t="s">
        <v>984</v>
      </c>
      <c r="C48" s="152">
        <v>0</v>
      </c>
      <c r="D48" s="152">
        <v>0</v>
      </c>
      <c r="E48" s="152">
        <v>0</v>
      </c>
      <c r="F48" s="152">
        <v>0</v>
      </c>
      <c r="G48" s="152">
        <v>0</v>
      </c>
      <c r="H48" s="152">
        <v>0</v>
      </c>
      <c r="I48" s="152">
        <v>0</v>
      </c>
      <c r="J48" s="152">
        <v>0</v>
      </c>
      <c r="K48" s="152">
        <v>0</v>
      </c>
      <c r="L48" s="152">
        <v>0</v>
      </c>
      <c r="M48" s="152">
        <v>0</v>
      </c>
      <c r="N48" s="152">
        <v>0</v>
      </c>
      <c r="O48" s="152">
        <v>0</v>
      </c>
      <c r="P48" s="72">
        <f>V70+V71+V72</f>
        <v>96.324086188679104</v>
      </c>
      <c r="Q48" s="149">
        <f>SUM(C48:P48)</f>
        <v>96.324086188679104</v>
      </c>
      <c r="R48" s="6"/>
      <c r="T48" s="87"/>
      <c r="U48" s="11"/>
      <c r="V48" s="1"/>
      <c r="X48" s="11"/>
    </row>
    <row r="49" spans="1:25" s="11" customFormat="1" x14ac:dyDescent="0.25">
      <c r="B49" s="193" t="s">
        <v>979</v>
      </c>
      <c r="C49" s="151">
        <v>0</v>
      </c>
      <c r="D49" s="151">
        <v>0</v>
      </c>
      <c r="E49" s="151">
        <v>0</v>
      </c>
      <c r="F49" s="151">
        <v>0</v>
      </c>
      <c r="G49" s="151">
        <v>0</v>
      </c>
      <c r="H49" s="151">
        <v>0</v>
      </c>
      <c r="I49" s="151">
        <v>0</v>
      </c>
      <c r="J49" s="151">
        <v>0</v>
      </c>
      <c r="K49" s="151">
        <v>0</v>
      </c>
      <c r="L49" s="151">
        <v>0</v>
      </c>
      <c r="M49" s="151">
        <v>0</v>
      </c>
      <c r="N49" s="151">
        <v>0</v>
      </c>
      <c r="O49" s="151">
        <v>0</v>
      </c>
      <c r="P49" s="156">
        <f>V75</f>
        <v>293.50805490199036</v>
      </c>
      <c r="Q49" s="149">
        <f>SUM(C49:P49)</f>
        <v>293.50805490199036</v>
      </c>
      <c r="R49" s="77"/>
      <c r="T49" s="217"/>
      <c r="U49" s="158"/>
    </row>
    <row r="50" spans="1:25" x14ac:dyDescent="0.25">
      <c r="A50" s="1"/>
      <c r="P50" s="11"/>
      <c r="Q50" s="158"/>
      <c r="R50" s="6"/>
      <c r="T50" s="87"/>
      <c r="U50" s="158"/>
      <c r="V50" s="1"/>
      <c r="X50" s="11"/>
    </row>
    <row r="51" spans="1:25" x14ac:dyDescent="0.25">
      <c r="B51" s="13" t="s">
        <v>768</v>
      </c>
      <c r="P51" s="11"/>
      <c r="Q51" s="149">
        <f>Q32-Q43</f>
        <v>-158.80942318639359</v>
      </c>
      <c r="R51" s="6"/>
      <c r="T51" s="87"/>
      <c r="U51" s="11"/>
      <c r="V51" s="1"/>
      <c r="X51" s="11"/>
    </row>
    <row r="52" spans="1:25" x14ac:dyDescent="0.25">
      <c r="A52" s="1"/>
      <c r="P52" s="11"/>
      <c r="Q52" s="77"/>
      <c r="R52" s="6"/>
      <c r="S52" s="270">
        <v>2017</v>
      </c>
      <c r="T52" s="270"/>
      <c r="V52" s="270">
        <v>2019</v>
      </c>
      <c r="W52" s="270"/>
      <c r="X52" s="11"/>
    </row>
    <row r="53" spans="1:25" x14ac:dyDescent="0.25">
      <c r="A53" s="1"/>
      <c r="M53" s="141" t="str">
        <f>ADB!B267</f>
        <v xml:space="preserve">Central Government </v>
      </c>
      <c r="N53" s="31"/>
      <c r="O53" s="3"/>
      <c r="Q53" s="1"/>
      <c r="R53" s="1"/>
      <c r="S53" s="1" t="s">
        <v>981</v>
      </c>
      <c r="T53" s="156" t="s">
        <v>977</v>
      </c>
      <c r="V53" s="1" t="s">
        <v>981</v>
      </c>
      <c r="W53" s="156" t="s">
        <v>977</v>
      </c>
      <c r="X53" s="11"/>
    </row>
    <row r="54" spans="1:25" x14ac:dyDescent="0.25">
      <c r="F54" s="11">
        <v>2018</v>
      </c>
      <c r="G54" s="11"/>
      <c r="H54" s="89" t="s">
        <v>744</v>
      </c>
      <c r="M54" s="141" t="str">
        <f>ADB!B268</f>
        <v xml:space="preserve">Revenue </v>
      </c>
      <c r="N54" s="31"/>
      <c r="O54" s="3"/>
      <c r="Q54" s="1"/>
      <c r="R54" s="1"/>
      <c r="S54" s="156">
        <f>ADB!T268</f>
        <v>644.29628549999995</v>
      </c>
      <c r="T54" s="214">
        <f>S54/X$30</f>
        <v>0.24090410584825234</v>
      </c>
      <c r="V54" s="156">
        <f t="shared" ref="V54:V66" si="20">S54*$AA$30*$Y$54</f>
        <v>866.56691083189867</v>
      </c>
      <c r="W54" s="214">
        <f>V54/Z$30</f>
        <v>0.25054027008218244</v>
      </c>
      <c r="X54" s="11"/>
      <c r="Y54" s="98">
        <v>1.04</v>
      </c>
    </row>
    <row r="55" spans="1:25" x14ac:dyDescent="0.25">
      <c r="A55" s="141" t="str">
        <f>ADB!B15</f>
        <v>Employed</v>
      </c>
      <c r="F55" s="6">
        <f>ADB!U15</f>
        <v>7086</v>
      </c>
      <c r="G55" s="6"/>
      <c r="H55" s="6">
        <f>F55*$T$31/$T$30</f>
        <v>7232.7148680395103</v>
      </c>
      <c r="M55" s="141" t="str">
        <f>ADB!B269</f>
        <v xml:space="preserve">     Taxes </v>
      </c>
      <c r="N55" s="31"/>
      <c r="O55" s="3"/>
      <c r="Q55" s="1"/>
      <c r="R55" s="1"/>
      <c r="S55" s="43">
        <f>ADB!T269</f>
        <v>553.68379170000003</v>
      </c>
      <c r="T55" s="43"/>
      <c r="V55" s="43">
        <f t="shared" si="20"/>
        <v>744.69473710967338</v>
      </c>
      <c r="X55" s="11"/>
    </row>
    <row r="56" spans="1:25" x14ac:dyDescent="0.25">
      <c r="A56" s="141" t="str">
        <f>ADB!B16</f>
        <v xml:space="preserve">     Agriculture, forestry, and fishing </v>
      </c>
      <c r="F56" s="6">
        <f>ADB!U16</f>
        <v>1523</v>
      </c>
      <c r="G56" s="6"/>
      <c r="H56" s="6">
        <f t="shared" ref="H56:H68" si="21">F56*$T$31/$T$30</f>
        <v>1554.5335512311847</v>
      </c>
      <c r="M56" s="141" t="str">
        <f>ADB!B270</f>
        <v xml:space="preserve">          Taxes on income, profits, and capital gains </v>
      </c>
      <c r="N56" s="31"/>
      <c r="O56" s="3"/>
      <c r="Q56" s="1"/>
      <c r="R56" s="1"/>
      <c r="S56" s="43">
        <f>ADB!T270</f>
        <v>144.97850750000001</v>
      </c>
      <c r="T56" s="43"/>
      <c r="V56" s="43">
        <f t="shared" si="20"/>
        <v>194.99348391213761</v>
      </c>
      <c r="X56" s="11"/>
    </row>
    <row r="57" spans="1:25" x14ac:dyDescent="0.25">
      <c r="A57" s="141" t="str">
        <f>ADB!B17</f>
        <v xml:space="preserve">     Mining and quarrying </v>
      </c>
      <c r="F57" s="6">
        <f>ADB!U17</f>
        <v>59</v>
      </c>
      <c r="G57" s="6"/>
      <c r="H57" s="6">
        <f t="shared" si="21"/>
        <v>60.22158865570578</v>
      </c>
      <c r="M57" s="141" t="str">
        <f>ADB!B271</f>
        <v xml:space="preserve">               Payable by individuals </v>
      </c>
      <c r="N57" s="31"/>
      <c r="O57" s="3"/>
      <c r="Q57" s="1"/>
      <c r="R57" s="1"/>
      <c r="S57" s="43">
        <f>ADB!T271</f>
        <v>13.044219890000001</v>
      </c>
      <c r="T57" s="43"/>
      <c r="V57" s="218">
        <f t="shared" si="20"/>
        <v>17.544241040466641</v>
      </c>
      <c r="X57" s="11"/>
    </row>
    <row r="58" spans="1:25" x14ac:dyDescent="0.25">
      <c r="A58" s="141" t="str">
        <f>ADB!B18</f>
        <v xml:space="preserve">     Manufacturing </v>
      </c>
      <c r="F58" s="6">
        <f>ADB!U18</f>
        <v>1072</v>
      </c>
      <c r="G58" s="6"/>
      <c r="H58" s="6">
        <f t="shared" si="21"/>
        <v>1094.1956447273999</v>
      </c>
      <c r="M58" s="141" t="str">
        <f>ADB!B272</f>
        <v xml:space="preserve">               Payable by corporations and other enterprises </v>
      </c>
      <c r="N58" s="31"/>
      <c r="O58" s="3"/>
      <c r="Q58" s="1"/>
      <c r="R58" s="1"/>
      <c r="S58" s="43">
        <f>ADB!T272</f>
        <v>107.40197240000001</v>
      </c>
      <c r="T58" s="43"/>
      <c r="V58" s="218">
        <f t="shared" si="20"/>
        <v>144.45372033721102</v>
      </c>
      <c r="X58" s="11"/>
    </row>
    <row r="59" spans="1:25" x14ac:dyDescent="0.25">
      <c r="A59" s="141" t="str">
        <f>ADB!B19</f>
        <v xml:space="preserve">     Electricity, gas, steam, and air-conditioning supply; water supply;
           sewerage, waste management, and remediation activities </v>
      </c>
      <c r="F59" s="6">
        <f>ADB!U19</f>
        <v>76</v>
      </c>
      <c r="G59" s="6"/>
      <c r="H59" s="6">
        <f t="shared" si="21"/>
        <v>77.573571827688795</v>
      </c>
      <c r="M59" s="141" t="str">
        <f>ADB!B273</f>
        <v xml:space="preserve">               Other taxes on income, profits, and capital gains </v>
      </c>
      <c r="N59" s="31"/>
      <c r="O59" s="3"/>
      <c r="Q59" s="1"/>
      <c r="R59" s="1"/>
      <c r="S59" s="43">
        <f>ADB!T273</f>
        <v>24.532315140000001</v>
      </c>
      <c r="T59" s="43"/>
      <c r="V59" s="218">
        <f t="shared" si="20"/>
        <v>32.995522440311234</v>
      </c>
      <c r="X59" s="11"/>
    </row>
    <row r="60" spans="1:25" x14ac:dyDescent="0.25">
      <c r="A60" s="141" t="str">
        <f>ADB!B20</f>
        <v xml:space="preserve">     Construction </v>
      </c>
      <c r="F60" s="6">
        <f>ADB!U20</f>
        <v>978</v>
      </c>
      <c r="G60" s="6"/>
      <c r="H60" s="6">
        <f t="shared" si="21"/>
        <v>998.24938483525841</v>
      </c>
      <c r="M60" s="141" t="str">
        <f>ADB!B274</f>
        <v xml:space="preserve">          Taxes on payroll and workforce </v>
      </c>
      <c r="N60" s="31"/>
      <c r="O60" s="3"/>
      <c r="Q60" s="1"/>
      <c r="R60" s="1"/>
      <c r="S60" s="43">
        <f>ADB!T274</f>
        <v>4.1447877599999998</v>
      </c>
      <c r="T60" s="43"/>
      <c r="V60" s="218">
        <f t="shared" si="20"/>
        <v>5.574664957830282</v>
      </c>
      <c r="X60" s="11"/>
    </row>
    <row r="61" spans="1:25" x14ac:dyDescent="0.25">
      <c r="A61" s="141" t="str">
        <f>ADB!B21</f>
        <v xml:space="preserve">     Wholesale and retail trade; repair of motor vehicles and motorcycles </v>
      </c>
      <c r="F61" s="6">
        <f>ADB!U21</f>
        <v>1240</v>
      </c>
      <c r="G61" s="6"/>
      <c r="H61" s="6">
        <f t="shared" si="21"/>
        <v>1265.6740666622909</v>
      </c>
      <c r="M61" s="141" t="str">
        <f>ADB!B275</f>
        <v xml:space="preserve">          Taxes on property </v>
      </c>
      <c r="N61" s="31"/>
      <c r="O61" s="3"/>
      <c r="Q61" s="1"/>
      <c r="R61" s="1"/>
      <c r="S61" s="43">
        <f>ADB!T275</f>
        <v>0.136004138</v>
      </c>
      <c r="T61" s="43"/>
      <c r="V61" s="218">
        <f t="shared" si="20"/>
        <v>0.18292311841523917</v>
      </c>
      <c r="X61" s="11"/>
    </row>
    <row r="62" spans="1:25" x14ac:dyDescent="0.25">
      <c r="A62" s="141" t="str">
        <f>ADB!B22</f>
        <v xml:space="preserve">     Accommodation and food service activities </v>
      </c>
      <c r="F62" s="6">
        <f>ADB!U22</f>
        <v>371</v>
      </c>
      <c r="G62" s="6"/>
      <c r="H62" s="6">
        <f t="shared" si="21"/>
        <v>378.68151510621772</v>
      </c>
      <c r="M62" s="141" t="str">
        <f>ADB!B276</f>
        <v xml:space="preserve">          Taxes on goods and services </v>
      </c>
      <c r="N62" s="31"/>
      <c r="O62" s="3"/>
      <c r="Q62" s="1"/>
      <c r="R62" s="1"/>
      <c r="S62" s="43">
        <f>ADB!T276</f>
        <v>296.42257699999999</v>
      </c>
      <c r="T62" s="43"/>
      <c r="V62" s="218">
        <f t="shared" si="20"/>
        <v>398.6830323759807</v>
      </c>
      <c r="X62" s="11"/>
    </row>
    <row r="63" spans="1:25" x14ac:dyDescent="0.25">
      <c r="A63" s="141" t="str">
        <f>ADB!B23</f>
        <v xml:space="preserve">     Transportation and storage </v>
      </c>
      <c r="F63" s="6">
        <f>ADB!U23</f>
        <v>322</v>
      </c>
      <c r="G63" s="6"/>
      <c r="H63" s="6">
        <f t="shared" si="21"/>
        <v>328.66697537520776</v>
      </c>
      <c r="M63" s="141" t="str">
        <f>ADB!B277</f>
        <v xml:space="preserve">          Taxes on international trade and transaction </v>
      </c>
      <c r="N63" s="31"/>
      <c r="O63" s="3"/>
      <c r="Q63" s="1"/>
      <c r="R63" s="1"/>
      <c r="S63" s="43">
        <f>ADB!T277</f>
        <v>103.03960739999999</v>
      </c>
      <c r="T63" s="43"/>
      <c r="V63" s="218">
        <f t="shared" si="20"/>
        <v>138.58641790656367</v>
      </c>
      <c r="X63" s="11"/>
    </row>
    <row r="64" spans="1:25" x14ac:dyDescent="0.25">
      <c r="A64" s="141" t="str">
        <f>ADB!B24</f>
        <v xml:space="preserve">     Information and communication </v>
      </c>
      <c r="F64" s="6">
        <f>ADB!U24</f>
        <v>60</v>
      </c>
      <c r="G64" s="6"/>
      <c r="H64" s="6">
        <f t="shared" si="21"/>
        <v>61.242293548175368</v>
      </c>
      <c r="M64" s="141" t="str">
        <f>ADB!B278</f>
        <v xml:space="preserve">          Other taxes </v>
      </c>
      <c r="N64" s="31"/>
      <c r="O64" s="3"/>
      <c r="Q64" s="1"/>
      <c r="R64" s="1"/>
      <c r="S64" s="43">
        <f>ADB!T278</f>
        <v>4.9623079680000002</v>
      </c>
      <c r="T64" s="43"/>
      <c r="V64" s="218">
        <f t="shared" si="20"/>
        <v>6.6742149275145506</v>
      </c>
      <c r="X64" s="11"/>
    </row>
    <row r="65" spans="1:26" x14ac:dyDescent="0.25">
      <c r="A65" s="141" t="str">
        <f>ADB!B25</f>
        <v xml:space="preserve">     Financial and insurance activities </v>
      </c>
      <c r="F65" s="6">
        <f>ADB!U25</f>
        <v>118</v>
      </c>
      <c r="G65" s="6"/>
      <c r="H65" s="6">
        <f t="shared" si="21"/>
        <v>120.44317731141156</v>
      </c>
      <c r="M65" s="211" t="str">
        <f>ADB!B280</f>
        <v xml:space="preserve">     Grants (revenue) </v>
      </c>
      <c r="N65" s="86"/>
      <c r="O65" s="80"/>
      <c r="P65" s="11"/>
      <c r="S65" s="156">
        <f>ADB!T280</f>
        <v>31.93236984</v>
      </c>
      <c r="T65" s="156"/>
      <c r="V65" s="156">
        <f t="shared" si="20"/>
        <v>42.948462858692814</v>
      </c>
      <c r="X65" s="11"/>
    </row>
    <row r="66" spans="1:26" x14ac:dyDescent="0.25">
      <c r="A66" s="141" t="str">
        <f>ADB!B26</f>
        <v xml:space="preserve">     Real estate activities </v>
      </c>
      <c r="F66" s="6">
        <f>ADB!U26</f>
        <v>17</v>
      </c>
      <c r="G66" s="6"/>
      <c r="H66" s="6">
        <f t="shared" si="21"/>
        <v>17.351983171983019</v>
      </c>
      <c r="M66" s="211" t="str">
        <f>ADB!B281</f>
        <v xml:space="preserve">     Other revenue </v>
      </c>
      <c r="N66" s="86"/>
      <c r="O66" s="80"/>
      <c r="P66" s="11"/>
      <c r="S66" s="156">
        <f>ADB!T281</f>
        <v>58.680123969999997</v>
      </c>
      <c r="T66" s="156"/>
      <c r="V66" s="156">
        <f t="shared" si="20"/>
        <v>78.923710876982469</v>
      </c>
      <c r="X66" s="11"/>
    </row>
    <row r="67" spans="1:26" x14ac:dyDescent="0.25">
      <c r="A67" s="141" t="str">
        <f>ADB!B27</f>
        <v xml:space="preserve">     Other service activitiesf </v>
      </c>
      <c r="F67" s="6">
        <f>ADB!U27</f>
        <v>1251</v>
      </c>
      <c r="G67" s="6"/>
      <c r="H67" s="6">
        <f t="shared" si="21"/>
        <v>1276.9018204794563</v>
      </c>
      <c r="J67" s="99">
        <f>SUM(L22:O22)</f>
        <v>1000.8643911440005</v>
      </c>
      <c r="M67" s="211" t="s">
        <v>811</v>
      </c>
      <c r="N67" s="31"/>
      <c r="O67" s="3"/>
      <c r="Q67" s="1"/>
      <c r="R67" s="1"/>
      <c r="S67" s="156">
        <f>S68+S75</f>
        <v>726.07489640000006</v>
      </c>
      <c r="T67" s="214">
        <f>S67/X$30</f>
        <v>0.27148134737477775</v>
      </c>
      <c r="V67" s="156">
        <f t="shared" ref="V67:V75" si="22">S67*$AA$30*$Y$67</f>
        <v>1025.3855545566946</v>
      </c>
      <c r="W67" s="214">
        <f>V67/Z$30</f>
        <v>0.29645763133325731</v>
      </c>
      <c r="X67" s="11"/>
      <c r="Y67" s="98">
        <v>1.0920000000000001</v>
      </c>
    </row>
    <row r="68" spans="1:26" x14ac:dyDescent="0.25">
      <c r="A68" s="141" t="str">
        <f>ADB!B28</f>
        <v xml:space="preserve">Unemployed </v>
      </c>
      <c r="F68" s="6">
        <f>ADB!U28</f>
        <v>908</v>
      </c>
      <c r="G68" s="6"/>
      <c r="H68" s="6">
        <f t="shared" si="21"/>
        <v>926.8000423623871</v>
      </c>
      <c r="M68" s="212" t="s">
        <v>980</v>
      </c>
      <c r="N68" s="31"/>
      <c r="O68" s="3"/>
      <c r="Q68" s="1"/>
      <c r="R68" s="1"/>
      <c r="S68" s="156">
        <f>ADB!T282</f>
        <v>518.24201870000002</v>
      </c>
      <c r="T68" s="156"/>
      <c r="V68" s="156">
        <f t="shared" si="22"/>
        <v>731.87749965470414</v>
      </c>
      <c r="X68" s="11"/>
    </row>
    <row r="69" spans="1:26" x14ac:dyDescent="0.25">
      <c r="M69" s="210" t="str">
        <f>ADB!B283</f>
        <v xml:space="preserve">Compensation of employees </v>
      </c>
      <c r="N69" s="209"/>
      <c r="O69" s="3"/>
      <c r="Q69" s="1"/>
      <c r="R69" s="1"/>
      <c r="S69" s="43">
        <f>ADB!T283</f>
        <v>118.834574</v>
      </c>
      <c r="T69" s="43"/>
      <c r="V69" s="218">
        <f t="shared" si="22"/>
        <v>167.82188196514895</v>
      </c>
      <c r="X69" s="11"/>
    </row>
    <row r="70" spans="1:26" x14ac:dyDescent="0.25">
      <c r="M70" s="210" t="str">
        <f>ADB!B284</f>
        <v xml:space="preserve">Use of goods and services </v>
      </c>
      <c r="N70" s="209"/>
      <c r="O70" s="3"/>
      <c r="Q70" s="1"/>
      <c r="R70" s="1"/>
      <c r="S70" s="43">
        <f>ADB!T284</f>
        <v>57.126987229999997</v>
      </c>
      <c r="T70" s="43"/>
      <c r="V70" s="43">
        <f t="shared" si="22"/>
        <v>80.676508403502439</v>
      </c>
      <c r="X70" s="11"/>
    </row>
    <row r="71" spans="1:26" x14ac:dyDescent="0.25">
      <c r="M71" s="210" t="str">
        <f>ADB!B286</f>
        <v xml:space="preserve">Interest </v>
      </c>
      <c r="N71" s="209"/>
      <c r="O71" s="3"/>
      <c r="Q71" s="1"/>
      <c r="R71" s="1"/>
      <c r="S71" s="43">
        <f>ADB!T286</f>
        <v>10.023699199999999</v>
      </c>
      <c r="T71" s="43"/>
      <c r="V71" s="43">
        <f t="shared" si="22"/>
        <v>14.155779815363816</v>
      </c>
      <c r="X71" s="11"/>
    </row>
    <row r="72" spans="1:26" x14ac:dyDescent="0.25">
      <c r="M72" s="210" t="str">
        <f>ADB!B287</f>
        <v xml:space="preserve">Subsidies </v>
      </c>
      <c r="N72" s="209"/>
      <c r="O72" s="3"/>
      <c r="Q72" s="1"/>
      <c r="R72" s="1"/>
      <c r="S72" s="43">
        <f>ADB!T287</f>
        <v>1.0563412480000001</v>
      </c>
      <c r="T72" s="43"/>
      <c r="V72" s="43">
        <f t="shared" si="22"/>
        <v>1.4917979698128438</v>
      </c>
      <c r="X72" s="11"/>
    </row>
    <row r="73" spans="1:26" x14ac:dyDescent="0.25">
      <c r="M73" s="210" t="str">
        <f>ADB!B288</f>
        <v xml:space="preserve">Grants (expense) </v>
      </c>
      <c r="N73" s="209"/>
      <c r="O73" s="3"/>
      <c r="Q73" s="1"/>
      <c r="R73" s="1"/>
      <c r="S73" s="43">
        <f>ADB!T288</f>
        <v>243.91782420000001</v>
      </c>
      <c r="T73" s="43"/>
      <c r="V73" s="218">
        <f t="shared" si="22"/>
        <v>344.46833883620735</v>
      </c>
      <c r="X73" s="11"/>
    </row>
    <row r="74" spans="1:26" x14ac:dyDescent="0.25">
      <c r="M74" s="210" t="str">
        <f>ADB!B289</f>
        <v xml:space="preserve">Social benefits </v>
      </c>
      <c r="N74" s="209"/>
      <c r="O74" s="3"/>
      <c r="Q74" s="1"/>
      <c r="R74" s="1"/>
      <c r="S74" s="43">
        <f>ADB!T289</f>
        <v>87.276063769999993</v>
      </c>
      <c r="T74" s="43"/>
      <c r="V74" s="218">
        <f t="shared" si="22"/>
        <v>123.25397213433654</v>
      </c>
      <c r="X74" s="11"/>
    </row>
    <row r="75" spans="1:26" x14ac:dyDescent="0.25">
      <c r="M75" s="213" t="s">
        <v>979</v>
      </c>
      <c r="P75" s="11"/>
      <c r="S75" s="156">
        <f>ADB!T294</f>
        <v>207.83287770000001</v>
      </c>
      <c r="V75" s="156">
        <f t="shared" si="22"/>
        <v>293.50805490199036</v>
      </c>
      <c r="W75" s="156"/>
      <c r="X75" s="11"/>
    </row>
    <row r="76" spans="1:26" x14ac:dyDescent="0.25">
      <c r="M76" s="11" t="s">
        <v>768</v>
      </c>
      <c r="S76" s="156">
        <f>S54-S67</f>
        <v>-81.778610900000103</v>
      </c>
      <c r="T76" s="214">
        <f>S76/X30</f>
        <v>-3.0577241526525405E-2</v>
      </c>
      <c r="V76" s="156">
        <f>V54-V67</f>
        <v>-158.81864372479595</v>
      </c>
      <c r="W76" s="214">
        <f>V76/Z30</f>
        <v>-4.591736125107488E-2</v>
      </c>
      <c r="Y76" s="215" t="s">
        <v>983</v>
      </c>
      <c r="Z76" s="216">
        <f>'IMF Apr2020'!AW9/100</f>
        <v>-4.5609999999999998E-2</v>
      </c>
    </row>
    <row r="77" spans="1:26" x14ac:dyDescent="0.25">
      <c r="V77" s="1"/>
    </row>
    <row r="122" spans="5:5" x14ac:dyDescent="0.25">
      <c r="E122" s="1" t="s">
        <v>982</v>
      </c>
    </row>
  </sheetData>
  <mergeCells count="2">
    <mergeCell ref="S52:T52"/>
    <mergeCell ref="V52:W52"/>
  </mergeCells>
  <hyperlinks>
    <hyperlink ref="T36" r:id="rId1" location=":~:text=The%20inflation%20rate%20in%20Nepal%20was%20recorded%20at,percent%20in%20July%20of%202020.%201Y%205Y%2010Y" display="https://tradingeconomics.com/nepal/inflation-cpi - :~:text=The%20inflation%20rate%20in%20Nepal%20was%20recorded%20at,percent%20in%20July%20of%202020.%201Y%205Y%2010Y" xr:uid="{4A70A148-52B6-4C1E-81BC-47ABD68B58C3}"/>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94D2-4382-4F18-A9F3-8E147F0B2D1C}">
  <dimension ref="A1:X70"/>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5.81640625" style="86" customWidth="1"/>
    <col min="2" max="2" width="22.08984375" style="86" customWidth="1"/>
    <col min="3" max="3" width="4.453125" style="3" customWidth="1"/>
    <col min="4" max="16" width="4.453125" style="1" customWidth="1"/>
    <col min="17" max="17" width="5.54296875" style="11" customWidth="1"/>
    <col min="18" max="18" width="5.26953125" style="11" customWidth="1"/>
    <col min="19" max="21" width="5.26953125" style="1" customWidth="1"/>
    <col min="22" max="22" width="5.26953125" style="11" customWidth="1"/>
    <col min="23" max="23" width="5.26953125" style="1" customWidth="1"/>
    <col min="24" max="43" width="4.90625" style="1" customWidth="1"/>
    <col min="44" max="16384" width="15.453125" style="1"/>
  </cols>
  <sheetData>
    <row r="1" spans="1:23" s="11" customFormat="1" x14ac:dyDescent="0.25">
      <c r="A1" s="185" t="str">
        <f>'T7'!A1</f>
        <v>Nepal Input-Output Table, 2019, current prices, NPRs billion</v>
      </c>
      <c r="B1" s="186"/>
      <c r="C1" s="71"/>
      <c r="D1" s="71"/>
      <c r="E1" s="71"/>
      <c r="F1" s="71"/>
      <c r="G1" s="71"/>
      <c r="H1" s="71"/>
      <c r="I1" s="71"/>
      <c r="J1" s="71"/>
      <c r="K1" s="71"/>
      <c r="L1" s="71"/>
      <c r="M1" s="71"/>
      <c r="N1" s="71"/>
      <c r="O1" s="71"/>
      <c r="P1" s="71"/>
      <c r="Q1" s="71"/>
      <c r="R1" s="71"/>
      <c r="S1" s="71"/>
      <c r="T1" s="71"/>
      <c r="U1" s="71"/>
      <c r="V1" s="71"/>
      <c r="W1" s="71"/>
    </row>
    <row r="2" spans="1:23" s="73" customFormat="1" ht="13.5" customHeight="1" x14ac:dyDescent="0.25">
      <c r="A2" s="187" t="s">
        <v>751</v>
      </c>
      <c r="B2" s="188"/>
      <c r="C2" s="74">
        <v>1</v>
      </c>
      <c r="D2" s="69">
        <v>2</v>
      </c>
      <c r="E2" s="74">
        <v>3</v>
      </c>
      <c r="F2" s="69">
        <v>4</v>
      </c>
      <c r="G2" s="74">
        <v>5</v>
      </c>
      <c r="H2" s="69">
        <v>6</v>
      </c>
      <c r="I2" s="74">
        <v>7</v>
      </c>
      <c r="J2" s="69">
        <v>8</v>
      </c>
      <c r="K2" s="74">
        <v>9</v>
      </c>
      <c r="L2" s="69">
        <v>10</v>
      </c>
      <c r="M2" s="74">
        <v>11</v>
      </c>
      <c r="N2" s="69">
        <v>12</v>
      </c>
      <c r="O2" s="74">
        <v>13</v>
      </c>
      <c r="P2" s="74">
        <v>20</v>
      </c>
      <c r="Q2" s="69">
        <v>14</v>
      </c>
      <c r="R2" s="74">
        <v>21</v>
      </c>
      <c r="S2" s="74">
        <v>22</v>
      </c>
      <c r="T2" s="69">
        <v>23</v>
      </c>
      <c r="U2" s="69">
        <v>24</v>
      </c>
      <c r="V2" s="74">
        <v>25</v>
      </c>
      <c r="W2" s="74">
        <v>19</v>
      </c>
    </row>
    <row r="3" spans="1:23" s="191" customFormat="1" ht="58.5" customHeight="1" x14ac:dyDescent="0.35">
      <c r="A3" s="189"/>
      <c r="B3" s="190"/>
      <c r="C3" s="147" t="s">
        <v>720</v>
      </c>
      <c r="D3" s="147" t="s">
        <v>721</v>
      </c>
      <c r="E3" s="147" t="s">
        <v>722</v>
      </c>
      <c r="F3" s="147" t="s">
        <v>43</v>
      </c>
      <c r="G3" s="147" t="s">
        <v>723</v>
      </c>
      <c r="H3" s="147" t="s">
        <v>724</v>
      </c>
      <c r="I3" s="147" t="s">
        <v>725</v>
      </c>
      <c r="J3" s="147" t="s">
        <v>726</v>
      </c>
      <c r="K3" s="147" t="s">
        <v>727</v>
      </c>
      <c r="L3" s="147" t="s">
        <v>728</v>
      </c>
      <c r="M3" s="147" t="s">
        <v>57</v>
      </c>
      <c r="N3" s="147" t="s">
        <v>729</v>
      </c>
      <c r="O3" s="147" t="s">
        <v>730</v>
      </c>
      <c r="P3" s="147" t="s">
        <v>769</v>
      </c>
      <c r="Q3" s="147" t="s">
        <v>734</v>
      </c>
      <c r="R3" s="148" t="s">
        <v>731</v>
      </c>
      <c r="S3" s="148" t="s">
        <v>732</v>
      </c>
      <c r="T3" s="148" t="s">
        <v>733</v>
      </c>
      <c r="U3" s="148" t="s">
        <v>740</v>
      </c>
      <c r="V3" s="148" t="s">
        <v>735</v>
      </c>
      <c r="W3" s="148" t="s">
        <v>736</v>
      </c>
    </row>
    <row r="4" spans="1:23" x14ac:dyDescent="0.25">
      <c r="A4" s="69">
        <v>1</v>
      </c>
      <c r="B4" s="70" t="s">
        <v>720</v>
      </c>
      <c r="C4" s="75">
        <f>'T10'!C4*$V$24</f>
        <v>88.740456586486076</v>
      </c>
      <c r="D4" s="75">
        <f>'T10'!D4*$V$24</f>
        <v>0</v>
      </c>
      <c r="E4" s="75">
        <f>'T10'!E4*$V$24</f>
        <v>148.10050705577186</v>
      </c>
      <c r="F4" s="75">
        <f>'T10'!F4*$V$24</f>
        <v>0</v>
      </c>
      <c r="G4" s="75">
        <f>'T10'!G4*$V$24</f>
        <v>0</v>
      </c>
      <c r="H4" s="75">
        <f>'T10'!H4*$V$24</f>
        <v>46.375646049970904</v>
      </c>
      <c r="I4" s="75">
        <f>'T10'!I4*$V$24</f>
        <v>0</v>
      </c>
      <c r="J4" s="75">
        <f>'T10'!J4*$V$24</f>
        <v>20.841323696593907</v>
      </c>
      <c r="K4" s="75">
        <f>'T10'!K4*$V$24</f>
        <v>0</v>
      </c>
      <c r="L4" s="75">
        <f>'T10'!L4*$V$24</f>
        <v>3.5834093560271971</v>
      </c>
      <c r="M4" s="75">
        <f>'T10'!M4*$V$24</f>
        <v>15.974989484920933</v>
      </c>
      <c r="N4" s="75">
        <f>'T10'!N4*$V$24</f>
        <v>0</v>
      </c>
      <c r="O4" s="75">
        <f>'T10'!O4*$V$24</f>
        <v>0</v>
      </c>
      <c r="P4" s="75">
        <f>'T10'!P4*$V$24</f>
        <v>0</v>
      </c>
      <c r="Q4" s="76">
        <f>SUM(C4:P4)</f>
        <v>323.61633222977082</v>
      </c>
      <c r="R4" s="75">
        <f>'T10'!R4*$X$24</f>
        <v>463.71253200885837</v>
      </c>
      <c r="S4" s="75">
        <f>'T10'!S4*$X$24</f>
        <v>0</v>
      </c>
      <c r="T4" s="75">
        <f>'T10'!T4*$X$24</f>
        <v>406.75862116000832</v>
      </c>
      <c r="U4" s="75">
        <f>'T10'!U4*$X$24</f>
        <v>7.5181060699762154</v>
      </c>
      <c r="V4" s="76">
        <f t="shared" ref="V4:V16" si="0">SUM(R4:U4)</f>
        <v>877.98925923884292</v>
      </c>
      <c r="W4" s="76">
        <f t="shared" ref="W4:W16" si="1">Q4+V4</f>
        <v>1201.6055914686137</v>
      </c>
    </row>
    <row r="5" spans="1:23" x14ac:dyDescent="0.25">
      <c r="A5" s="69">
        <v>2</v>
      </c>
      <c r="B5" s="70" t="s">
        <v>721</v>
      </c>
      <c r="C5" s="75">
        <f>'T10'!C5*$V$24</f>
        <v>0</v>
      </c>
      <c r="D5" s="75">
        <f>'T10'!D5*$V$24</f>
        <v>0</v>
      </c>
      <c r="E5" s="75">
        <f>'T10'!E5*$V$24</f>
        <v>10.681539862243799</v>
      </c>
      <c r="F5" s="75">
        <f>'T10'!F5*$V$24</f>
        <v>14.835644591055495</v>
      </c>
      <c r="G5" s="75">
        <f>'T10'!G5*$V$24</f>
        <v>0</v>
      </c>
      <c r="H5" s="75">
        <f>'T10'!H5*$V$24</f>
        <v>2.6048924716118728E-2</v>
      </c>
      <c r="I5" s="75">
        <f>'T10'!I5*$V$24</f>
        <v>0</v>
      </c>
      <c r="J5" s="75">
        <f>'T10'!J5*$V$24</f>
        <v>1.3903215356223369E-2</v>
      </c>
      <c r="K5" s="75">
        <f>'T10'!K5*$V$24</f>
        <v>0</v>
      </c>
      <c r="L5" s="75">
        <f>'T10'!L5*$V$24</f>
        <v>0</v>
      </c>
      <c r="M5" s="75">
        <f>'T10'!M5*$V$24</f>
        <v>0</v>
      </c>
      <c r="N5" s="75">
        <f>'T10'!N5*$V$24</f>
        <v>0</v>
      </c>
      <c r="O5" s="75">
        <f>'T10'!O5*$V$24</f>
        <v>2.5080542051275245E-2</v>
      </c>
      <c r="P5" s="75">
        <f>'T10'!P5*$V$24</f>
        <v>0</v>
      </c>
      <c r="Q5" s="76">
        <f t="shared" ref="Q5:Q22" si="2">SUM(C5:P5)</f>
        <v>25.582217135422908</v>
      </c>
      <c r="R5" s="75">
        <f>'T10'!R5*$X$24</f>
        <v>4.4491069369047862</v>
      </c>
      <c r="S5" s="75">
        <f>'T10'!S5*$X$24</f>
        <v>0</v>
      </c>
      <c r="T5" s="75">
        <f>'T10'!T5*$X$24</f>
        <v>0.35007137696462504</v>
      </c>
      <c r="U5" s="75">
        <f>'T10'!U5*$X$24</f>
        <v>0.4501943346332134</v>
      </c>
      <c r="V5" s="76">
        <f t="shared" si="0"/>
        <v>5.2493726485026242</v>
      </c>
      <c r="W5" s="76">
        <f t="shared" si="1"/>
        <v>30.831589783925534</v>
      </c>
    </row>
    <row r="6" spans="1:23" x14ac:dyDescent="0.25">
      <c r="A6" s="69">
        <v>3</v>
      </c>
      <c r="B6" s="70" t="s">
        <v>722</v>
      </c>
      <c r="C6" s="75">
        <f>'T10'!C6*$V$24</f>
        <v>99.387685555274132</v>
      </c>
      <c r="D6" s="75">
        <f>'T10'!D6*$V$24</f>
        <v>1.8722669704297281</v>
      </c>
      <c r="E6" s="75">
        <f>'T10'!E6*$V$24</f>
        <v>227.10018268474792</v>
      </c>
      <c r="F6" s="75">
        <f>'T10'!F6*$V$24</f>
        <v>171.11138515513142</v>
      </c>
      <c r="G6" s="75">
        <f>'T10'!G6*$V$24</f>
        <v>9.7751835645834415</v>
      </c>
      <c r="H6" s="75">
        <f>'T10'!H6*$V$24</f>
        <v>39.149805194084969</v>
      </c>
      <c r="I6" s="75">
        <f>'T10'!I6*$V$24</f>
        <v>10.655361365913446</v>
      </c>
      <c r="J6" s="75">
        <f>'T10'!J6*$V$24</f>
        <v>28.717575529324705</v>
      </c>
      <c r="K6" s="75">
        <f>'T10'!K6*$V$24</f>
        <v>15.861088128216686</v>
      </c>
      <c r="L6" s="75">
        <f>'T10'!L6*$V$24</f>
        <v>8.0421680246209508</v>
      </c>
      <c r="M6" s="75">
        <f>'T10'!M6*$V$24</f>
        <v>4.2888333768149822</v>
      </c>
      <c r="N6" s="75">
        <f>'T10'!N6*$V$24</f>
        <v>6.5252973868497106</v>
      </c>
      <c r="O6" s="75">
        <f>'T10'!O6*$V$24</f>
        <v>14.270559988511986</v>
      </c>
      <c r="P6" s="75">
        <f>'T10'!P6*$V$24</f>
        <v>0</v>
      </c>
      <c r="Q6" s="76">
        <f t="shared" si="2"/>
        <v>636.75739292450407</v>
      </c>
      <c r="R6" s="75">
        <f>'T10'!R6*$X$24</f>
        <v>286.85525098614488</v>
      </c>
      <c r="S6" s="75">
        <f>'T10'!S6*$X$24</f>
        <v>1.1540274674528879</v>
      </c>
      <c r="T6" s="75">
        <f>'T10'!T6*$X$24</f>
        <v>51.798491405613632</v>
      </c>
      <c r="U6" s="75">
        <f>'T10'!U6*$X$24</f>
        <v>44.621303281890413</v>
      </c>
      <c r="V6" s="76">
        <f t="shared" si="0"/>
        <v>384.42907314110175</v>
      </c>
      <c r="W6" s="76">
        <f t="shared" si="1"/>
        <v>1021.1864660656058</v>
      </c>
    </row>
    <row r="7" spans="1:23" x14ac:dyDescent="0.25">
      <c r="A7" s="69">
        <v>4</v>
      </c>
      <c r="B7" s="70" t="s">
        <v>43</v>
      </c>
      <c r="C7" s="75">
        <f>'T10'!C7*$V$24</f>
        <v>1.5556788553455707</v>
      </c>
      <c r="D7" s="75">
        <f>'T10'!D7*$V$24</f>
        <v>7.9181733956200595E-2</v>
      </c>
      <c r="E7" s="75">
        <f>'T10'!E7*$V$24</f>
        <v>2.9703020100444348</v>
      </c>
      <c r="F7" s="75">
        <f>'T10'!F7*$V$24</f>
        <v>0.27362386020698254</v>
      </c>
      <c r="G7" s="75">
        <f>'T10'!G7*$V$24</f>
        <v>0.34423418873806633</v>
      </c>
      <c r="H7" s="75">
        <f>'T10'!H7*$V$24</f>
        <v>2.0845527286274021E-2</v>
      </c>
      <c r="I7" s="75">
        <f>'T10'!I7*$V$24</f>
        <v>0.56436140948646862</v>
      </c>
      <c r="J7" s="75">
        <f>'T10'!J7*$V$24</f>
        <v>7.1419823726011383E-2</v>
      </c>
      <c r="K7" s="75">
        <f>'T10'!K7*$V$24</f>
        <v>62.217033166441745</v>
      </c>
      <c r="L7" s="75">
        <f>'T10'!L7*$V$24</f>
        <v>0.25684888092347241</v>
      </c>
      <c r="M7" s="75">
        <f>'T10'!M7*$V$24</f>
        <v>0.28999036933743916</v>
      </c>
      <c r="N7" s="75">
        <f>'T10'!N7*$V$24</f>
        <v>0.36524362027730278</v>
      </c>
      <c r="O7" s="75">
        <f>'T10'!O7*$V$24</f>
        <v>1.2315112319873363</v>
      </c>
      <c r="P7" s="75">
        <f>'T10'!P7*$V$24</f>
        <v>0</v>
      </c>
      <c r="Q7" s="76">
        <f t="shared" si="2"/>
        <v>70.240274677757313</v>
      </c>
      <c r="R7" s="75">
        <f>'T10'!R7*$X$24</f>
        <v>1.913026138786631</v>
      </c>
      <c r="S7" s="75">
        <f>'T10'!S7*$X$24</f>
        <v>2.605453249223471</v>
      </c>
      <c r="T7" s="75">
        <f>'T10'!T7*$X$24</f>
        <v>591.69466888789157</v>
      </c>
      <c r="U7" s="75">
        <f>'T10'!U7*$X$24</f>
        <v>6.5015925816500939</v>
      </c>
      <c r="V7" s="76">
        <f t="shared" si="0"/>
        <v>602.71474085755176</v>
      </c>
      <c r="W7" s="76">
        <f t="shared" si="1"/>
        <v>672.95501553530903</v>
      </c>
    </row>
    <row r="8" spans="1:23" x14ac:dyDescent="0.25">
      <c r="A8" s="69">
        <v>5</v>
      </c>
      <c r="B8" s="70" t="s">
        <v>723</v>
      </c>
      <c r="C8" s="75">
        <f>'T10'!C8*$V$24</f>
        <v>38.304827842265361</v>
      </c>
      <c r="D8" s="75">
        <f>'T10'!D8*$V$24</f>
        <v>0.48030443603314021</v>
      </c>
      <c r="E8" s="75">
        <f>'T10'!E8*$V$24</f>
        <v>73.21901787939683</v>
      </c>
      <c r="F8" s="75">
        <f>'T10'!F8*$V$24</f>
        <v>33.375677756144825</v>
      </c>
      <c r="G8" s="75">
        <f>'T10'!G8*$V$24</f>
        <v>0.77322559724324413</v>
      </c>
      <c r="H8" s="75">
        <f>'T10'!H8*$V$24</f>
        <v>12.204245152249166</v>
      </c>
      <c r="I8" s="75">
        <f>'T10'!I8*$V$24</f>
        <v>16.20749066860914</v>
      </c>
      <c r="J8" s="75">
        <f>'T10'!J8*$V$24</f>
        <v>6.6782758068357628</v>
      </c>
      <c r="K8" s="75">
        <f>'T10'!K8*$V$24</f>
        <v>3.1224534724555877</v>
      </c>
      <c r="L8" s="75">
        <f>'T10'!L8*$V$24</f>
        <v>2.3591339684447661</v>
      </c>
      <c r="M8" s="75">
        <f>'T10'!M8*$V$24</f>
        <v>2.9114629775999865</v>
      </c>
      <c r="N8" s="75">
        <f>'T10'!N8*$V$24</f>
        <v>2.9883464264772135</v>
      </c>
      <c r="O8" s="75">
        <f>'T10'!O8*$V$24</f>
        <v>4.8129594753030691</v>
      </c>
      <c r="P8" s="75">
        <f>'T10'!P8*$V$24</f>
        <v>0</v>
      </c>
      <c r="Q8" s="76">
        <f t="shared" si="2"/>
        <v>197.4374214590581</v>
      </c>
      <c r="R8" s="75">
        <f>'T10'!R8*$X$24</f>
        <v>290.30259180260254</v>
      </c>
      <c r="S8" s="75">
        <f>'T10'!S8*$X$24</f>
        <v>0</v>
      </c>
      <c r="T8" s="75">
        <f>'T10'!T8*$X$24</f>
        <v>113.91161742509146</v>
      </c>
      <c r="U8" s="75">
        <f>'T10'!U8*$X$24</f>
        <v>19.582204852875421</v>
      </c>
      <c r="V8" s="76">
        <f t="shared" si="0"/>
        <v>423.79641408056943</v>
      </c>
      <c r="W8" s="76">
        <f t="shared" si="1"/>
        <v>621.23383553962753</v>
      </c>
    </row>
    <row r="9" spans="1:23" x14ac:dyDescent="0.25">
      <c r="A9" s="69">
        <v>6</v>
      </c>
      <c r="B9" s="70" t="s">
        <v>724</v>
      </c>
      <c r="C9" s="75">
        <f>'T10'!C9*$V$24</f>
        <v>0.74764589368194057</v>
      </c>
      <c r="D9" s="75">
        <f>'T10'!D9*$V$24</f>
        <v>1.38157364419517E-2</v>
      </c>
      <c r="E9" s="75">
        <f>'T10'!E9*$V$24</f>
        <v>4.232269321322093</v>
      </c>
      <c r="F9" s="75">
        <f>'T10'!F9*$V$24</f>
        <v>0.72446592030709234</v>
      </c>
      <c r="G9" s="75">
        <f>'T10'!G9*$V$24</f>
        <v>0.19612574808515143</v>
      </c>
      <c r="H9" s="75">
        <f>'T10'!H9*$V$24</f>
        <v>9.866208963554115</v>
      </c>
      <c r="I9" s="75">
        <f>'T10'!I9*$V$24</f>
        <v>6.1253147229516953</v>
      </c>
      <c r="J9" s="75">
        <f>'T10'!J9*$V$24</f>
        <v>7.0484563737453669</v>
      </c>
      <c r="K9" s="75">
        <f>'T10'!K9*$V$24</f>
        <v>5.3399059108192999</v>
      </c>
      <c r="L9" s="75">
        <f>'T10'!L9*$V$24</f>
        <v>0.1074025878487981</v>
      </c>
      <c r="M9" s="75">
        <f>'T10'!M9*$V$24</f>
        <v>3.2163167711698009</v>
      </c>
      <c r="N9" s="75">
        <f>'T10'!N9*$V$24</f>
        <v>0.13655587210951936</v>
      </c>
      <c r="O9" s="75">
        <f>'T10'!O9*$V$24</f>
        <v>16.069837623460703</v>
      </c>
      <c r="P9" s="75">
        <f>'T10'!P9*$V$24</f>
        <v>0</v>
      </c>
      <c r="Q9" s="76">
        <f t="shared" si="2"/>
        <v>53.824321445497517</v>
      </c>
      <c r="R9" s="75">
        <f>'T10'!R9*$X$24</f>
        <v>136.92497124361839</v>
      </c>
      <c r="S9" s="75">
        <f>'T10'!S9*$X$24</f>
        <v>1.2330034468514861</v>
      </c>
      <c r="T9" s="75">
        <f>'T10'!T9*$X$24</f>
        <v>3.5695935736244078</v>
      </c>
      <c r="U9" s="75">
        <f>'T10'!U9*$X$24</f>
        <v>2.0751525276237306</v>
      </c>
      <c r="V9" s="76">
        <f t="shared" si="0"/>
        <v>143.80272079171803</v>
      </c>
      <c r="W9" s="76">
        <f t="shared" si="1"/>
        <v>197.62704223721556</v>
      </c>
    </row>
    <row r="10" spans="1:23" x14ac:dyDescent="0.25">
      <c r="A10" s="69">
        <v>7</v>
      </c>
      <c r="B10" s="70" t="s">
        <v>725</v>
      </c>
      <c r="C10" s="75">
        <f>'T10'!C10*$V$24</f>
        <v>16.420701801982815</v>
      </c>
      <c r="D10" s="75">
        <f>'T10'!D10*$V$24</f>
        <v>0.38838004681434835</v>
      </c>
      <c r="E10" s="75">
        <f>'T10'!E10*$V$24</f>
        <v>29.756288535170405</v>
      </c>
      <c r="F10" s="75">
        <f>'T10'!F10*$V$24</f>
        <v>9.1232642215177453</v>
      </c>
      <c r="G10" s="75">
        <f>'T10'!G10*$V$24</f>
        <v>42.470940631263034</v>
      </c>
      <c r="H10" s="75">
        <f>'T10'!H10*$V$24</f>
        <v>4.5327631541961333</v>
      </c>
      <c r="I10" s="75">
        <f>'T10'!I10*$V$24</f>
        <v>16.313155437648454</v>
      </c>
      <c r="J10" s="75">
        <f>'T10'!J10*$V$24</f>
        <v>9.9315935343514763</v>
      </c>
      <c r="K10" s="75">
        <f>'T10'!K10*$V$24</f>
        <v>8.6485430734122382</v>
      </c>
      <c r="L10" s="75">
        <f>'T10'!L10*$V$24</f>
        <v>2.0226862543408544</v>
      </c>
      <c r="M10" s="75">
        <f>'T10'!M10*$V$24</f>
        <v>6.9838827210251324</v>
      </c>
      <c r="N10" s="75">
        <f>'T10'!N10*$V$24</f>
        <v>2.3960285738628784</v>
      </c>
      <c r="O10" s="75">
        <f>'T10'!O10*$V$24</f>
        <v>19.884116567225366</v>
      </c>
      <c r="P10" s="75">
        <f>'T10'!P10*$V$24</f>
        <v>0</v>
      </c>
      <c r="Q10" s="76">
        <f t="shared" si="2"/>
        <v>168.87234455281089</v>
      </c>
      <c r="R10" s="75">
        <f>'T10'!R10*$X$24</f>
        <v>173.00132594813184</v>
      </c>
      <c r="S10" s="75">
        <f>'T10'!S10*$X$24</f>
        <v>4.7074695470105903</v>
      </c>
      <c r="T10" s="75">
        <f>'T10'!T10*$X$24</f>
        <v>46.818079662449314</v>
      </c>
      <c r="U10" s="75">
        <f>'T10'!U10*$X$24</f>
        <v>31.559525372998401</v>
      </c>
      <c r="V10" s="76">
        <f t="shared" si="0"/>
        <v>256.08640053059014</v>
      </c>
      <c r="W10" s="76">
        <f t="shared" si="1"/>
        <v>424.95874508340103</v>
      </c>
    </row>
    <row r="11" spans="1:23" x14ac:dyDescent="0.25">
      <c r="A11" s="69">
        <v>8</v>
      </c>
      <c r="B11" s="70" t="s">
        <v>726</v>
      </c>
      <c r="C11" s="75">
        <f>'T10'!C11*$V$24</f>
        <v>1.6389165780309281</v>
      </c>
      <c r="D11" s="75">
        <f>'T10'!D11*$V$24</f>
        <v>4.6903079190416815E-2</v>
      </c>
      <c r="E11" s="75">
        <f>'T10'!E11*$V$24</f>
        <v>4.3339309932917889</v>
      </c>
      <c r="F11" s="75">
        <f>'T10'!F11*$V$24</f>
        <v>1.5254038102946952</v>
      </c>
      <c r="G11" s="75">
        <f>'T10'!G11*$V$24</f>
        <v>11.855876881235366</v>
      </c>
      <c r="H11" s="75">
        <f>'T10'!H11*$V$24</f>
        <v>6.5182929600233876</v>
      </c>
      <c r="I11" s="75">
        <f>'T10'!I11*$V$24</f>
        <v>7.7952522007692959</v>
      </c>
      <c r="J11" s="75">
        <f>'T10'!J11*$V$24</f>
        <v>5.282433601235371</v>
      </c>
      <c r="K11" s="75">
        <f>'T10'!K11*$V$24</f>
        <v>8.9772758445831595</v>
      </c>
      <c r="L11" s="75">
        <f>'T10'!L11*$V$24</f>
        <v>0.29158550337711803</v>
      </c>
      <c r="M11" s="75">
        <f>'T10'!M11*$V$24</f>
        <v>2.3322823775036863</v>
      </c>
      <c r="N11" s="75">
        <f>'T10'!N11*$V$24</f>
        <v>0.62830017734203158</v>
      </c>
      <c r="O11" s="75">
        <f>'T10'!O11*$V$24</f>
        <v>14.373045688468421</v>
      </c>
      <c r="P11" s="75">
        <f>'T10'!P11*$V$24</f>
        <v>0</v>
      </c>
      <c r="Q11" s="76">
        <f t="shared" si="2"/>
        <v>65.599499695345671</v>
      </c>
      <c r="R11" s="75">
        <f>'T10'!R11*$X$24</f>
        <v>91.670194871348741</v>
      </c>
      <c r="S11" s="75">
        <f>'T10'!S11*$X$24</f>
        <v>0.47058513122081469</v>
      </c>
      <c r="T11" s="75">
        <f>'T10'!T11*$X$24</f>
        <v>1.2420770536121988</v>
      </c>
      <c r="U11" s="75">
        <f>'T10'!U11*$X$24</f>
        <v>8.8454307489823627</v>
      </c>
      <c r="V11" s="76">
        <f t="shared" si="0"/>
        <v>102.22828780516411</v>
      </c>
      <c r="W11" s="76">
        <f t="shared" si="1"/>
        <v>167.82778750050977</v>
      </c>
    </row>
    <row r="12" spans="1:23" x14ac:dyDescent="0.25">
      <c r="A12" s="69">
        <v>9</v>
      </c>
      <c r="B12" s="70" t="s">
        <v>727</v>
      </c>
      <c r="C12" s="75">
        <f>'T10'!C12*$V$24</f>
        <v>11.038732797487427</v>
      </c>
      <c r="D12" s="75">
        <f>'T10'!D12*$V$24</f>
        <v>0.71223234358248966</v>
      </c>
      <c r="E12" s="75">
        <f>'T10'!E12*$V$24</f>
        <v>9.2368699608319229</v>
      </c>
      <c r="F12" s="75">
        <f>'T10'!F12*$V$24</f>
        <v>7.1365330584257816</v>
      </c>
      <c r="G12" s="75">
        <f>'T10'!G12*$V$24</f>
        <v>21.999266460791631</v>
      </c>
      <c r="H12" s="75">
        <f>'T10'!H12*$V$24</f>
        <v>5.1693998559848362</v>
      </c>
      <c r="I12" s="75">
        <f>'T10'!I12*$V$24</f>
        <v>17.041572610440305</v>
      </c>
      <c r="J12" s="75">
        <f>'T10'!J12*$V$24</f>
        <v>5.4235897696383688</v>
      </c>
      <c r="K12" s="75">
        <f>'T10'!K12*$V$24</f>
        <v>31.457488238336619</v>
      </c>
      <c r="L12" s="75">
        <f>'T10'!L12*$V$24</f>
        <v>1.2152867020310996</v>
      </c>
      <c r="M12" s="75">
        <f>'T10'!M12*$V$24</f>
        <v>2.9202306210918945</v>
      </c>
      <c r="N12" s="75">
        <f>'T10'!N12*$V$24</f>
        <v>8.0105036741093159</v>
      </c>
      <c r="O12" s="75">
        <f>'T10'!O12*$V$24</f>
        <v>17.882106191603437</v>
      </c>
      <c r="P12" s="75">
        <f>'T10'!P12*$V$24</f>
        <v>0</v>
      </c>
      <c r="Q12" s="76">
        <f t="shared" si="2"/>
        <v>139.2438122843551</v>
      </c>
      <c r="R12" s="75">
        <f>'T10'!R12*$X$24</f>
        <v>291.80414842479684</v>
      </c>
      <c r="S12" s="75">
        <f>'T10'!S12*$X$24</f>
        <v>0</v>
      </c>
      <c r="T12" s="75">
        <f>'T10'!T12*$X$24</f>
        <v>266.76944320260424</v>
      </c>
      <c r="U12" s="75">
        <f>'T10'!U12*$X$24</f>
        <v>0.23723847559788672</v>
      </c>
      <c r="V12" s="76">
        <f t="shared" si="0"/>
        <v>558.81083010299903</v>
      </c>
      <c r="W12" s="76">
        <f t="shared" si="1"/>
        <v>698.05464238735408</v>
      </c>
    </row>
    <row r="13" spans="1:23" x14ac:dyDescent="0.25">
      <c r="A13" s="69">
        <v>10</v>
      </c>
      <c r="B13" s="70" t="s">
        <v>728</v>
      </c>
      <c r="C13" s="75">
        <f>'T10'!C13*$V$24</f>
        <v>3.8617166328506342E-2</v>
      </c>
      <c r="D13" s="75">
        <f>'T10'!D13*$V$24</f>
        <v>9.1272569482067807E-3</v>
      </c>
      <c r="E13" s="75">
        <f>'T10'!E13*$V$24</f>
        <v>0.22058831934835926</v>
      </c>
      <c r="F13" s="75">
        <f>'T10'!F13*$V$24</f>
        <v>4.0836085998268962E-2</v>
      </c>
      <c r="G13" s="75">
        <f>'T10'!G13*$V$24</f>
        <v>0.10018997021101245</v>
      </c>
      <c r="H13" s="75">
        <f>'T10'!H13*$V$24</f>
        <v>5.9462923040582323E-3</v>
      </c>
      <c r="I13" s="75">
        <f>'T10'!I13*$V$24</f>
        <v>0.16591976175971981</v>
      </c>
      <c r="J13" s="75">
        <f>'T10'!J13*$V$24</f>
        <v>1.8108505044099079E-2</v>
      </c>
      <c r="K13" s="75">
        <f>'T10'!K13*$V$24</f>
        <v>2.0475443172576185E-2</v>
      </c>
      <c r="L13" s="75">
        <f>'T10'!L13*$V$24</f>
        <v>9.1872339358893412E-2</v>
      </c>
      <c r="M13" s="75">
        <f>'T10'!M13*$V$24</f>
        <v>8.3163487549327453E-2</v>
      </c>
      <c r="N13" s="75">
        <f>'T10'!N13*$V$24</f>
        <v>0.13337057788155299</v>
      </c>
      <c r="O13" s="75">
        <f>'T10'!O13*$V$24</f>
        <v>1.77359921421203</v>
      </c>
      <c r="P13" s="75">
        <f>'T10'!P13*$V$24</f>
        <v>0</v>
      </c>
      <c r="Q13" s="76">
        <f t="shared" si="2"/>
        <v>2.701814420116611</v>
      </c>
      <c r="R13" s="75">
        <f>'T10'!R13*$X$24</f>
        <v>27.205103162862862</v>
      </c>
      <c r="S13" s="75">
        <f>'T10'!S13*$X$24</f>
        <v>70.206035898954596</v>
      </c>
      <c r="T13" s="75">
        <f>'T10'!T13*$X$24</f>
        <v>0</v>
      </c>
      <c r="U13" s="75">
        <f>'T10'!U13*$X$24</f>
        <v>16.136498787036874</v>
      </c>
      <c r="V13" s="76">
        <f t="shared" si="0"/>
        <v>113.54763784885434</v>
      </c>
      <c r="W13" s="76">
        <f t="shared" si="1"/>
        <v>116.24945226897094</v>
      </c>
    </row>
    <row r="14" spans="1:23" x14ac:dyDescent="0.25">
      <c r="A14" s="69">
        <v>11</v>
      </c>
      <c r="B14" s="70" t="s">
        <v>57</v>
      </c>
      <c r="C14" s="75">
        <f>'T10'!C14*$V$24</f>
        <v>3.1875738918116167E-2</v>
      </c>
      <c r="D14" s="75">
        <f>'T10'!D14*$V$24</f>
        <v>6.5503916460735948E-4</v>
      </c>
      <c r="E14" s="75">
        <f>'T10'!E14*$V$24</f>
        <v>0.75223719353360385</v>
      </c>
      <c r="F14" s="75">
        <f>'T10'!F14*$V$24</f>
        <v>3.5083451018413085E-2</v>
      </c>
      <c r="G14" s="75">
        <f>'T10'!G14*$V$24</f>
        <v>1.542467072075456E-2</v>
      </c>
      <c r="H14" s="75">
        <f>'T10'!H14*$V$24</f>
        <v>1.1286534363744225E-2</v>
      </c>
      <c r="I14" s="75">
        <f>'T10'!I14*$V$24</f>
        <v>0.56142446766943477</v>
      </c>
      <c r="J14" s="75">
        <f>'T10'!J14*$V$24</f>
        <v>8.1044070373752185E-3</v>
      </c>
      <c r="K14" s="75">
        <f>'T10'!K14*$V$24</f>
        <v>0.19724006481310177</v>
      </c>
      <c r="L14" s="75">
        <f>'T10'!L14*$V$24</f>
        <v>0.20351070121910855</v>
      </c>
      <c r="M14" s="75">
        <f>'T10'!M14*$V$24</f>
        <v>0.95775761401271975</v>
      </c>
      <c r="N14" s="75">
        <f>'T10'!N14*$V$24</f>
        <v>1.2064742549429068</v>
      </c>
      <c r="O14" s="75">
        <f>'T10'!O14*$V$24</f>
        <v>7.7810830867908178</v>
      </c>
      <c r="P14" s="75">
        <f>'T10'!P14*$V$24</f>
        <v>0</v>
      </c>
      <c r="Q14" s="76">
        <f t="shared" si="2"/>
        <v>11.762157224204705</v>
      </c>
      <c r="R14" s="75">
        <f>'T10'!R14*$X$24</f>
        <v>61.146724737551914</v>
      </c>
      <c r="S14" s="75">
        <f>'T10'!S14*$X$24</f>
        <v>216.74359986265694</v>
      </c>
      <c r="T14" s="75">
        <f>'T10'!T14*$X$24</f>
        <v>0.69445021620208647</v>
      </c>
      <c r="U14" s="75">
        <f>'T10'!U14*$X$24</f>
        <v>0.17726898945260294</v>
      </c>
      <c r="V14" s="76">
        <f t="shared" si="0"/>
        <v>278.76204380586353</v>
      </c>
      <c r="W14" s="76">
        <f t="shared" si="1"/>
        <v>290.52420103006824</v>
      </c>
    </row>
    <row r="15" spans="1:23" x14ac:dyDescent="0.25">
      <c r="A15" s="69">
        <v>12</v>
      </c>
      <c r="B15" s="70" t="s">
        <v>729</v>
      </c>
      <c r="C15" s="75">
        <f>'T10'!C15*$V$24</f>
        <v>2.1280105527030861</v>
      </c>
      <c r="D15" s="75">
        <f>'T10'!D15*$V$24</f>
        <v>5.3065634966566241E-3</v>
      </c>
      <c r="E15" s="75">
        <f>'T10'!E15*$V$24</f>
        <v>0.4812983157389753</v>
      </c>
      <c r="F15" s="75">
        <f>'T10'!F15*$V$24</f>
        <v>0.26173727926199064</v>
      </c>
      <c r="G15" s="75">
        <f>'T10'!G15*$V$24</f>
        <v>0.13928438165944948</v>
      </c>
      <c r="H15" s="75">
        <f>'T10'!H15*$V$24</f>
        <v>0.18350826348490537</v>
      </c>
      <c r="I15" s="75">
        <f>'T10'!I15*$V$24</f>
        <v>0.16682178597444591</v>
      </c>
      <c r="J15" s="75">
        <f>'T10'!J15*$V$24</f>
        <v>0.13794305952854202</v>
      </c>
      <c r="K15" s="75">
        <f>'T10'!K15*$V$24</f>
        <v>1.0797380074331493</v>
      </c>
      <c r="L15" s="75">
        <f>'T10'!L15*$V$24</f>
        <v>2.3694366351701631E-2</v>
      </c>
      <c r="M15" s="75">
        <f>'T10'!M15*$V$24</f>
        <v>3.4505002893554085E-2</v>
      </c>
      <c r="N15" s="75">
        <f>'T10'!N15*$V$24</f>
        <v>0.62470498457686807</v>
      </c>
      <c r="O15" s="75">
        <f>'T10'!O15*$V$24</f>
        <v>1.3885937113552778</v>
      </c>
      <c r="P15" s="75">
        <f>'T10'!P15*$V$24</f>
        <v>0</v>
      </c>
      <c r="Q15" s="76">
        <f t="shared" si="2"/>
        <v>6.6551462744586027</v>
      </c>
      <c r="R15" s="75">
        <f>'T10'!R15*$X$24</f>
        <v>37.822738229095236</v>
      </c>
      <c r="S15" s="75">
        <f>'T10'!S15*$X$24</f>
        <v>44.732139574858579</v>
      </c>
      <c r="T15" s="75">
        <f>'T10'!T15*$X$24</f>
        <v>4.6621450601019436</v>
      </c>
      <c r="U15" s="75">
        <f>'T10'!U15*$X$24</f>
        <v>0.25563007968753915</v>
      </c>
      <c r="V15" s="76">
        <f t="shared" si="0"/>
        <v>87.472652943743299</v>
      </c>
      <c r="W15" s="76">
        <f t="shared" si="1"/>
        <v>94.127799218201901</v>
      </c>
    </row>
    <row r="16" spans="1:23" x14ac:dyDescent="0.25">
      <c r="A16" s="69">
        <v>13</v>
      </c>
      <c r="B16" s="70" t="s">
        <v>730</v>
      </c>
      <c r="C16" s="75">
        <f>'T10'!C16*$V$24</f>
        <v>37.37281374641114</v>
      </c>
      <c r="D16" s="75">
        <f>'T10'!D16*$V$24</f>
        <v>1.5350798407568058</v>
      </c>
      <c r="E16" s="75">
        <f>'T10'!E16*$V$24</f>
        <v>21.067383604347288</v>
      </c>
      <c r="F16" s="75">
        <f>'T10'!F16*$V$24</f>
        <v>5.6330053459135998</v>
      </c>
      <c r="G16" s="75">
        <f>'T10'!G16*$V$24</f>
        <v>7.2298610147705915</v>
      </c>
      <c r="H16" s="75">
        <f>'T10'!H16*$V$24</f>
        <v>1.0170436658300996</v>
      </c>
      <c r="I16" s="75">
        <f>'T10'!I16*$V$24</f>
        <v>7.3736221064285781</v>
      </c>
      <c r="J16" s="75">
        <f>'T10'!J16*$V$24</f>
        <v>1.652389518084479</v>
      </c>
      <c r="K16" s="75">
        <f>'T10'!K16*$V$24</f>
        <v>19.047012166863688</v>
      </c>
      <c r="L16" s="75">
        <f>'T10'!L16*$V$24</f>
        <v>2.3756172662240687</v>
      </c>
      <c r="M16" s="75">
        <f>'T10'!M16*$V$24</f>
        <v>3.8906022004183001</v>
      </c>
      <c r="N16" s="75">
        <f>'T10'!N16*$V$24</f>
        <v>4.3331040396133478</v>
      </c>
      <c r="O16" s="75">
        <f>'T10'!O16*$V$24</f>
        <v>22.28996121465978</v>
      </c>
      <c r="P16" s="75">
        <f>'T10'!P16*$V$24</f>
        <v>0</v>
      </c>
      <c r="Q16" s="76">
        <f t="shared" si="2"/>
        <v>134.81749573032178</v>
      </c>
      <c r="R16" s="75">
        <f>'T10'!R16*$X$24</f>
        <v>91.135513742014567</v>
      </c>
      <c r="S16" s="75">
        <f>'T10'!S16*$X$24</f>
        <v>97.961904467607951</v>
      </c>
      <c r="T16" s="75">
        <f>'T10'!T16*$X$24</f>
        <v>32.61994370753272</v>
      </c>
      <c r="U16" s="75">
        <f>'T10'!U16*$X$24</f>
        <v>52.506449490318786</v>
      </c>
      <c r="V16" s="76">
        <f t="shared" si="0"/>
        <v>274.22381140747399</v>
      </c>
      <c r="W16" s="76">
        <f t="shared" si="1"/>
        <v>409.0413071377958</v>
      </c>
    </row>
    <row r="17" spans="1:24" s="11" customFormat="1" x14ac:dyDescent="0.25">
      <c r="A17" s="69">
        <v>14</v>
      </c>
      <c r="B17" s="70" t="s">
        <v>734</v>
      </c>
      <c r="C17" s="76">
        <f>SUM(C4:C16)</f>
        <v>297.40596311491504</v>
      </c>
      <c r="D17" s="76">
        <f t="shared" ref="D17:W17" si="3">SUM(D4:D16)</f>
        <v>5.143253046814551</v>
      </c>
      <c r="E17" s="76">
        <f t="shared" si="3"/>
        <v>532.15241573578919</v>
      </c>
      <c r="F17" s="76">
        <f t="shared" si="3"/>
        <v>244.07666053527632</v>
      </c>
      <c r="G17" s="76">
        <f t="shared" si="3"/>
        <v>94.89961310930174</v>
      </c>
      <c r="H17" s="76">
        <f t="shared" si="3"/>
        <v>125.08104053804873</v>
      </c>
      <c r="I17" s="76">
        <f t="shared" si="3"/>
        <v>82.970296537651009</v>
      </c>
      <c r="J17" s="76">
        <f t="shared" si="3"/>
        <v>85.825116840501678</v>
      </c>
      <c r="K17" s="76">
        <f t="shared" si="3"/>
        <v>155.96825351654786</v>
      </c>
      <c r="L17" s="76">
        <f t="shared" si="3"/>
        <v>20.573215950768031</v>
      </c>
      <c r="M17" s="76">
        <f t="shared" si="3"/>
        <v>43.884017004337757</v>
      </c>
      <c r="N17" s="76">
        <f t="shared" si="3"/>
        <v>27.347929588042653</v>
      </c>
      <c r="O17" s="76">
        <f t="shared" si="3"/>
        <v>121.78245453562951</v>
      </c>
      <c r="P17" s="76">
        <f t="shared" si="3"/>
        <v>0</v>
      </c>
      <c r="Q17" s="76">
        <f t="shared" si="2"/>
        <v>1837.110230053624</v>
      </c>
      <c r="R17" s="76">
        <f t="shared" si="3"/>
        <v>1957.9432282327175</v>
      </c>
      <c r="S17" s="76">
        <f t="shared" si="3"/>
        <v>439.81421864583734</v>
      </c>
      <c r="T17" s="76">
        <f t="shared" si="3"/>
        <v>1520.8892027316961</v>
      </c>
      <c r="U17" s="76">
        <f t="shared" si="3"/>
        <v>190.46659559272359</v>
      </c>
      <c r="V17" s="76">
        <f t="shared" si="3"/>
        <v>4109.1132452029751</v>
      </c>
      <c r="W17" s="76">
        <f t="shared" si="3"/>
        <v>5946.2234752565992</v>
      </c>
    </row>
    <row r="18" spans="1:24" x14ac:dyDescent="0.25">
      <c r="A18" s="69">
        <v>15</v>
      </c>
      <c r="B18" s="70" t="s">
        <v>737</v>
      </c>
      <c r="C18" s="75">
        <f>'T10'!C18*$V$24</f>
        <v>31.345398088781508</v>
      </c>
      <c r="D18" s="75">
        <f>'T10'!D18*$V$24</f>
        <v>0.64309335492598263</v>
      </c>
      <c r="E18" s="75">
        <f>'T10'!E18*$V$24</f>
        <v>59.235285333799851</v>
      </c>
      <c r="F18" s="75">
        <f>'T10'!F18*$V$24</f>
        <v>31.530553761506425</v>
      </c>
      <c r="G18" s="75">
        <f>'T10'!G18*$V$24</f>
        <v>7.5568905084016551</v>
      </c>
      <c r="H18" s="75">
        <f>'T10'!H18*$V$24</f>
        <v>4.1148188509515178</v>
      </c>
      <c r="I18" s="75">
        <f>'T10'!I18*$V$24</f>
        <v>27.87013472721484</v>
      </c>
      <c r="J18" s="75">
        <f>'T10'!J18*$V$24</f>
        <v>4.385956435928513</v>
      </c>
      <c r="K18" s="75">
        <f>'T10'!K18*$V$24</f>
        <v>14.097235224902581</v>
      </c>
      <c r="L18" s="75">
        <f>'T10'!L18*$V$24</f>
        <v>1.8200655382971054</v>
      </c>
      <c r="M18" s="75">
        <f>'T10'!M18*$V$24</f>
        <v>3.0243502531328468</v>
      </c>
      <c r="N18" s="75">
        <f>'T10'!N18*$V$24</f>
        <v>1.9892364890026133</v>
      </c>
      <c r="O18" s="75">
        <f>'T10'!O18*$V$24</f>
        <v>9.398108435800852</v>
      </c>
      <c r="P18" s="75">
        <f>'T10'!P18*$V$24</f>
        <v>0</v>
      </c>
      <c r="Q18" s="76">
        <f t="shared" si="2"/>
        <v>197.01112700264628</v>
      </c>
      <c r="R18" s="75">
        <v>0</v>
      </c>
      <c r="S18" s="75">
        <v>0</v>
      </c>
      <c r="T18" s="75">
        <v>0</v>
      </c>
      <c r="U18" s="75">
        <v>0</v>
      </c>
      <c r="V18" s="75">
        <v>0</v>
      </c>
      <c r="W18" s="75">
        <v>0</v>
      </c>
    </row>
    <row r="19" spans="1:24" x14ac:dyDescent="0.25">
      <c r="A19" s="69">
        <v>16</v>
      </c>
      <c r="B19" s="70" t="s">
        <v>738</v>
      </c>
      <c r="C19" s="75">
        <f>'T10'!C19*$V$24</f>
        <v>832.80223407544759</v>
      </c>
      <c r="D19" s="75">
        <f>'T10'!D19*$V$24</f>
        <v>22.035769545866536</v>
      </c>
      <c r="E19" s="75">
        <f>'T10'!E19*$V$24</f>
        <v>232.10160951331943</v>
      </c>
      <c r="F19" s="75">
        <f>'T10'!F19*$V$24</f>
        <v>255.17040826803375</v>
      </c>
      <c r="G19" s="75">
        <f>'T10'!G19*$V$24</f>
        <v>498.43890111868632</v>
      </c>
      <c r="H19" s="75">
        <f>'T10'!H19*$V$24</f>
        <v>58.097912720862723</v>
      </c>
      <c r="I19" s="75">
        <f>'T10'!I19*$V$24</f>
        <v>184.55663635482796</v>
      </c>
      <c r="J19" s="75">
        <f>'T10'!J19*$V$24</f>
        <v>56.753248804335989</v>
      </c>
      <c r="K19" s="75">
        <f>'T10'!K19*$V$24</f>
        <v>490.2005002887683</v>
      </c>
      <c r="L19" s="75">
        <f>'T10'!L19*$V$24</f>
        <v>90.272187764384284</v>
      </c>
      <c r="M19" s="75">
        <f>'T10'!M19*$V$24</f>
        <v>236.91697972677733</v>
      </c>
      <c r="N19" s="75">
        <f>'T10'!N19*$V$24</f>
        <v>51.306656589400866</v>
      </c>
      <c r="O19" s="75">
        <f>'T10'!O19*$V$24</f>
        <v>253.12874222664246</v>
      </c>
      <c r="P19" s="75">
        <f>'T10'!P19*$V$24</f>
        <v>0</v>
      </c>
      <c r="Q19" s="76">
        <f t="shared" si="2"/>
        <v>3261.7817869973533</v>
      </c>
      <c r="R19" s="75">
        <v>0</v>
      </c>
      <c r="S19" s="75">
        <v>0</v>
      </c>
      <c r="T19" s="75">
        <v>0</v>
      </c>
      <c r="U19" s="75">
        <v>0</v>
      </c>
      <c r="V19" s="75">
        <v>0</v>
      </c>
      <c r="W19" s="75">
        <v>0</v>
      </c>
    </row>
    <row r="20" spans="1:24" x14ac:dyDescent="0.25">
      <c r="A20" s="69">
        <v>17</v>
      </c>
      <c r="B20" s="70" t="s">
        <v>739</v>
      </c>
      <c r="C20" s="75">
        <f>'T10'!C20*$V$24</f>
        <v>65.857904697905312</v>
      </c>
      <c r="D20" s="75">
        <f>'T10'!D20*$V$24</f>
        <v>3.2695505615904827</v>
      </c>
      <c r="E20" s="75">
        <f>'T10'!E20*$V$24</f>
        <v>186.63430730998877</v>
      </c>
      <c r="F20" s="75">
        <f>'T10'!F20*$V$24</f>
        <v>136.19517381889113</v>
      </c>
      <c r="G20" s="75">
        <f>'T10'!G20*$V$24</f>
        <v>15.704706100023245</v>
      </c>
      <c r="H20" s="75">
        <f>'T10'!H20*$V$24</f>
        <v>15.354159574559063</v>
      </c>
      <c r="I20" s="75">
        <f>'T10'!I20*$V$24</f>
        <v>138.36864372699497</v>
      </c>
      <c r="J20" s="75">
        <f>'T10'!J20*$V$24</f>
        <v>17.478678288184216</v>
      </c>
      <c r="K20" s="75">
        <f>'T10'!K20*$V$24</f>
        <v>21.808739508570255</v>
      </c>
      <c r="L20" s="75">
        <f>'T10'!L20*$V$24</f>
        <v>3.9663361395126291</v>
      </c>
      <c r="M20" s="75">
        <f>'T10'!M20*$V$24</f>
        <v>4.2114289256482902</v>
      </c>
      <c r="N20" s="75">
        <f>'T10'!N20*$V$24</f>
        <v>15.011000261370317</v>
      </c>
      <c r="O20" s="75">
        <f>'T10'!O20*$V$24</f>
        <v>26.459702289738281</v>
      </c>
      <c r="P20" s="75">
        <f>'T10'!P20*$V$24</f>
        <v>0</v>
      </c>
      <c r="Q20" s="76">
        <f t="shared" si="2"/>
        <v>650.32033120297706</v>
      </c>
      <c r="R20" s="75">
        <v>0</v>
      </c>
      <c r="S20" s="75">
        <v>0</v>
      </c>
      <c r="T20" s="75">
        <v>0</v>
      </c>
      <c r="U20" s="75">
        <v>0</v>
      </c>
      <c r="V20" s="75">
        <v>0</v>
      </c>
      <c r="W20" s="75">
        <v>0</v>
      </c>
    </row>
    <row r="21" spans="1:24" s="11" customFormat="1" x14ac:dyDescent="0.25">
      <c r="A21" s="69">
        <v>18</v>
      </c>
      <c r="B21" s="70" t="s">
        <v>741</v>
      </c>
      <c r="C21" s="76">
        <f>SUM(C18:C20)</f>
        <v>930.00553686213436</v>
      </c>
      <c r="D21" s="76">
        <f t="shared" ref="D21:W21" si="4">SUM(D18:D20)</f>
        <v>25.948413462383002</v>
      </c>
      <c r="E21" s="76">
        <f t="shared" si="4"/>
        <v>477.97120215710811</v>
      </c>
      <c r="F21" s="76">
        <f t="shared" si="4"/>
        <v>422.8961358484313</v>
      </c>
      <c r="G21" s="76">
        <f t="shared" si="4"/>
        <v>521.70049772711116</v>
      </c>
      <c r="H21" s="76">
        <f t="shared" si="4"/>
        <v>77.566891146373308</v>
      </c>
      <c r="I21" s="76">
        <f t="shared" si="4"/>
        <v>350.79541480903777</v>
      </c>
      <c r="J21" s="76">
        <f t="shared" si="4"/>
        <v>78.617883528448715</v>
      </c>
      <c r="K21" s="76">
        <f t="shared" si="4"/>
        <v>526.10647502224117</v>
      </c>
      <c r="L21" s="76">
        <f t="shared" si="4"/>
        <v>96.05858944219402</v>
      </c>
      <c r="M21" s="76">
        <f t="shared" si="4"/>
        <v>244.15275890555844</v>
      </c>
      <c r="N21" s="76">
        <f t="shared" si="4"/>
        <v>68.306893339773794</v>
      </c>
      <c r="O21" s="76">
        <f t="shared" si="4"/>
        <v>288.98655295218163</v>
      </c>
      <c r="P21" s="76">
        <f t="shared" si="4"/>
        <v>0</v>
      </c>
      <c r="Q21" s="76">
        <f t="shared" si="2"/>
        <v>4109.113245202976</v>
      </c>
      <c r="R21" s="76">
        <f t="shared" si="4"/>
        <v>0</v>
      </c>
      <c r="S21" s="76">
        <f t="shared" si="4"/>
        <v>0</v>
      </c>
      <c r="T21" s="76">
        <f t="shared" si="4"/>
        <v>0</v>
      </c>
      <c r="U21" s="76">
        <f t="shared" si="4"/>
        <v>0</v>
      </c>
      <c r="V21" s="76">
        <f t="shared" si="4"/>
        <v>0</v>
      </c>
      <c r="W21" s="76">
        <f t="shared" si="4"/>
        <v>0</v>
      </c>
    </row>
    <row r="22" spans="1:24" s="11" customFormat="1" x14ac:dyDescent="0.25">
      <c r="A22" s="69">
        <v>19</v>
      </c>
      <c r="B22" s="70" t="s">
        <v>742</v>
      </c>
      <c r="C22" s="76">
        <f>C17+C21</f>
        <v>1227.4114999770495</v>
      </c>
      <c r="D22" s="76">
        <f t="shared" ref="D22:W22" si="5">D17+D21</f>
        <v>31.091666509197552</v>
      </c>
      <c r="E22" s="76">
        <f t="shared" si="5"/>
        <v>1010.1236178928973</v>
      </c>
      <c r="F22" s="76">
        <f t="shared" si="5"/>
        <v>666.97279638370765</v>
      </c>
      <c r="G22" s="76">
        <f t="shared" si="5"/>
        <v>616.60011083641291</v>
      </c>
      <c r="H22" s="76">
        <f t="shared" si="5"/>
        <v>202.64793168442202</v>
      </c>
      <c r="I22" s="76">
        <f t="shared" si="5"/>
        <v>433.76571134668876</v>
      </c>
      <c r="J22" s="76">
        <f t="shared" si="5"/>
        <v>164.44300036895038</v>
      </c>
      <c r="K22" s="76">
        <f t="shared" si="5"/>
        <v>682.07472853878903</v>
      </c>
      <c r="L22" s="76">
        <f t="shared" si="5"/>
        <v>116.63180539296205</v>
      </c>
      <c r="M22" s="76">
        <f t="shared" si="5"/>
        <v>288.03677590989622</v>
      </c>
      <c r="N22" s="76">
        <f t="shared" si="5"/>
        <v>95.65482292781644</v>
      </c>
      <c r="O22" s="76">
        <f t="shared" si="5"/>
        <v>410.76900748781111</v>
      </c>
      <c r="P22" s="76">
        <f t="shared" si="5"/>
        <v>0</v>
      </c>
      <c r="Q22" s="76">
        <f t="shared" si="2"/>
        <v>5946.223475256601</v>
      </c>
      <c r="R22" s="76">
        <f t="shared" si="5"/>
        <v>1957.9432282327175</v>
      </c>
      <c r="S22" s="76">
        <f t="shared" si="5"/>
        <v>439.81421864583734</v>
      </c>
      <c r="T22" s="76">
        <f t="shared" si="5"/>
        <v>1520.8892027316961</v>
      </c>
      <c r="U22" s="76">
        <f t="shared" si="5"/>
        <v>190.46659559272359</v>
      </c>
      <c r="V22" s="76">
        <f t="shared" si="5"/>
        <v>4109.1132452029751</v>
      </c>
      <c r="W22" s="76">
        <f t="shared" si="5"/>
        <v>5946.2234752565992</v>
      </c>
    </row>
    <row r="23" spans="1:24" x14ac:dyDescent="0.25">
      <c r="B23" s="1"/>
      <c r="D23" s="6"/>
      <c r="E23" s="6"/>
      <c r="F23" s="6"/>
      <c r="G23" s="6"/>
      <c r="H23" s="6"/>
      <c r="I23" s="6"/>
      <c r="J23" s="6"/>
      <c r="K23" s="6"/>
      <c r="L23" s="6"/>
      <c r="M23" s="6"/>
      <c r="N23" s="6"/>
      <c r="O23" s="6"/>
      <c r="P23" s="6"/>
      <c r="Q23" s="77"/>
      <c r="R23" s="6" t="s">
        <v>262</v>
      </c>
      <c r="S23" s="6"/>
      <c r="T23" s="6"/>
      <c r="U23" s="77"/>
      <c r="V23" s="6"/>
    </row>
    <row r="24" spans="1:24" x14ac:dyDescent="0.25">
      <c r="A24" s="11"/>
      <c r="B24" s="159" t="s">
        <v>263</v>
      </c>
      <c r="C24" s="75">
        <f>'T10'!C30</f>
        <v>1554.5335512311847</v>
      </c>
      <c r="D24" s="75">
        <f>'T10'!D30</f>
        <v>60.22158865570578</v>
      </c>
      <c r="E24" s="75">
        <f>'T10'!E30</f>
        <v>1171.7692165550886</v>
      </c>
      <c r="F24" s="75">
        <f>'T10'!F30</f>
        <v>998.24938483525841</v>
      </c>
      <c r="G24" s="75">
        <f>'T10'!G30</f>
        <v>1265.6740666622909</v>
      </c>
      <c r="H24" s="75">
        <f>'T10'!H30</f>
        <v>378.68151510621772</v>
      </c>
      <c r="I24" s="75">
        <f>'T10'!I30</f>
        <v>328.66697537520776</v>
      </c>
      <c r="J24" s="75">
        <f>'T10'!J30</f>
        <v>61.242293548175368</v>
      </c>
      <c r="K24" s="75">
        <f>'T10'!K30</f>
        <v>137.79516048339457</v>
      </c>
      <c r="L24" s="75">
        <f>'T10'!L30</f>
        <v>163.46021843291928</v>
      </c>
      <c r="M24" s="75">
        <f>'T10'!M30</f>
        <v>403.68537680019978</v>
      </c>
      <c r="N24" s="75">
        <f>'T10'!N30</f>
        <v>134.06084384325757</v>
      </c>
      <c r="O24" s="75">
        <f>'T10'!O30</f>
        <v>575.69538140307964</v>
      </c>
      <c r="P24" s="75">
        <f>'T10'!P30</f>
        <v>0</v>
      </c>
      <c r="Q24" s="76">
        <f>SUM(C24:O24)</f>
        <v>7233.7355729319797</v>
      </c>
      <c r="R24" s="99">
        <v>908</v>
      </c>
      <c r="S24" s="78"/>
      <c r="T24" s="6"/>
      <c r="V24" s="180">
        <f>'T10'!Z30/('T10'!Q18+'T10'!Q19)</f>
        <v>0.91030555166129534</v>
      </c>
      <c r="W24" s="95">
        <f>Q21/V22</f>
        <v>1.0000000000000002</v>
      </c>
      <c r="X24" s="98">
        <v>0.92777690110143274</v>
      </c>
    </row>
    <row r="25" spans="1:24" x14ac:dyDescent="0.25">
      <c r="A25" s="11"/>
      <c r="R25" s="6"/>
      <c r="T25" s="6"/>
      <c r="U25" s="11"/>
      <c r="V25" s="1"/>
    </row>
    <row r="26" spans="1:24" x14ac:dyDescent="0.25">
      <c r="A26" s="11"/>
      <c r="B26" s="13" t="str">
        <f>'T10'!B32</f>
        <v>Revenue</v>
      </c>
      <c r="C26" s="151">
        <f t="shared" ref="C26:Q26" si="6">SUM(C27:C35)-C29-C33</f>
        <v>127.27074170568183</v>
      </c>
      <c r="D26" s="151">
        <f t="shared" si="6"/>
        <v>5.1882389419028803</v>
      </c>
      <c r="E26" s="151">
        <f t="shared" si="6"/>
        <v>89.946923636914221</v>
      </c>
      <c r="F26" s="151">
        <f t="shared" si="6"/>
        <v>82.552029001059438</v>
      </c>
      <c r="G26" s="151">
        <f t="shared" si="6"/>
        <v>104.46879992582316</v>
      </c>
      <c r="H26" s="151">
        <f t="shared" si="6"/>
        <v>16.103554246951475</v>
      </c>
      <c r="I26" s="151">
        <f t="shared" si="6"/>
        <v>66.625041695483489</v>
      </c>
      <c r="J26" s="151">
        <f t="shared" si="6"/>
        <v>15.026942142296015</v>
      </c>
      <c r="K26" s="151">
        <f t="shared" si="6"/>
        <v>99.9045686947223</v>
      </c>
      <c r="L26" s="151">
        <f t="shared" si="6"/>
        <v>18.910829179074653</v>
      </c>
      <c r="M26" s="151">
        <f t="shared" si="6"/>
        <v>48.191410812529853</v>
      </c>
      <c r="N26" s="151">
        <f t="shared" si="6"/>
        <v>13.659614975538545</v>
      </c>
      <c r="O26" s="151">
        <f t="shared" si="6"/>
        <v>56.846042146315511</v>
      </c>
      <c r="P26" s="151">
        <f t="shared" si="6"/>
        <v>121.87217373567529</v>
      </c>
      <c r="Q26" s="151">
        <f t="shared" si="6"/>
        <v>866.5669108399685</v>
      </c>
      <c r="R26" s="6"/>
      <c r="T26" s="79" t="s">
        <v>746</v>
      </c>
      <c r="U26" s="192">
        <f>'T10'!Z30</f>
        <v>3458.7929139999997</v>
      </c>
      <c r="V26" s="1"/>
    </row>
    <row r="27" spans="1:24" x14ac:dyDescent="0.25">
      <c r="A27" s="11"/>
      <c r="B27" s="193" t="str">
        <f>'T10'!B33</f>
        <v>PIT</v>
      </c>
      <c r="C27" s="143">
        <f>'T10'!C33</f>
        <v>1.1559452999148463</v>
      </c>
      <c r="D27" s="143">
        <f>'T10'!D33</f>
        <v>0.23289264579520896</v>
      </c>
      <c r="E27" s="143">
        <f>'T10'!E33</f>
        <v>4.5315382605576247</v>
      </c>
      <c r="F27" s="143">
        <f>'T10'!F33</f>
        <v>3.8604916540290573</v>
      </c>
      <c r="G27" s="143">
        <f>'T10'!G33</f>
        <v>4.8946928946789683</v>
      </c>
      <c r="H27" s="143">
        <f>'T10'!H33</f>
        <v>1.4644605354241109</v>
      </c>
      <c r="I27" s="143">
        <f>'T10'!I33</f>
        <v>1.2710412194246996</v>
      </c>
      <c r="J27" s="143">
        <f>'T10'!J33</f>
        <v>0.23683997877478877</v>
      </c>
      <c r="K27" s="143">
        <f>'T10'!K33</f>
        <v>0.53288995224327473</v>
      </c>
      <c r="L27" s="143">
        <f>'T10'!L33</f>
        <v>0.63214344893404739</v>
      </c>
      <c r="M27" s="143">
        <f>'T10'!M33</f>
        <v>1.5611570131324786</v>
      </c>
      <c r="N27" s="143">
        <f>'T10'!N33</f>
        <v>0.51844837237179819</v>
      </c>
      <c r="O27" s="143">
        <f>'T10'!O33</f>
        <v>2.2263647230160211</v>
      </c>
      <c r="P27" s="143">
        <f>'T10'!P33</f>
        <v>0</v>
      </c>
      <c r="Q27" s="149">
        <f t="shared" ref="Q27:Q35" si="7">SUM(C27:P27)</f>
        <v>23.118905998296924</v>
      </c>
      <c r="R27" s="6"/>
      <c r="S27" s="174"/>
      <c r="T27" s="6"/>
      <c r="U27" s="11"/>
      <c r="V27" s="1"/>
      <c r="W27" s="6"/>
    </row>
    <row r="28" spans="1:24" x14ac:dyDescent="0.25">
      <c r="A28" s="11"/>
      <c r="B28" s="193" t="str">
        <f>'T10'!B34</f>
        <v>CIT</v>
      </c>
      <c r="C28" s="143">
        <f>'T10'!C34</f>
        <v>8.8724621388761147</v>
      </c>
      <c r="D28" s="143">
        <f>'T10'!D34</f>
        <v>1.529333206806428</v>
      </c>
      <c r="E28" s="143">
        <f>'T10'!E34</f>
        <v>16.108386777375859</v>
      </c>
      <c r="F28" s="143">
        <f>'T10'!F34</f>
        <v>17.709414592777804</v>
      </c>
      <c r="G28" s="143">
        <f>'T10'!G34</f>
        <v>34.592808817421165</v>
      </c>
      <c r="H28" s="143">
        <f>'T10'!H34</f>
        <v>4.0321290792779969</v>
      </c>
      <c r="I28" s="143">
        <f>'T10'!I34</f>
        <v>12.808656032023213</v>
      </c>
      <c r="J28" s="143">
        <f>'T10'!J34</f>
        <v>3.9388063035401975</v>
      </c>
      <c r="K28" s="143">
        <f>'T10'!K34</f>
        <v>34.021044807366948</v>
      </c>
      <c r="L28" s="143">
        <f>'T10'!L34</f>
        <v>6.265097940499853</v>
      </c>
      <c r="M28" s="143">
        <f>'T10'!M34</f>
        <v>16.442584571338955</v>
      </c>
      <c r="N28" s="143">
        <f>'T10'!N34</f>
        <v>3.5608002474823044</v>
      </c>
      <c r="O28" s="143">
        <f>'T10'!O34</f>
        <v>17.567718262735433</v>
      </c>
      <c r="P28" s="143">
        <f>'T10'!P34</f>
        <v>0</v>
      </c>
      <c r="Q28" s="149">
        <f t="shared" si="7"/>
        <v>177.44924277752224</v>
      </c>
      <c r="R28" s="88"/>
      <c r="S28" s="174"/>
      <c r="T28" s="162"/>
      <c r="U28" s="82"/>
      <c r="V28" s="81"/>
      <c r="W28" s="81"/>
    </row>
    <row r="29" spans="1:24" x14ac:dyDescent="0.25">
      <c r="A29" s="11"/>
      <c r="B29" s="193" t="str">
        <f>'T10'!B35</f>
        <v>Net ind tax</v>
      </c>
      <c r="C29" s="143">
        <f>'T10'!C35</f>
        <v>31.766567742949338</v>
      </c>
      <c r="D29" s="143">
        <f>'T10'!D35</f>
        <v>0.65173422160518868</v>
      </c>
      <c r="E29" s="143">
        <f>'T10'!E35</f>
        <v>60.03119497794944</v>
      </c>
      <c r="F29" s="143">
        <f>'T10'!F35</f>
        <v>31.954211243406668</v>
      </c>
      <c r="G29" s="143">
        <f>'T10'!G35</f>
        <v>7.6584279957544412</v>
      </c>
      <c r="H29" s="143">
        <f>'T10'!H35</f>
        <v>4.1701072485501038</v>
      </c>
      <c r="I29" s="143">
        <f>'T10'!I35</f>
        <v>28.244609314247537</v>
      </c>
      <c r="J29" s="143">
        <f>'T10'!J35</f>
        <v>4.4448879495779217</v>
      </c>
      <c r="K29" s="143">
        <f>'T10'!K35</f>
        <v>14.286651472467156</v>
      </c>
      <c r="L29" s="143">
        <f>'T10'!L35</f>
        <v>1.8445206870610871</v>
      </c>
      <c r="M29" s="143">
        <f>'T10'!M35</f>
        <v>3.0649866663819814</v>
      </c>
      <c r="N29" s="143">
        <f>'T10'!N35</f>
        <v>2.0159646882029643</v>
      </c>
      <c r="O29" s="143">
        <f>'T10'!O35</f>
        <v>9.5243852841129062</v>
      </c>
      <c r="P29" s="143">
        <f>'T10'!P35</f>
        <v>0</v>
      </c>
      <c r="Q29" s="149">
        <f t="shared" si="7"/>
        <v>199.65824949226666</v>
      </c>
      <c r="R29" s="88"/>
      <c r="S29" s="174"/>
      <c r="T29" s="163"/>
      <c r="U29" s="82"/>
      <c r="V29" s="81"/>
      <c r="W29" s="81"/>
    </row>
    <row r="30" spans="1:24" ht="14.5" x14ac:dyDescent="0.25">
      <c r="A30" s="11"/>
      <c r="B30" s="194" t="str">
        <f>'T10'!B36</f>
        <v>VAT</v>
      </c>
      <c r="C30" s="143">
        <f>'T10'!C36</f>
        <v>101.79225396814081</v>
      </c>
      <c r="D30" s="143">
        <f>'T10'!D36</f>
        <v>2.6934013361364957</v>
      </c>
      <c r="E30" s="143">
        <f>'T10'!E36</f>
        <v>28.369455574555591</v>
      </c>
      <c r="F30" s="143">
        <f>'T10'!F36</f>
        <v>31.189122628146944</v>
      </c>
      <c r="G30" s="143">
        <f>'T10'!G36</f>
        <v>60.923490757203957</v>
      </c>
      <c r="H30" s="143">
        <f>'T10'!H36</f>
        <v>7.1012267315377615</v>
      </c>
      <c r="I30" s="143">
        <f>'T10'!I36</f>
        <v>22.558099907347874</v>
      </c>
      <c r="J30" s="143">
        <f>'T10'!J36</f>
        <v>6.9368703389965711</v>
      </c>
      <c r="K30" s="143">
        <f>'T10'!K36</f>
        <v>59.916522529625475</v>
      </c>
      <c r="L30" s="143">
        <f>'T10'!L36</f>
        <v>11.033843435078275</v>
      </c>
      <c r="M30" s="143">
        <f>'T10'!M36</f>
        <v>28.958031550535164</v>
      </c>
      <c r="N30" s="143">
        <f>'T10'!N36</f>
        <v>6.2711409793496493</v>
      </c>
      <c r="O30" s="143">
        <f>'T10'!O36</f>
        <v>30.93957263932618</v>
      </c>
      <c r="P30" s="143">
        <f>'T10'!P36</f>
        <v>0</v>
      </c>
      <c r="Q30" s="149">
        <f t="shared" si="7"/>
        <v>398.6830323759807</v>
      </c>
      <c r="R30" s="88"/>
      <c r="S30" s="174"/>
      <c r="T30" s="164"/>
      <c r="U30" s="82"/>
      <c r="V30" s="81"/>
      <c r="W30" s="81"/>
    </row>
    <row r="31" spans="1:24" ht="14.5" x14ac:dyDescent="0.25">
      <c r="A31" s="11"/>
      <c r="B31" s="194" t="str">
        <f>'T10'!B37</f>
        <v>Imp</v>
      </c>
      <c r="C31" s="143">
        <f>'T10'!C37</f>
        <v>14.034639030939104</v>
      </c>
      <c r="D31" s="143">
        <f>'T10'!D37</f>
        <v>0.69675708839832173</v>
      </c>
      <c r="E31" s="143">
        <f>'T10'!E37</f>
        <v>39.772676429658162</v>
      </c>
      <c r="F31" s="143">
        <f>'T10'!F37</f>
        <v>29.023852354126614</v>
      </c>
      <c r="G31" s="143">
        <f>'T10'!G37</f>
        <v>3.3467490684960115</v>
      </c>
      <c r="H31" s="143">
        <f>'T10'!H37</f>
        <v>3.2720459030824269</v>
      </c>
      <c r="I31" s="143">
        <f>'T10'!I37</f>
        <v>29.487029337129172</v>
      </c>
      <c r="J31" s="143">
        <f>'T10'!J37</f>
        <v>3.7247911490324168</v>
      </c>
      <c r="K31" s="143">
        <f>'T10'!K37</f>
        <v>4.6475482043736971</v>
      </c>
      <c r="L31" s="143">
        <f>'T10'!L37</f>
        <v>0.84524547582818566</v>
      </c>
      <c r="M31" s="143">
        <f>'T10'!M37</f>
        <v>0.8974759377337036</v>
      </c>
      <c r="N31" s="143">
        <f>'T10'!N37</f>
        <v>3.1989169884471851</v>
      </c>
      <c r="O31" s="143">
        <f>'T10'!O37</f>
        <v>5.6386909393186482</v>
      </c>
      <c r="P31" s="143">
        <f>'T10'!P37</f>
        <v>0</v>
      </c>
      <c r="Q31" s="149">
        <f t="shared" si="7"/>
        <v>138.58641790656367</v>
      </c>
      <c r="R31" s="6"/>
      <c r="T31" s="164"/>
      <c r="U31" s="11"/>
      <c r="V31" s="1"/>
    </row>
    <row r="32" spans="1:24" ht="14.5" x14ac:dyDescent="0.25">
      <c r="A32" s="11"/>
      <c r="B32" s="194" t="str">
        <f>'T10'!B38</f>
        <v>Oth tax</v>
      </c>
      <c r="C32" s="143">
        <f>'T10'!C38</f>
        <v>1.4154412678109398</v>
      </c>
      <c r="D32" s="143">
        <f>'T10'!D38</f>
        <v>3.5854664766426264E-2</v>
      </c>
      <c r="E32" s="143">
        <f>'T10'!E38</f>
        <v>1.1648665947669794</v>
      </c>
      <c r="F32" s="143">
        <f>'T10'!F38</f>
        <v>0.76914777197901074</v>
      </c>
      <c r="G32" s="143">
        <f>'T10'!G38</f>
        <v>0.71105838802306942</v>
      </c>
      <c r="H32" s="143">
        <f>'T10'!H38</f>
        <v>0.23369199762917853</v>
      </c>
      <c r="I32" s="143">
        <f>'T10'!I38</f>
        <v>0.50021519955854377</v>
      </c>
      <c r="J32" s="143">
        <f>'T10'!J38</f>
        <v>0.18963437195204236</v>
      </c>
      <c r="K32" s="143">
        <f>'T10'!K38</f>
        <v>0.78656320111290967</v>
      </c>
      <c r="L32" s="143">
        <f>'T10'!L38</f>
        <v>0.13449887873429558</v>
      </c>
      <c r="M32" s="143">
        <f>'T10'!M38</f>
        <v>0.33216173978955094</v>
      </c>
      <c r="N32" s="143">
        <f>'T10'!N38</f>
        <v>0.11030838788760829</v>
      </c>
      <c r="O32" s="143">
        <f>'T10'!O38</f>
        <v>0.47369558191923439</v>
      </c>
      <c r="P32" s="143">
        <f>'T10'!P38</f>
        <v>0</v>
      </c>
      <c r="Q32" s="149">
        <f t="shared" si="7"/>
        <v>6.8571380459297888</v>
      </c>
      <c r="R32" s="6"/>
      <c r="T32" s="164"/>
      <c r="U32" s="11"/>
      <c r="V32" s="1"/>
    </row>
    <row r="33" spans="1:22" x14ac:dyDescent="0.25">
      <c r="A33" s="11"/>
      <c r="B33" s="194" t="str">
        <f>'T10'!B39</f>
        <v>Subsidies</v>
      </c>
      <c r="C33" s="143">
        <f>'T10'!C39</f>
        <v>-85.475766523941516</v>
      </c>
      <c r="D33" s="143">
        <f>'T10'!D39</f>
        <v>-2.7742788676960553</v>
      </c>
      <c r="E33" s="143">
        <f>'T10'!E39</f>
        <v>-9.275803621031292</v>
      </c>
      <c r="F33" s="143">
        <f>'T10'!F39</f>
        <v>-29.0279115108459</v>
      </c>
      <c r="G33" s="143">
        <f>'T10'!G39</f>
        <v>-57.322870217968592</v>
      </c>
      <c r="H33" s="143">
        <f>'T10'!H39</f>
        <v>-6.4368573836992633</v>
      </c>
      <c r="I33" s="143">
        <f>'T10'!I39</f>
        <v>-24.300735129788052</v>
      </c>
      <c r="J33" s="143">
        <f>'T10'!J39</f>
        <v>-6.4064079104031091</v>
      </c>
      <c r="K33" s="143">
        <f>'T10'!K39</f>
        <v>-51.06398246264493</v>
      </c>
      <c r="L33" s="143">
        <f>'T10'!L39</f>
        <v>-10.169067102579669</v>
      </c>
      <c r="M33" s="143">
        <f>'T10'!M39</f>
        <v>-27.122682561676438</v>
      </c>
      <c r="N33" s="143">
        <f>'T10'!N39</f>
        <v>-7.5644016674814782</v>
      </c>
      <c r="O33" s="143">
        <f>'T10'!O39</f>
        <v>-27.527573876451154</v>
      </c>
      <c r="P33" s="143">
        <f>'T10'!P39</f>
        <v>0</v>
      </c>
      <c r="Q33" s="149">
        <f t="shared" si="7"/>
        <v>-344.46833883620741</v>
      </c>
      <c r="R33" s="6"/>
      <c r="T33" s="87"/>
      <c r="U33" s="11"/>
      <c r="V33" s="179"/>
    </row>
    <row r="34" spans="1:22" x14ac:dyDescent="0.25">
      <c r="A34" s="11"/>
      <c r="B34" s="193" t="str">
        <f>'T10'!B40</f>
        <v>Oth rev</v>
      </c>
      <c r="C34" s="143">
        <f>'T10'!C40</f>
        <v>0</v>
      </c>
      <c r="D34" s="143">
        <f>'T10'!D40</f>
        <v>0</v>
      </c>
      <c r="E34" s="143">
        <f>'T10'!E40</f>
        <v>0</v>
      </c>
      <c r="F34" s="143">
        <f>'T10'!F40</f>
        <v>0</v>
      </c>
      <c r="G34" s="143">
        <f>'T10'!G40</f>
        <v>0</v>
      </c>
      <c r="H34" s="143">
        <f>'T10'!H40</f>
        <v>0</v>
      </c>
      <c r="I34" s="143">
        <f>'T10'!I40</f>
        <v>0</v>
      </c>
      <c r="J34" s="143">
        <f>'T10'!J40</f>
        <v>0</v>
      </c>
      <c r="K34" s="143">
        <f>'T10'!K40</f>
        <v>0</v>
      </c>
      <c r="L34" s="143">
        <f>'T10'!L40</f>
        <v>0</v>
      </c>
      <c r="M34" s="143">
        <f>'T10'!M40</f>
        <v>0</v>
      </c>
      <c r="N34" s="143">
        <f>'T10'!N40</f>
        <v>0</v>
      </c>
      <c r="O34" s="143">
        <f>'T10'!O40</f>
        <v>0</v>
      </c>
      <c r="P34" s="143">
        <f>'T10'!P40</f>
        <v>78.923710876982469</v>
      </c>
      <c r="Q34" s="149">
        <f t="shared" si="7"/>
        <v>78.923710876982469</v>
      </c>
      <c r="R34" s="6"/>
      <c r="T34" s="87"/>
      <c r="U34" s="11"/>
      <c r="V34" s="1"/>
    </row>
    <row r="35" spans="1:22" x14ac:dyDescent="0.25">
      <c r="A35" s="11"/>
      <c r="B35" s="193" t="str">
        <f>'T10'!B41</f>
        <v>Grants</v>
      </c>
      <c r="C35" s="143">
        <f>'T10'!C41</f>
        <v>0</v>
      </c>
      <c r="D35" s="143">
        <f>'T10'!D41</f>
        <v>0</v>
      </c>
      <c r="E35" s="143">
        <f>'T10'!E41</f>
        <v>0</v>
      </c>
      <c r="F35" s="143">
        <f>'T10'!F41</f>
        <v>0</v>
      </c>
      <c r="G35" s="143">
        <f>'T10'!G41</f>
        <v>0</v>
      </c>
      <c r="H35" s="143">
        <f>'T10'!H41</f>
        <v>0</v>
      </c>
      <c r="I35" s="143">
        <f>'T10'!I41</f>
        <v>0</v>
      </c>
      <c r="J35" s="143">
        <f>'T10'!J41</f>
        <v>0</v>
      </c>
      <c r="K35" s="143">
        <f>'T10'!K41</f>
        <v>0</v>
      </c>
      <c r="L35" s="143">
        <f>'T10'!L41</f>
        <v>0</v>
      </c>
      <c r="M35" s="143">
        <f>'T10'!M41</f>
        <v>0</v>
      </c>
      <c r="N35" s="143">
        <f>'T10'!N41</f>
        <v>0</v>
      </c>
      <c r="O35" s="143">
        <f>'T10'!O41</f>
        <v>0</v>
      </c>
      <c r="P35" s="143">
        <f>'T10'!P41</f>
        <v>42.948462858692814</v>
      </c>
      <c r="Q35" s="149">
        <f t="shared" si="7"/>
        <v>42.948462858692814</v>
      </c>
      <c r="R35" s="6"/>
      <c r="T35" s="87"/>
      <c r="U35" s="11"/>
      <c r="V35" s="1"/>
    </row>
    <row r="36" spans="1:22" s="128" customFormat="1" x14ac:dyDescent="0.25">
      <c r="A36" s="195"/>
      <c r="B36" s="68"/>
      <c r="C36" s="182"/>
      <c r="D36" s="182"/>
      <c r="E36" s="182"/>
      <c r="F36" s="182"/>
      <c r="G36" s="182"/>
      <c r="H36" s="182"/>
      <c r="I36" s="182"/>
      <c r="J36" s="182"/>
      <c r="K36" s="182"/>
      <c r="L36" s="182"/>
      <c r="M36" s="182"/>
      <c r="N36" s="182"/>
      <c r="O36" s="182"/>
      <c r="P36" s="183"/>
      <c r="Q36" s="157"/>
      <c r="R36" s="145"/>
      <c r="T36" s="197"/>
      <c r="U36" s="195"/>
    </row>
    <row r="37" spans="1:22" s="128" customFormat="1" x14ac:dyDescent="0.25">
      <c r="A37" s="195"/>
      <c r="B37" s="13" t="str">
        <f>'T10'!B43</f>
        <v>Expenditure</v>
      </c>
      <c r="C37" s="223">
        <f>C38+C43</f>
        <v>0</v>
      </c>
      <c r="D37" s="223">
        <f t="shared" ref="D37:P37" si="8">D38+D43</f>
        <v>0</v>
      </c>
      <c r="E37" s="223">
        <f t="shared" si="8"/>
        <v>0</v>
      </c>
      <c r="F37" s="223">
        <f t="shared" si="8"/>
        <v>0</v>
      </c>
      <c r="G37" s="223">
        <f t="shared" si="8"/>
        <v>0</v>
      </c>
      <c r="H37" s="223">
        <f t="shared" si="8"/>
        <v>0</v>
      </c>
      <c r="I37" s="223">
        <f t="shared" si="8"/>
        <v>0</v>
      </c>
      <c r="J37" s="223">
        <f t="shared" si="8"/>
        <v>0</v>
      </c>
      <c r="K37" s="223">
        <f t="shared" si="8"/>
        <v>0</v>
      </c>
      <c r="L37" s="223">
        <f t="shared" si="8"/>
        <v>39.121434081495764</v>
      </c>
      <c r="M37" s="223">
        <f t="shared" si="8"/>
        <v>96.615256051635683</v>
      </c>
      <c r="N37" s="223">
        <f t="shared" si="8"/>
        <v>32.085191832017507</v>
      </c>
      <c r="O37" s="223">
        <f t="shared" si="8"/>
        <v>0</v>
      </c>
      <c r="P37" s="223">
        <f t="shared" si="8"/>
        <v>857.5544520612134</v>
      </c>
      <c r="Q37" s="149">
        <f t="shared" ref="Q37:Q43" si="9">SUM(C37:P37)</f>
        <v>1025.3763340263624</v>
      </c>
      <c r="R37" s="145"/>
      <c r="T37" s="197"/>
      <c r="U37" s="195"/>
    </row>
    <row r="38" spans="1:22" x14ac:dyDescent="0.25">
      <c r="A38" s="11"/>
      <c r="B38" s="193" t="str">
        <f>'T10'!B44</f>
        <v>Current expenditures</v>
      </c>
      <c r="C38" s="149">
        <f>SUM(C39:C42)</f>
        <v>0</v>
      </c>
      <c r="D38" s="149">
        <f t="shared" ref="D38:P38" si="10">SUM(D39:D42)</f>
        <v>0</v>
      </c>
      <c r="E38" s="149">
        <f t="shared" si="10"/>
        <v>0</v>
      </c>
      <c r="F38" s="149">
        <f t="shared" si="10"/>
        <v>0</v>
      </c>
      <c r="G38" s="149">
        <f t="shared" si="10"/>
        <v>0</v>
      </c>
      <c r="H38" s="149">
        <f t="shared" si="10"/>
        <v>0</v>
      </c>
      <c r="I38" s="149">
        <f t="shared" si="10"/>
        <v>0</v>
      </c>
      <c r="J38" s="149">
        <f t="shared" si="10"/>
        <v>0</v>
      </c>
      <c r="K38" s="149">
        <f t="shared" si="10"/>
        <v>0</v>
      </c>
      <c r="L38" s="149">
        <f t="shared" si="10"/>
        <v>39.121434081495764</v>
      </c>
      <c r="M38" s="149">
        <f t="shared" si="10"/>
        <v>96.615256051635683</v>
      </c>
      <c r="N38" s="149">
        <f t="shared" si="10"/>
        <v>32.085191832017507</v>
      </c>
      <c r="O38" s="149">
        <f t="shared" si="10"/>
        <v>0</v>
      </c>
      <c r="P38" s="149">
        <f t="shared" si="10"/>
        <v>564.04639715922303</v>
      </c>
      <c r="Q38" s="149">
        <f t="shared" si="9"/>
        <v>731.86827912437195</v>
      </c>
      <c r="R38" s="6"/>
      <c r="T38" s="87"/>
      <c r="U38" s="11"/>
      <c r="V38" s="1"/>
    </row>
    <row r="39" spans="1:22" x14ac:dyDescent="0.25">
      <c r="A39" s="11"/>
      <c r="B39" s="222" t="str">
        <f>'T10'!B45</f>
        <v xml:space="preserve">Compensation of employees </v>
      </c>
      <c r="C39" s="143">
        <f>'T10'!C45</f>
        <v>0</v>
      </c>
      <c r="D39" s="143">
        <f>'T10'!D45</f>
        <v>0</v>
      </c>
      <c r="E39" s="143">
        <f>'T10'!E45</f>
        <v>0</v>
      </c>
      <c r="F39" s="143">
        <f>'T10'!F45</f>
        <v>0</v>
      </c>
      <c r="G39" s="143">
        <f>'T10'!G45</f>
        <v>0</v>
      </c>
      <c r="H39" s="143">
        <f>'T10'!H45</f>
        <v>0</v>
      </c>
      <c r="I39" s="143">
        <f>'T10'!I45</f>
        <v>0</v>
      </c>
      <c r="J39" s="143">
        <f>'T10'!J45</f>
        <v>0</v>
      </c>
      <c r="K39" s="143">
        <f>'T10'!K45</f>
        <v>0</v>
      </c>
      <c r="L39" s="143">
        <f>'T10'!L45</f>
        <v>39.121434081495764</v>
      </c>
      <c r="M39" s="143">
        <f>'T10'!M45</f>
        <v>96.615256051635683</v>
      </c>
      <c r="N39" s="143">
        <f>'T10'!N45</f>
        <v>32.085191832017507</v>
      </c>
      <c r="O39" s="143">
        <f>'T10'!O45</f>
        <v>0</v>
      </c>
      <c r="P39" s="143">
        <f>'T10'!P45</f>
        <v>0</v>
      </c>
      <c r="Q39" s="149">
        <f t="shared" si="9"/>
        <v>167.82188196514895</v>
      </c>
      <c r="R39" s="6"/>
      <c r="T39" s="87"/>
      <c r="U39" s="11"/>
      <c r="V39" s="1"/>
    </row>
    <row r="40" spans="1:22" x14ac:dyDescent="0.25">
      <c r="A40" s="11"/>
      <c r="B40" s="222" t="str">
        <f>'T10'!B46</f>
        <v>Subsidies</v>
      </c>
      <c r="C40" s="143">
        <f>'T10'!C46</f>
        <v>0</v>
      </c>
      <c r="D40" s="143">
        <f>'T10'!D46</f>
        <v>0</v>
      </c>
      <c r="E40" s="143">
        <f>'T10'!E46</f>
        <v>0</v>
      </c>
      <c r="F40" s="143">
        <f>'T10'!F46</f>
        <v>0</v>
      </c>
      <c r="G40" s="143">
        <f>'T10'!G46</f>
        <v>0</v>
      </c>
      <c r="H40" s="143">
        <f>'T10'!H46</f>
        <v>0</v>
      </c>
      <c r="I40" s="143">
        <f>'T10'!I46</f>
        <v>0</v>
      </c>
      <c r="J40" s="143">
        <f>'T10'!J46</f>
        <v>0</v>
      </c>
      <c r="K40" s="143">
        <f>'T10'!K46</f>
        <v>0</v>
      </c>
      <c r="L40" s="143">
        <f>'T10'!L46</f>
        <v>0</v>
      </c>
      <c r="M40" s="143">
        <f>'T10'!M46</f>
        <v>0</v>
      </c>
      <c r="N40" s="143">
        <f>'T10'!N46</f>
        <v>0</v>
      </c>
      <c r="O40" s="143">
        <f>'T10'!O46</f>
        <v>0</v>
      </c>
      <c r="P40" s="143">
        <f>'T10'!P46</f>
        <v>344.46833883620735</v>
      </c>
      <c r="Q40" s="149">
        <f t="shared" si="9"/>
        <v>344.46833883620735</v>
      </c>
      <c r="R40" s="6"/>
      <c r="T40" s="87"/>
      <c r="U40" s="11"/>
      <c r="V40" s="1"/>
    </row>
    <row r="41" spans="1:22" x14ac:dyDescent="0.25">
      <c r="A41" s="11"/>
      <c r="B41" s="194" t="str">
        <f>'T10'!B47</f>
        <v>Social benefits</v>
      </c>
      <c r="C41" s="143">
        <f>'T10'!C47</f>
        <v>0</v>
      </c>
      <c r="D41" s="143">
        <f>'T10'!D47</f>
        <v>0</v>
      </c>
      <c r="E41" s="143">
        <f>'T10'!E47</f>
        <v>0</v>
      </c>
      <c r="F41" s="143">
        <f>'T10'!F47</f>
        <v>0</v>
      </c>
      <c r="G41" s="143">
        <f>'T10'!G47</f>
        <v>0</v>
      </c>
      <c r="H41" s="143">
        <f>'T10'!H47</f>
        <v>0</v>
      </c>
      <c r="I41" s="143">
        <f>'T10'!I47</f>
        <v>0</v>
      </c>
      <c r="J41" s="143">
        <f>'T10'!J47</f>
        <v>0</v>
      </c>
      <c r="K41" s="143">
        <f>'T10'!K47</f>
        <v>0</v>
      </c>
      <c r="L41" s="143">
        <f>'T10'!L47</f>
        <v>0</v>
      </c>
      <c r="M41" s="143">
        <f>'T10'!M47</f>
        <v>0</v>
      </c>
      <c r="N41" s="143">
        <f>'T10'!N47</f>
        <v>0</v>
      </c>
      <c r="O41" s="143">
        <f>'T10'!O47</f>
        <v>0</v>
      </c>
      <c r="P41" s="143">
        <f>'T10'!P47</f>
        <v>123.25397213433654</v>
      </c>
      <c r="Q41" s="149">
        <f t="shared" si="9"/>
        <v>123.25397213433654</v>
      </c>
      <c r="R41" s="6"/>
      <c r="T41" s="87"/>
      <c r="U41" s="11"/>
      <c r="V41" s="1"/>
    </row>
    <row r="42" spans="1:22" x14ac:dyDescent="0.25">
      <c r="A42" s="11"/>
      <c r="B42" s="194" t="str">
        <f>'T10'!B48</f>
        <v>Other curr expenditures</v>
      </c>
      <c r="C42" s="143">
        <f>'T10'!C48</f>
        <v>0</v>
      </c>
      <c r="D42" s="143">
        <f>'T10'!D48</f>
        <v>0</v>
      </c>
      <c r="E42" s="143">
        <f>'T10'!E48</f>
        <v>0</v>
      </c>
      <c r="F42" s="143">
        <f>'T10'!F48</f>
        <v>0</v>
      </c>
      <c r="G42" s="143">
        <f>'T10'!G48</f>
        <v>0</v>
      </c>
      <c r="H42" s="143">
        <f>'T10'!H48</f>
        <v>0</v>
      </c>
      <c r="I42" s="143">
        <f>'T10'!I48</f>
        <v>0</v>
      </c>
      <c r="J42" s="143">
        <f>'T10'!J48</f>
        <v>0</v>
      </c>
      <c r="K42" s="143">
        <f>'T10'!K48</f>
        <v>0</v>
      </c>
      <c r="L42" s="143">
        <f>'T10'!L48</f>
        <v>0</v>
      </c>
      <c r="M42" s="143">
        <f>'T10'!M48</f>
        <v>0</v>
      </c>
      <c r="N42" s="143">
        <f>'T10'!N48</f>
        <v>0</v>
      </c>
      <c r="O42" s="143">
        <f>'T10'!O48</f>
        <v>0</v>
      </c>
      <c r="P42" s="143">
        <f>'T10'!P48</f>
        <v>96.324086188679104</v>
      </c>
      <c r="Q42" s="149">
        <f t="shared" si="9"/>
        <v>96.324086188679104</v>
      </c>
      <c r="R42" s="6"/>
      <c r="T42" s="87"/>
      <c r="U42" s="11"/>
      <c r="V42" s="1"/>
    </row>
    <row r="43" spans="1:22" x14ac:dyDescent="0.25">
      <c r="A43" s="11"/>
      <c r="B43" s="193" t="str">
        <f>'T10'!B49</f>
        <v>Capital expenditures</v>
      </c>
      <c r="C43" s="149">
        <f>'T10'!C49</f>
        <v>0</v>
      </c>
      <c r="D43" s="149">
        <f>'T10'!D49</f>
        <v>0</v>
      </c>
      <c r="E43" s="149">
        <f>'T10'!E49</f>
        <v>0</v>
      </c>
      <c r="F43" s="149">
        <f>'T10'!F49</f>
        <v>0</v>
      </c>
      <c r="G43" s="149">
        <f>'T10'!G49</f>
        <v>0</v>
      </c>
      <c r="H43" s="149">
        <f>'T10'!H49</f>
        <v>0</v>
      </c>
      <c r="I43" s="149">
        <f>'T10'!I49</f>
        <v>0</v>
      </c>
      <c r="J43" s="149">
        <f>'T10'!J49</f>
        <v>0</v>
      </c>
      <c r="K43" s="149">
        <f>'T10'!K49</f>
        <v>0</v>
      </c>
      <c r="L43" s="149">
        <f>'T10'!L49</f>
        <v>0</v>
      </c>
      <c r="M43" s="149">
        <f>'T10'!M49</f>
        <v>0</v>
      </c>
      <c r="N43" s="149">
        <f>'T10'!N49</f>
        <v>0</v>
      </c>
      <c r="O43" s="149">
        <f>'T10'!O49</f>
        <v>0</v>
      </c>
      <c r="P43" s="149">
        <f>'T10'!P49</f>
        <v>293.50805490199036</v>
      </c>
      <c r="Q43" s="149">
        <f t="shared" si="9"/>
        <v>293.50805490199036</v>
      </c>
      <c r="R43" s="183"/>
      <c r="S43" s="183"/>
      <c r="T43" s="87"/>
      <c r="U43" s="11"/>
      <c r="V43" s="1"/>
    </row>
    <row r="44" spans="1:22" x14ac:dyDescent="0.25">
      <c r="A44" s="11"/>
      <c r="B44" s="31"/>
      <c r="C44" s="184"/>
      <c r="D44" s="179"/>
      <c r="E44" s="179"/>
      <c r="F44" s="179"/>
      <c r="G44" s="179"/>
      <c r="H44" s="179"/>
      <c r="I44" s="179"/>
      <c r="J44" s="179"/>
      <c r="K44" s="179"/>
      <c r="L44" s="179"/>
      <c r="M44" s="179"/>
      <c r="N44" s="179"/>
      <c r="O44" s="179"/>
      <c r="P44" s="158"/>
      <c r="Q44" s="1"/>
      <c r="R44" s="6"/>
      <c r="T44" s="87"/>
      <c r="U44" s="11"/>
      <c r="V44" s="1"/>
    </row>
    <row r="45" spans="1:22" x14ac:dyDescent="0.25">
      <c r="A45" s="11"/>
      <c r="B45" s="13" t="str">
        <f>'T10'!B51</f>
        <v>Balance</v>
      </c>
      <c r="C45" s="184"/>
      <c r="D45" s="179"/>
      <c r="E45" s="179"/>
      <c r="F45" s="179"/>
      <c r="G45" s="179"/>
      <c r="H45" s="179"/>
      <c r="I45" s="179"/>
      <c r="J45" s="179"/>
      <c r="K45" s="179"/>
      <c r="L45" s="179"/>
      <c r="M45" s="179"/>
      <c r="N45" s="179"/>
      <c r="O45" s="179"/>
      <c r="P45" s="179"/>
      <c r="Q45" s="149">
        <f>Q26-Q37</f>
        <v>-158.80942318639393</v>
      </c>
    </row>
    <row r="46" spans="1:22" x14ac:dyDescent="0.25">
      <c r="A46" s="11"/>
      <c r="B46" s="31"/>
      <c r="C46" s="184"/>
      <c r="D46" s="179"/>
      <c r="E46" s="179"/>
      <c r="F46" s="179"/>
      <c r="G46" s="179"/>
      <c r="H46" s="179"/>
      <c r="I46" s="179"/>
      <c r="J46" s="179"/>
      <c r="K46" s="179"/>
      <c r="L46" s="179"/>
      <c r="M46" s="179"/>
      <c r="N46" s="179"/>
      <c r="O46" s="179"/>
      <c r="P46" s="179"/>
      <c r="Q46" s="158"/>
    </row>
    <row r="47" spans="1:22" x14ac:dyDescent="0.25">
      <c r="A47" s="11"/>
    </row>
    <row r="48" spans="1:22" x14ac:dyDescent="0.25">
      <c r="A48" s="11"/>
    </row>
    <row r="49" spans="1:1" x14ac:dyDescent="0.25">
      <c r="A49" s="11"/>
    </row>
    <row r="50" spans="1:1" x14ac:dyDescent="0.25">
      <c r="A50" s="11"/>
    </row>
    <row r="51" spans="1:1" x14ac:dyDescent="0.25">
      <c r="A51" s="11"/>
    </row>
    <row r="52" spans="1:1" x14ac:dyDescent="0.25">
      <c r="A52" s="11"/>
    </row>
    <row r="53" spans="1:1" x14ac:dyDescent="0.25">
      <c r="A53" s="11"/>
    </row>
    <row r="54" spans="1:1" x14ac:dyDescent="0.25">
      <c r="A54" s="11"/>
    </row>
    <row r="55" spans="1:1" x14ac:dyDescent="0.25">
      <c r="A55" s="11"/>
    </row>
    <row r="56" spans="1:1" x14ac:dyDescent="0.25">
      <c r="A56" s="11"/>
    </row>
    <row r="57" spans="1:1" x14ac:dyDescent="0.25">
      <c r="A57" s="11"/>
    </row>
    <row r="58" spans="1:1" x14ac:dyDescent="0.25">
      <c r="A58" s="11"/>
    </row>
    <row r="59" spans="1:1" x14ac:dyDescent="0.25">
      <c r="A59" s="11"/>
    </row>
    <row r="60" spans="1:1" x14ac:dyDescent="0.25">
      <c r="A60" s="11"/>
    </row>
    <row r="61" spans="1:1" x14ac:dyDescent="0.25">
      <c r="A61" s="11"/>
    </row>
    <row r="62" spans="1:1" x14ac:dyDescent="0.25">
      <c r="A62" s="11"/>
    </row>
    <row r="63" spans="1:1" x14ac:dyDescent="0.25">
      <c r="A63" s="11"/>
    </row>
    <row r="64" spans="1:1" x14ac:dyDescent="0.25">
      <c r="A64" s="11"/>
    </row>
    <row r="65" spans="1:1" x14ac:dyDescent="0.25">
      <c r="A65" s="11"/>
    </row>
    <row r="66" spans="1:1" x14ac:dyDescent="0.25">
      <c r="A66" s="11"/>
    </row>
    <row r="67" spans="1:1" x14ac:dyDescent="0.25">
      <c r="A67" s="11"/>
    </row>
    <row r="68" spans="1:1" x14ac:dyDescent="0.25">
      <c r="A68" s="11"/>
    </row>
    <row r="69" spans="1:1" x14ac:dyDescent="0.25">
      <c r="A69" s="11"/>
    </row>
    <row r="70" spans="1:1" x14ac:dyDescent="0.25">
      <c r="A70" s="1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0BA70-9D24-449C-B5CA-689056AB6CD1}">
  <dimension ref="A1:Y71"/>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5.81640625" style="86" customWidth="1"/>
    <col min="2" max="2" width="23.36328125" style="86" customWidth="1"/>
    <col min="3" max="3" width="4.453125" style="3" customWidth="1"/>
    <col min="4" max="16" width="4.453125" style="1" customWidth="1"/>
    <col min="17" max="17" width="5.54296875" style="11" customWidth="1"/>
    <col min="18" max="18" width="5.26953125" style="11" customWidth="1"/>
    <col min="19" max="21" width="5.26953125" style="1" customWidth="1"/>
    <col min="22" max="22" width="5.26953125" style="11" customWidth="1"/>
    <col min="23" max="23" width="5.26953125" style="1" customWidth="1"/>
    <col min="24" max="43" width="4.90625" style="1" customWidth="1"/>
    <col min="44" max="16384" width="15.453125" style="1"/>
  </cols>
  <sheetData>
    <row r="1" spans="1:23" s="11" customFormat="1" x14ac:dyDescent="0.25">
      <c r="A1" s="185" t="str">
        <f>'T7'!A1</f>
        <v>Nepal Input-Output Table, 2019, current prices, NPRs billion</v>
      </c>
      <c r="B1" s="186"/>
      <c r="C1" s="71"/>
      <c r="D1" s="71"/>
      <c r="E1" s="71"/>
      <c r="F1" s="71"/>
      <c r="G1" s="71"/>
      <c r="H1" s="71"/>
      <c r="I1" s="71"/>
      <c r="J1" s="71"/>
      <c r="K1" s="71"/>
      <c r="L1" s="71"/>
      <c r="M1" s="71"/>
      <c r="N1" s="71"/>
      <c r="O1" s="71"/>
      <c r="P1" s="71"/>
      <c r="Q1" s="71"/>
      <c r="R1" s="71"/>
      <c r="S1" s="71"/>
      <c r="T1" s="71"/>
      <c r="U1" s="71"/>
      <c r="V1" s="71"/>
      <c r="W1" s="71"/>
    </row>
    <row r="2" spans="1:23" s="73" customFormat="1" ht="13.5" customHeight="1" x14ac:dyDescent="0.25">
      <c r="A2" s="187" t="s">
        <v>751</v>
      </c>
      <c r="B2" s="188"/>
      <c r="C2" s="74">
        <v>1</v>
      </c>
      <c r="D2" s="69">
        <v>2</v>
      </c>
      <c r="E2" s="74">
        <v>3</v>
      </c>
      <c r="F2" s="69">
        <v>4</v>
      </c>
      <c r="G2" s="74">
        <v>5</v>
      </c>
      <c r="H2" s="69">
        <v>6</v>
      </c>
      <c r="I2" s="74">
        <v>7</v>
      </c>
      <c r="J2" s="69">
        <v>8</v>
      </c>
      <c r="K2" s="74">
        <v>9</v>
      </c>
      <c r="L2" s="69">
        <v>10</v>
      </c>
      <c r="M2" s="74">
        <v>11</v>
      </c>
      <c r="N2" s="69">
        <v>12</v>
      </c>
      <c r="O2" s="74">
        <v>13</v>
      </c>
      <c r="P2" s="74">
        <v>20</v>
      </c>
      <c r="Q2" s="69">
        <v>14</v>
      </c>
      <c r="R2" s="74">
        <v>21</v>
      </c>
      <c r="S2" s="74">
        <v>22</v>
      </c>
      <c r="T2" s="69">
        <v>23</v>
      </c>
      <c r="U2" s="69">
        <v>24</v>
      </c>
      <c r="V2" s="74">
        <v>25</v>
      </c>
      <c r="W2" s="74">
        <v>19</v>
      </c>
    </row>
    <row r="3" spans="1:23" s="191" customFormat="1" ht="58.5" customHeight="1" x14ac:dyDescent="0.35">
      <c r="A3" s="189"/>
      <c r="B3" s="190"/>
      <c r="C3" s="147" t="s">
        <v>720</v>
      </c>
      <c r="D3" s="147" t="s">
        <v>721</v>
      </c>
      <c r="E3" s="147" t="s">
        <v>722</v>
      </c>
      <c r="F3" s="147" t="s">
        <v>43</v>
      </c>
      <c r="G3" s="147" t="s">
        <v>723</v>
      </c>
      <c r="H3" s="147" t="s">
        <v>724</v>
      </c>
      <c r="I3" s="147" t="s">
        <v>725</v>
      </c>
      <c r="J3" s="147" t="s">
        <v>726</v>
      </c>
      <c r="K3" s="147" t="s">
        <v>727</v>
      </c>
      <c r="L3" s="147" t="s">
        <v>728</v>
      </c>
      <c r="M3" s="147" t="s">
        <v>57</v>
      </c>
      <c r="N3" s="147" t="s">
        <v>729</v>
      </c>
      <c r="O3" s="147" t="s">
        <v>730</v>
      </c>
      <c r="P3" s="147" t="s">
        <v>769</v>
      </c>
      <c r="Q3" s="147" t="s">
        <v>734</v>
      </c>
      <c r="R3" s="148" t="s">
        <v>731</v>
      </c>
      <c r="S3" s="148" t="s">
        <v>732</v>
      </c>
      <c r="T3" s="148" t="s">
        <v>733</v>
      </c>
      <c r="U3" s="148" t="s">
        <v>740</v>
      </c>
      <c r="V3" s="148" t="s">
        <v>735</v>
      </c>
      <c r="W3" s="148" t="s">
        <v>736</v>
      </c>
    </row>
    <row r="4" spans="1:23" x14ac:dyDescent="0.25">
      <c r="A4" s="69">
        <v>1</v>
      </c>
      <c r="B4" s="70" t="s">
        <v>720</v>
      </c>
      <c r="C4" s="75">
        <f>'T11'!C4</f>
        <v>88.740456586486076</v>
      </c>
      <c r="D4" s="75">
        <f>'T11'!D4</f>
        <v>0</v>
      </c>
      <c r="E4" s="75">
        <f>'T11'!E4</f>
        <v>148.10050705577186</v>
      </c>
      <c r="F4" s="75">
        <f>'T11'!F4</f>
        <v>0</v>
      </c>
      <c r="G4" s="75">
        <f>'T11'!G4</f>
        <v>0</v>
      </c>
      <c r="H4" s="75">
        <f>'T11'!H4</f>
        <v>46.375646049970904</v>
      </c>
      <c r="I4" s="75">
        <f>'T11'!I4</f>
        <v>0</v>
      </c>
      <c r="J4" s="75">
        <f>'T11'!J4</f>
        <v>20.841323696593907</v>
      </c>
      <c r="K4" s="75">
        <f>'T11'!K4</f>
        <v>0</v>
      </c>
      <c r="L4" s="75">
        <f>'T11'!L4</f>
        <v>3.5834093560271971</v>
      </c>
      <c r="M4" s="75">
        <f>'T11'!M4</f>
        <v>15.974989484920933</v>
      </c>
      <c r="N4" s="75">
        <f>'T11'!N4</f>
        <v>0</v>
      </c>
      <c r="O4" s="75">
        <f>'T11'!O4</f>
        <v>0</v>
      </c>
      <c r="P4" s="75">
        <f>'T11'!P4</f>
        <v>0</v>
      </c>
      <c r="Q4" s="76">
        <f>SUM(C4:P4)</f>
        <v>323.61633222977082</v>
      </c>
      <c r="R4" s="75">
        <f>'T11'!R4</f>
        <v>463.71253200885837</v>
      </c>
      <c r="S4" s="75">
        <f>'T11'!S4</f>
        <v>0</v>
      </c>
      <c r="T4" s="75">
        <f>'T11'!T4</f>
        <v>406.75862116000832</v>
      </c>
      <c r="U4" s="75">
        <f>'T11'!U4</f>
        <v>7.5181060699762154</v>
      </c>
      <c r="V4" s="76">
        <f t="shared" ref="V4:V16" si="0">SUM(R4:U4)</f>
        <v>877.98925923884292</v>
      </c>
      <c r="W4" s="76">
        <f t="shared" ref="W4:W16" si="1">Q4+V4</f>
        <v>1201.6055914686137</v>
      </c>
    </row>
    <row r="5" spans="1:23" x14ac:dyDescent="0.25">
      <c r="A5" s="69">
        <v>2</v>
      </c>
      <c r="B5" s="70" t="s">
        <v>721</v>
      </c>
      <c r="C5" s="75">
        <f>'T11'!C5</f>
        <v>0</v>
      </c>
      <c r="D5" s="75">
        <f>'T11'!D5</f>
        <v>0</v>
      </c>
      <c r="E5" s="75">
        <f>'T11'!E5</f>
        <v>10.681539862243799</v>
      </c>
      <c r="F5" s="75">
        <f>'T11'!F5</f>
        <v>14.835644591055495</v>
      </c>
      <c r="G5" s="75">
        <f>'T11'!G5</f>
        <v>0</v>
      </c>
      <c r="H5" s="75">
        <f>'T11'!H5</f>
        <v>2.6048924716118728E-2</v>
      </c>
      <c r="I5" s="75">
        <f>'T11'!I5</f>
        <v>0</v>
      </c>
      <c r="J5" s="75">
        <f>'T11'!J5</f>
        <v>1.3903215356223369E-2</v>
      </c>
      <c r="K5" s="75">
        <f>'T11'!K5</f>
        <v>0</v>
      </c>
      <c r="L5" s="75">
        <f>'T11'!L5</f>
        <v>0</v>
      </c>
      <c r="M5" s="75">
        <f>'T11'!M5</f>
        <v>0</v>
      </c>
      <c r="N5" s="75">
        <f>'T11'!N5</f>
        <v>0</v>
      </c>
      <c r="O5" s="75">
        <f>'T11'!O5</f>
        <v>2.5080542051275245E-2</v>
      </c>
      <c r="P5" s="75">
        <f>'T11'!P5</f>
        <v>0</v>
      </c>
      <c r="Q5" s="76">
        <f t="shared" ref="Q5:Q22" si="2">SUM(C5:P5)</f>
        <v>25.582217135422908</v>
      </c>
      <c r="R5" s="75">
        <f>'T11'!R5</f>
        <v>4.4491069369047862</v>
      </c>
      <c r="S5" s="75">
        <f>'T11'!S5</f>
        <v>0</v>
      </c>
      <c r="T5" s="75">
        <f>'T11'!T5</f>
        <v>0.35007137696462504</v>
      </c>
      <c r="U5" s="75">
        <f>'T11'!U5</f>
        <v>0.4501943346332134</v>
      </c>
      <c r="V5" s="76">
        <f t="shared" si="0"/>
        <v>5.2493726485026242</v>
      </c>
      <c r="W5" s="76">
        <f t="shared" si="1"/>
        <v>30.831589783925534</v>
      </c>
    </row>
    <row r="6" spans="1:23" x14ac:dyDescent="0.25">
      <c r="A6" s="69">
        <v>3</v>
      </c>
      <c r="B6" s="70" t="s">
        <v>722</v>
      </c>
      <c r="C6" s="75">
        <f>'T11'!C6</f>
        <v>99.387685555274132</v>
      </c>
      <c r="D6" s="75">
        <f>'T11'!D6</f>
        <v>1.8722669704297281</v>
      </c>
      <c r="E6" s="75">
        <f>'T11'!E6</f>
        <v>227.10018268474792</v>
      </c>
      <c r="F6" s="75">
        <f>'T11'!F6</f>
        <v>171.11138515513142</v>
      </c>
      <c r="G6" s="75">
        <f>'T11'!G6</f>
        <v>9.7751835645834415</v>
      </c>
      <c r="H6" s="75">
        <f>'T11'!H6</f>
        <v>39.149805194084969</v>
      </c>
      <c r="I6" s="75">
        <f>'T11'!I6</f>
        <v>10.655361365913446</v>
      </c>
      <c r="J6" s="75">
        <f>'T11'!J6</f>
        <v>28.717575529324705</v>
      </c>
      <c r="K6" s="75">
        <f>'T11'!K6</f>
        <v>15.861088128216686</v>
      </c>
      <c r="L6" s="75">
        <f>'T11'!L6</f>
        <v>8.0421680246209508</v>
      </c>
      <c r="M6" s="75">
        <f>'T11'!M6</f>
        <v>4.2888333768149822</v>
      </c>
      <c r="N6" s="75">
        <f>'T11'!N6</f>
        <v>6.5252973868497106</v>
      </c>
      <c r="O6" s="75">
        <f>'T11'!O6</f>
        <v>14.270559988511986</v>
      </c>
      <c r="P6" s="75">
        <f>'T11'!P6</f>
        <v>0</v>
      </c>
      <c r="Q6" s="76">
        <f t="shared" si="2"/>
        <v>636.75739292450407</v>
      </c>
      <c r="R6" s="75">
        <f>'T11'!R6</f>
        <v>286.85525098614488</v>
      </c>
      <c r="S6" s="75">
        <f>'T11'!S6</f>
        <v>1.1540274674528879</v>
      </c>
      <c r="T6" s="75">
        <f>'T11'!T6</f>
        <v>51.798491405613632</v>
      </c>
      <c r="U6" s="75">
        <f>'T11'!U6</f>
        <v>44.621303281890413</v>
      </c>
      <c r="V6" s="76">
        <f t="shared" si="0"/>
        <v>384.42907314110175</v>
      </c>
      <c r="W6" s="76">
        <f t="shared" si="1"/>
        <v>1021.1864660656058</v>
      </c>
    </row>
    <row r="7" spans="1:23" x14ac:dyDescent="0.25">
      <c r="A7" s="69">
        <v>4</v>
      </c>
      <c r="B7" s="70" t="s">
        <v>43</v>
      </c>
      <c r="C7" s="75">
        <f>'T11'!C7</f>
        <v>1.5556788553455707</v>
      </c>
      <c r="D7" s="75">
        <f>'T11'!D7</f>
        <v>7.9181733956200595E-2</v>
      </c>
      <c r="E7" s="75">
        <f>'T11'!E7</f>
        <v>2.9703020100444348</v>
      </c>
      <c r="F7" s="75">
        <f>'T11'!F7</f>
        <v>0.27362386020698254</v>
      </c>
      <c r="G7" s="75">
        <f>'T11'!G7</f>
        <v>0.34423418873806633</v>
      </c>
      <c r="H7" s="75">
        <f>'T11'!H7</f>
        <v>2.0845527286274021E-2</v>
      </c>
      <c r="I7" s="75">
        <f>'T11'!I7</f>
        <v>0.56436140948646862</v>
      </c>
      <c r="J7" s="75">
        <f>'T11'!J7</f>
        <v>7.1419823726011383E-2</v>
      </c>
      <c r="K7" s="75">
        <f>'T11'!K7</f>
        <v>62.217033166441745</v>
      </c>
      <c r="L7" s="75">
        <f>'T11'!L7</f>
        <v>0.25684888092347241</v>
      </c>
      <c r="M7" s="75">
        <f>'T11'!M7</f>
        <v>0.28999036933743916</v>
      </c>
      <c r="N7" s="75">
        <f>'T11'!N7</f>
        <v>0.36524362027730278</v>
      </c>
      <c r="O7" s="75">
        <f>'T11'!O7</f>
        <v>1.2315112319873363</v>
      </c>
      <c r="P7" s="75">
        <f>'T11'!P7</f>
        <v>0</v>
      </c>
      <c r="Q7" s="76">
        <f t="shared" si="2"/>
        <v>70.240274677757313</v>
      </c>
      <c r="R7" s="75">
        <f>'T11'!R7</f>
        <v>1.913026138786631</v>
      </c>
      <c r="S7" s="75">
        <f>'T11'!S7</f>
        <v>2.605453249223471</v>
      </c>
      <c r="T7" s="75">
        <f>'T11'!T7</f>
        <v>591.69466888789157</v>
      </c>
      <c r="U7" s="75">
        <f>'T11'!U7</f>
        <v>6.5015925816500939</v>
      </c>
      <c r="V7" s="76">
        <f t="shared" si="0"/>
        <v>602.71474085755176</v>
      </c>
      <c r="W7" s="76">
        <f t="shared" si="1"/>
        <v>672.95501553530903</v>
      </c>
    </row>
    <row r="8" spans="1:23" x14ac:dyDescent="0.25">
      <c r="A8" s="69">
        <v>5</v>
      </c>
      <c r="B8" s="70" t="s">
        <v>723</v>
      </c>
      <c r="C8" s="75">
        <f>'T11'!C8</f>
        <v>38.304827842265361</v>
      </c>
      <c r="D8" s="75">
        <f>'T11'!D8</f>
        <v>0.48030443603314021</v>
      </c>
      <c r="E8" s="75">
        <f>'T11'!E8</f>
        <v>73.21901787939683</v>
      </c>
      <c r="F8" s="75">
        <f>'T11'!F8</f>
        <v>33.375677756144825</v>
      </c>
      <c r="G8" s="75">
        <f>'T11'!G8</f>
        <v>0.77322559724324413</v>
      </c>
      <c r="H8" s="75">
        <f>'T11'!H8</f>
        <v>12.204245152249166</v>
      </c>
      <c r="I8" s="75">
        <f>'T11'!I8</f>
        <v>16.20749066860914</v>
      </c>
      <c r="J8" s="75">
        <f>'T11'!J8</f>
        <v>6.6782758068357628</v>
      </c>
      <c r="K8" s="75">
        <f>'T11'!K8</f>
        <v>3.1224534724555877</v>
      </c>
      <c r="L8" s="75">
        <f>'T11'!L8</f>
        <v>2.3591339684447661</v>
      </c>
      <c r="M8" s="75">
        <f>'T11'!M8</f>
        <v>2.9114629775999865</v>
      </c>
      <c r="N8" s="75">
        <f>'T11'!N8</f>
        <v>2.9883464264772135</v>
      </c>
      <c r="O8" s="75">
        <f>'T11'!O8</f>
        <v>4.8129594753030691</v>
      </c>
      <c r="P8" s="75">
        <f>'T11'!P8</f>
        <v>0</v>
      </c>
      <c r="Q8" s="76">
        <f t="shared" si="2"/>
        <v>197.4374214590581</v>
      </c>
      <c r="R8" s="75">
        <f>'T11'!R8</f>
        <v>290.30259180260254</v>
      </c>
      <c r="S8" s="75">
        <f>'T11'!S8</f>
        <v>0</v>
      </c>
      <c r="T8" s="75">
        <f>'T11'!T8</f>
        <v>113.91161742509146</v>
      </c>
      <c r="U8" s="75">
        <f>'T11'!U8</f>
        <v>19.582204852875421</v>
      </c>
      <c r="V8" s="76">
        <f t="shared" si="0"/>
        <v>423.79641408056943</v>
      </c>
      <c r="W8" s="76">
        <f t="shared" si="1"/>
        <v>621.23383553962753</v>
      </c>
    </row>
    <row r="9" spans="1:23" x14ac:dyDescent="0.25">
      <c r="A9" s="69">
        <v>6</v>
      </c>
      <c r="B9" s="70" t="s">
        <v>724</v>
      </c>
      <c r="C9" s="75">
        <f>'T11'!C9</f>
        <v>0.74764589368194057</v>
      </c>
      <c r="D9" s="75">
        <f>'T11'!D9</f>
        <v>1.38157364419517E-2</v>
      </c>
      <c r="E9" s="75">
        <f>'T11'!E9</f>
        <v>4.232269321322093</v>
      </c>
      <c r="F9" s="75">
        <f>'T11'!F9</f>
        <v>0.72446592030709234</v>
      </c>
      <c r="G9" s="75">
        <f>'T11'!G9</f>
        <v>0.19612574808515143</v>
      </c>
      <c r="H9" s="75">
        <f>'T11'!H9</f>
        <v>9.866208963554115</v>
      </c>
      <c r="I9" s="75">
        <f>'T11'!I9</f>
        <v>6.1253147229516953</v>
      </c>
      <c r="J9" s="75">
        <f>'T11'!J9</f>
        <v>7.0484563737453669</v>
      </c>
      <c r="K9" s="75">
        <f>'T11'!K9</f>
        <v>5.3399059108192999</v>
      </c>
      <c r="L9" s="75">
        <f>'T11'!L9</f>
        <v>0.1074025878487981</v>
      </c>
      <c r="M9" s="75">
        <f>'T11'!M9</f>
        <v>3.2163167711698009</v>
      </c>
      <c r="N9" s="75">
        <f>'T11'!N9</f>
        <v>0.13655587210951936</v>
      </c>
      <c r="O9" s="75">
        <f>'T11'!O9</f>
        <v>16.069837623460703</v>
      </c>
      <c r="P9" s="75">
        <f>'T11'!P9</f>
        <v>0</v>
      </c>
      <c r="Q9" s="76">
        <f t="shared" si="2"/>
        <v>53.824321445497517</v>
      </c>
      <c r="R9" s="75">
        <f>'T11'!R9</f>
        <v>136.92497124361839</v>
      </c>
      <c r="S9" s="75">
        <f>'T11'!S9</f>
        <v>1.2330034468514861</v>
      </c>
      <c r="T9" s="75">
        <f>'T11'!T9</f>
        <v>3.5695935736244078</v>
      </c>
      <c r="U9" s="75">
        <f>'T11'!U9</f>
        <v>2.0751525276237306</v>
      </c>
      <c r="V9" s="76">
        <f t="shared" si="0"/>
        <v>143.80272079171803</v>
      </c>
      <c r="W9" s="76">
        <f t="shared" si="1"/>
        <v>197.62704223721556</v>
      </c>
    </row>
    <row r="10" spans="1:23" x14ac:dyDescent="0.25">
      <c r="A10" s="69">
        <v>7</v>
      </c>
      <c r="B10" s="70" t="s">
        <v>725</v>
      </c>
      <c r="C10" s="75">
        <f>'T11'!C10</f>
        <v>16.420701801982815</v>
      </c>
      <c r="D10" s="75">
        <f>'T11'!D10</f>
        <v>0.38838004681434835</v>
      </c>
      <c r="E10" s="75">
        <f>'T11'!E10</f>
        <v>29.756288535170405</v>
      </c>
      <c r="F10" s="75">
        <f>'T11'!F10</f>
        <v>9.1232642215177453</v>
      </c>
      <c r="G10" s="75">
        <f>'T11'!G10</f>
        <v>42.470940631263034</v>
      </c>
      <c r="H10" s="75">
        <f>'T11'!H10</f>
        <v>4.5327631541961333</v>
      </c>
      <c r="I10" s="75">
        <f>'T11'!I10</f>
        <v>16.313155437648454</v>
      </c>
      <c r="J10" s="75">
        <f>'T11'!J10</f>
        <v>9.9315935343514763</v>
      </c>
      <c r="K10" s="75">
        <f>'T11'!K10</f>
        <v>8.6485430734122382</v>
      </c>
      <c r="L10" s="75">
        <f>'T11'!L10</f>
        <v>2.0226862543408544</v>
      </c>
      <c r="M10" s="75">
        <f>'T11'!M10</f>
        <v>6.9838827210251324</v>
      </c>
      <c r="N10" s="75">
        <f>'T11'!N10</f>
        <v>2.3960285738628784</v>
      </c>
      <c r="O10" s="75">
        <f>'T11'!O10</f>
        <v>19.884116567225366</v>
      </c>
      <c r="P10" s="75">
        <f>'T11'!P10</f>
        <v>0</v>
      </c>
      <c r="Q10" s="76">
        <f t="shared" si="2"/>
        <v>168.87234455281089</v>
      </c>
      <c r="R10" s="75">
        <f>'T11'!R10</f>
        <v>173.00132594813184</v>
      </c>
      <c r="S10" s="75">
        <f>'T11'!S10</f>
        <v>4.7074695470105903</v>
      </c>
      <c r="T10" s="75">
        <f>'T11'!T10</f>
        <v>46.818079662449314</v>
      </c>
      <c r="U10" s="75">
        <f>'T11'!U10</f>
        <v>31.559525372998401</v>
      </c>
      <c r="V10" s="76">
        <f t="shared" si="0"/>
        <v>256.08640053059014</v>
      </c>
      <c r="W10" s="76">
        <f t="shared" si="1"/>
        <v>424.95874508340103</v>
      </c>
    </row>
    <row r="11" spans="1:23" x14ac:dyDescent="0.25">
      <c r="A11" s="69">
        <v>8</v>
      </c>
      <c r="B11" s="70" t="s">
        <v>726</v>
      </c>
      <c r="C11" s="75">
        <f>'T11'!C11</f>
        <v>1.6389165780309281</v>
      </c>
      <c r="D11" s="75">
        <f>'T11'!D11</f>
        <v>4.6903079190416815E-2</v>
      </c>
      <c r="E11" s="75">
        <f>'T11'!E11</f>
        <v>4.3339309932917889</v>
      </c>
      <c r="F11" s="75">
        <f>'T11'!F11</f>
        <v>1.5254038102946952</v>
      </c>
      <c r="G11" s="75">
        <f>'T11'!G11</f>
        <v>11.855876881235366</v>
      </c>
      <c r="H11" s="75">
        <f>'T11'!H11</f>
        <v>6.5182929600233876</v>
      </c>
      <c r="I11" s="75">
        <f>'T11'!I11</f>
        <v>7.7952522007692959</v>
      </c>
      <c r="J11" s="75">
        <f>'T11'!J11</f>
        <v>5.282433601235371</v>
      </c>
      <c r="K11" s="75">
        <f>'T11'!K11</f>
        <v>8.9772758445831595</v>
      </c>
      <c r="L11" s="75">
        <f>'T11'!L11</f>
        <v>0.29158550337711803</v>
      </c>
      <c r="M11" s="75">
        <f>'T11'!M11</f>
        <v>2.3322823775036863</v>
      </c>
      <c r="N11" s="75">
        <f>'T11'!N11</f>
        <v>0.62830017734203158</v>
      </c>
      <c r="O11" s="75">
        <f>'T11'!O11</f>
        <v>14.373045688468421</v>
      </c>
      <c r="P11" s="75">
        <f>'T11'!P11</f>
        <v>0</v>
      </c>
      <c r="Q11" s="76">
        <f t="shared" si="2"/>
        <v>65.599499695345671</v>
      </c>
      <c r="R11" s="75">
        <f>'T11'!R11</f>
        <v>91.670194871348741</v>
      </c>
      <c r="S11" s="75">
        <f>'T11'!S11</f>
        <v>0.47058513122081469</v>
      </c>
      <c r="T11" s="75">
        <f>'T11'!T11</f>
        <v>1.2420770536121988</v>
      </c>
      <c r="U11" s="75">
        <f>'T11'!U11</f>
        <v>8.8454307489823627</v>
      </c>
      <c r="V11" s="76">
        <f t="shared" si="0"/>
        <v>102.22828780516411</v>
      </c>
      <c r="W11" s="76">
        <f t="shared" si="1"/>
        <v>167.82778750050977</v>
      </c>
    </row>
    <row r="12" spans="1:23" x14ac:dyDescent="0.25">
      <c r="A12" s="69">
        <v>9</v>
      </c>
      <c r="B12" s="70" t="s">
        <v>727</v>
      </c>
      <c r="C12" s="75">
        <f>'T11'!C12</f>
        <v>11.038732797487427</v>
      </c>
      <c r="D12" s="75">
        <f>'T11'!D12</f>
        <v>0.71223234358248966</v>
      </c>
      <c r="E12" s="75">
        <f>'T11'!E12</f>
        <v>9.2368699608319229</v>
      </c>
      <c r="F12" s="75">
        <f>'T11'!F12</f>
        <v>7.1365330584257816</v>
      </c>
      <c r="G12" s="75">
        <f>'T11'!G12</f>
        <v>21.999266460791631</v>
      </c>
      <c r="H12" s="75">
        <f>'T11'!H12</f>
        <v>5.1693998559848362</v>
      </c>
      <c r="I12" s="75">
        <f>'T11'!I12</f>
        <v>17.041572610440305</v>
      </c>
      <c r="J12" s="75">
        <f>'T11'!J12</f>
        <v>5.4235897696383688</v>
      </c>
      <c r="K12" s="75">
        <f>'T11'!K12</f>
        <v>31.457488238336619</v>
      </c>
      <c r="L12" s="75">
        <f>'T11'!L12</f>
        <v>1.2152867020310996</v>
      </c>
      <c r="M12" s="75">
        <f>'T11'!M12</f>
        <v>2.9202306210918945</v>
      </c>
      <c r="N12" s="75">
        <f>'T11'!N12</f>
        <v>8.0105036741093159</v>
      </c>
      <c r="O12" s="75">
        <f>'T11'!O12</f>
        <v>17.882106191603437</v>
      </c>
      <c r="P12" s="75">
        <f>'T11'!P12</f>
        <v>0</v>
      </c>
      <c r="Q12" s="76">
        <f t="shared" si="2"/>
        <v>139.2438122843551</v>
      </c>
      <c r="R12" s="75">
        <f>'T11'!R12</f>
        <v>291.80414842479684</v>
      </c>
      <c r="S12" s="75">
        <f>'T11'!S12</f>
        <v>0</v>
      </c>
      <c r="T12" s="75">
        <f>'T11'!T12</f>
        <v>266.76944320260424</v>
      </c>
      <c r="U12" s="75">
        <f>'T11'!U12</f>
        <v>0.23723847559788672</v>
      </c>
      <c r="V12" s="76">
        <f t="shared" si="0"/>
        <v>558.81083010299903</v>
      </c>
      <c r="W12" s="76">
        <f t="shared" si="1"/>
        <v>698.05464238735408</v>
      </c>
    </row>
    <row r="13" spans="1:23" x14ac:dyDescent="0.25">
      <c r="A13" s="69">
        <v>10</v>
      </c>
      <c r="B13" s="70" t="s">
        <v>728</v>
      </c>
      <c r="C13" s="75">
        <f>'T11'!C13</f>
        <v>3.8617166328506342E-2</v>
      </c>
      <c r="D13" s="75">
        <f>'T11'!D13</f>
        <v>9.1272569482067807E-3</v>
      </c>
      <c r="E13" s="75">
        <f>'T11'!E13</f>
        <v>0.22058831934835926</v>
      </c>
      <c r="F13" s="75">
        <f>'T11'!F13</f>
        <v>4.0836085998268962E-2</v>
      </c>
      <c r="G13" s="75">
        <f>'T11'!G13</f>
        <v>0.10018997021101245</v>
      </c>
      <c r="H13" s="75">
        <f>'T11'!H13</f>
        <v>5.9462923040582323E-3</v>
      </c>
      <c r="I13" s="75">
        <f>'T11'!I13</f>
        <v>0.16591976175971981</v>
      </c>
      <c r="J13" s="75">
        <f>'T11'!J13</f>
        <v>1.8108505044099079E-2</v>
      </c>
      <c r="K13" s="75">
        <f>'T11'!K13</f>
        <v>2.0475443172576185E-2</v>
      </c>
      <c r="L13" s="75">
        <f>'T11'!L13</f>
        <v>9.1872339358893412E-2</v>
      </c>
      <c r="M13" s="75">
        <f>'T11'!M13</f>
        <v>8.3163487549327453E-2</v>
      </c>
      <c r="N13" s="75">
        <f>'T11'!N13</f>
        <v>0.13337057788155299</v>
      </c>
      <c r="O13" s="75">
        <f>'T11'!O13</f>
        <v>1.77359921421203</v>
      </c>
      <c r="P13" s="75">
        <f>'T11'!P13</f>
        <v>0</v>
      </c>
      <c r="Q13" s="76">
        <f t="shared" si="2"/>
        <v>2.701814420116611</v>
      </c>
      <c r="R13" s="75">
        <f>'T11'!R13</f>
        <v>27.205103162862862</v>
      </c>
      <c r="S13" s="75">
        <f>'T11'!S13</f>
        <v>70.206035898954596</v>
      </c>
      <c r="T13" s="75">
        <f>'T11'!T13</f>
        <v>0</v>
      </c>
      <c r="U13" s="75">
        <f>'T11'!U13</f>
        <v>16.136498787036874</v>
      </c>
      <c r="V13" s="76">
        <f t="shared" si="0"/>
        <v>113.54763784885434</v>
      </c>
      <c r="W13" s="76">
        <f t="shared" si="1"/>
        <v>116.24945226897094</v>
      </c>
    </row>
    <row r="14" spans="1:23" x14ac:dyDescent="0.25">
      <c r="A14" s="69">
        <v>11</v>
      </c>
      <c r="B14" s="70" t="s">
        <v>57</v>
      </c>
      <c r="C14" s="75">
        <f>'T11'!C14</f>
        <v>3.1875738918116167E-2</v>
      </c>
      <c r="D14" s="75">
        <f>'T11'!D14</f>
        <v>6.5503916460735948E-4</v>
      </c>
      <c r="E14" s="75">
        <f>'T11'!E14</f>
        <v>0.75223719353360385</v>
      </c>
      <c r="F14" s="75">
        <f>'T11'!F14</f>
        <v>3.5083451018413085E-2</v>
      </c>
      <c r="G14" s="75">
        <f>'T11'!G14</f>
        <v>1.542467072075456E-2</v>
      </c>
      <c r="H14" s="75">
        <f>'T11'!H14</f>
        <v>1.1286534363744225E-2</v>
      </c>
      <c r="I14" s="75">
        <f>'T11'!I14</f>
        <v>0.56142446766943477</v>
      </c>
      <c r="J14" s="75">
        <f>'T11'!J14</f>
        <v>8.1044070373752185E-3</v>
      </c>
      <c r="K14" s="75">
        <f>'T11'!K14</f>
        <v>0.19724006481310177</v>
      </c>
      <c r="L14" s="75">
        <f>'T11'!L14</f>
        <v>0.20351070121910855</v>
      </c>
      <c r="M14" s="75">
        <f>'T11'!M14</f>
        <v>0.95775761401271975</v>
      </c>
      <c r="N14" s="75">
        <f>'T11'!N14</f>
        <v>1.2064742549429068</v>
      </c>
      <c r="O14" s="75">
        <f>'T11'!O14</f>
        <v>7.7810830867908178</v>
      </c>
      <c r="P14" s="75">
        <f>'T11'!P14</f>
        <v>0</v>
      </c>
      <c r="Q14" s="76">
        <f t="shared" si="2"/>
        <v>11.762157224204705</v>
      </c>
      <c r="R14" s="75">
        <f>'T11'!R14</f>
        <v>61.146724737551914</v>
      </c>
      <c r="S14" s="75">
        <f>'T11'!S14</f>
        <v>216.74359986265694</v>
      </c>
      <c r="T14" s="75">
        <f>'T11'!T14</f>
        <v>0.69445021620208647</v>
      </c>
      <c r="U14" s="75">
        <f>'T11'!U14</f>
        <v>0.17726898945260294</v>
      </c>
      <c r="V14" s="76">
        <f t="shared" si="0"/>
        <v>278.76204380586353</v>
      </c>
      <c r="W14" s="76">
        <f t="shared" si="1"/>
        <v>290.52420103006824</v>
      </c>
    </row>
    <row r="15" spans="1:23" x14ac:dyDescent="0.25">
      <c r="A15" s="69">
        <v>12</v>
      </c>
      <c r="B15" s="70" t="s">
        <v>729</v>
      </c>
      <c r="C15" s="75">
        <f>'T11'!C15</f>
        <v>2.1280105527030861</v>
      </c>
      <c r="D15" s="75">
        <f>'T11'!D15</f>
        <v>5.3065634966566241E-3</v>
      </c>
      <c r="E15" s="75">
        <f>'T11'!E15</f>
        <v>0.4812983157389753</v>
      </c>
      <c r="F15" s="75">
        <f>'T11'!F15</f>
        <v>0.26173727926199064</v>
      </c>
      <c r="G15" s="75">
        <f>'T11'!G15</f>
        <v>0.13928438165944948</v>
      </c>
      <c r="H15" s="75">
        <f>'T11'!H15</f>
        <v>0.18350826348490537</v>
      </c>
      <c r="I15" s="75">
        <f>'T11'!I15</f>
        <v>0.16682178597444591</v>
      </c>
      <c r="J15" s="75">
        <f>'T11'!J15</f>
        <v>0.13794305952854202</v>
      </c>
      <c r="K15" s="75">
        <f>'T11'!K15</f>
        <v>1.0797380074331493</v>
      </c>
      <c r="L15" s="75">
        <f>'T11'!L15</f>
        <v>2.3694366351701631E-2</v>
      </c>
      <c r="M15" s="75">
        <f>'T11'!M15</f>
        <v>3.4505002893554085E-2</v>
      </c>
      <c r="N15" s="75">
        <f>'T11'!N15</f>
        <v>0.62470498457686807</v>
      </c>
      <c r="O15" s="75">
        <f>'T11'!O15</f>
        <v>1.3885937113552778</v>
      </c>
      <c r="P15" s="75">
        <f>'T11'!P15</f>
        <v>0</v>
      </c>
      <c r="Q15" s="76">
        <f t="shared" si="2"/>
        <v>6.6551462744586027</v>
      </c>
      <c r="R15" s="75">
        <f>'T11'!R15</f>
        <v>37.822738229095236</v>
      </c>
      <c r="S15" s="75">
        <f>'T11'!S15</f>
        <v>44.732139574858579</v>
      </c>
      <c r="T15" s="75">
        <f>'T11'!T15</f>
        <v>4.6621450601019436</v>
      </c>
      <c r="U15" s="75">
        <f>'T11'!U15</f>
        <v>0.25563007968753915</v>
      </c>
      <c r="V15" s="76">
        <f t="shared" si="0"/>
        <v>87.472652943743299</v>
      </c>
      <c r="W15" s="76">
        <f t="shared" si="1"/>
        <v>94.127799218201901</v>
      </c>
    </row>
    <row r="16" spans="1:23" x14ac:dyDescent="0.25">
      <c r="A16" s="69">
        <v>13</v>
      </c>
      <c r="B16" s="70" t="s">
        <v>730</v>
      </c>
      <c r="C16" s="75">
        <f>'T11'!C16</f>
        <v>37.37281374641114</v>
      </c>
      <c r="D16" s="75">
        <f>'T11'!D16</f>
        <v>1.5350798407568058</v>
      </c>
      <c r="E16" s="75">
        <f>'T11'!E16</f>
        <v>21.067383604347288</v>
      </c>
      <c r="F16" s="75">
        <f>'T11'!F16</f>
        <v>5.6330053459135998</v>
      </c>
      <c r="G16" s="75">
        <f>'T11'!G16</f>
        <v>7.2298610147705915</v>
      </c>
      <c r="H16" s="75">
        <f>'T11'!H16</f>
        <v>1.0170436658300996</v>
      </c>
      <c r="I16" s="75">
        <f>'T11'!I16</f>
        <v>7.3736221064285781</v>
      </c>
      <c r="J16" s="75">
        <f>'T11'!J16</f>
        <v>1.652389518084479</v>
      </c>
      <c r="K16" s="75">
        <f>'T11'!K16</f>
        <v>19.047012166863688</v>
      </c>
      <c r="L16" s="75">
        <f>'T11'!L16</f>
        <v>2.3756172662240687</v>
      </c>
      <c r="M16" s="75">
        <f>'T11'!M16</f>
        <v>3.8906022004183001</v>
      </c>
      <c r="N16" s="75">
        <f>'T11'!N16</f>
        <v>4.3331040396133478</v>
      </c>
      <c r="O16" s="75">
        <f>'T11'!O16</f>
        <v>22.28996121465978</v>
      </c>
      <c r="P16" s="75">
        <f>'T11'!P16</f>
        <v>0</v>
      </c>
      <c r="Q16" s="76">
        <f t="shared" si="2"/>
        <v>134.81749573032178</v>
      </c>
      <c r="R16" s="75">
        <f>'T11'!R16</f>
        <v>91.135513742014567</v>
      </c>
      <c r="S16" s="75">
        <f>'T11'!S16</f>
        <v>97.961904467607951</v>
      </c>
      <c r="T16" s="75">
        <f>'T11'!T16</f>
        <v>32.61994370753272</v>
      </c>
      <c r="U16" s="75">
        <f>'T11'!U16</f>
        <v>52.506449490318786</v>
      </c>
      <c r="V16" s="76">
        <f t="shared" si="0"/>
        <v>274.22381140747399</v>
      </c>
      <c r="W16" s="76">
        <f t="shared" si="1"/>
        <v>409.0413071377958</v>
      </c>
    </row>
    <row r="17" spans="1:25" s="11" customFormat="1" x14ac:dyDescent="0.25">
      <c r="A17" s="69">
        <v>14</v>
      </c>
      <c r="B17" s="70" t="s">
        <v>734</v>
      </c>
      <c r="C17" s="76">
        <f>SUM(C4:C16)</f>
        <v>297.40596311491504</v>
      </c>
      <c r="D17" s="76">
        <f t="shared" ref="D17:W17" si="3">SUM(D4:D16)</f>
        <v>5.143253046814551</v>
      </c>
      <c r="E17" s="76">
        <f t="shared" si="3"/>
        <v>532.15241573578919</v>
      </c>
      <c r="F17" s="76">
        <f t="shared" si="3"/>
        <v>244.07666053527632</v>
      </c>
      <c r="G17" s="76">
        <f t="shared" si="3"/>
        <v>94.89961310930174</v>
      </c>
      <c r="H17" s="76">
        <f t="shared" si="3"/>
        <v>125.08104053804873</v>
      </c>
      <c r="I17" s="76">
        <f t="shared" si="3"/>
        <v>82.970296537651009</v>
      </c>
      <c r="J17" s="76">
        <f t="shared" si="3"/>
        <v>85.825116840501678</v>
      </c>
      <c r="K17" s="76">
        <f t="shared" si="3"/>
        <v>155.96825351654786</v>
      </c>
      <c r="L17" s="76">
        <f t="shared" si="3"/>
        <v>20.573215950768031</v>
      </c>
      <c r="M17" s="76">
        <f t="shared" si="3"/>
        <v>43.884017004337757</v>
      </c>
      <c r="N17" s="76">
        <f t="shared" si="3"/>
        <v>27.347929588042653</v>
      </c>
      <c r="O17" s="76">
        <f t="shared" si="3"/>
        <v>121.78245453562951</v>
      </c>
      <c r="P17" s="76">
        <f t="shared" si="3"/>
        <v>0</v>
      </c>
      <c r="Q17" s="76">
        <f t="shared" si="2"/>
        <v>1837.110230053624</v>
      </c>
      <c r="R17" s="76">
        <f t="shared" si="3"/>
        <v>1957.9432282327175</v>
      </c>
      <c r="S17" s="76">
        <f t="shared" si="3"/>
        <v>439.81421864583734</v>
      </c>
      <c r="T17" s="76">
        <f t="shared" si="3"/>
        <v>1520.8892027316961</v>
      </c>
      <c r="U17" s="76">
        <f t="shared" si="3"/>
        <v>190.46659559272359</v>
      </c>
      <c r="V17" s="76">
        <f t="shared" si="3"/>
        <v>4109.1132452029751</v>
      </c>
      <c r="W17" s="76">
        <f t="shared" si="3"/>
        <v>5946.2234752565992</v>
      </c>
    </row>
    <row r="18" spans="1:25" x14ac:dyDescent="0.25">
      <c r="A18" s="69">
        <v>15</v>
      </c>
      <c r="B18" s="70" t="s">
        <v>737</v>
      </c>
      <c r="C18" s="75">
        <f>'T11'!C18</f>
        <v>31.345398088781508</v>
      </c>
      <c r="D18" s="75">
        <f>'T11'!D18</f>
        <v>0.64309335492598263</v>
      </c>
      <c r="E18" s="75">
        <f>'T11'!E18</f>
        <v>59.235285333799851</v>
      </c>
      <c r="F18" s="75">
        <f>'T11'!F18</f>
        <v>31.530553761506425</v>
      </c>
      <c r="G18" s="75">
        <f>'T11'!G18</f>
        <v>7.5568905084016551</v>
      </c>
      <c r="H18" s="75">
        <f>'T11'!H18</f>
        <v>4.1148188509515178</v>
      </c>
      <c r="I18" s="75">
        <f>'T11'!I18</f>
        <v>27.87013472721484</v>
      </c>
      <c r="J18" s="75">
        <f>'T11'!J18</f>
        <v>4.385956435928513</v>
      </c>
      <c r="K18" s="75">
        <f>'T11'!K18</f>
        <v>14.097235224902581</v>
      </c>
      <c r="L18" s="75">
        <f>'T11'!L18</f>
        <v>1.8200655382971054</v>
      </c>
      <c r="M18" s="75">
        <f>'T11'!M18</f>
        <v>3.0243502531328468</v>
      </c>
      <c r="N18" s="75">
        <f>'T11'!N18</f>
        <v>1.9892364890026133</v>
      </c>
      <c r="O18" s="75">
        <f>'T11'!O18</f>
        <v>9.398108435800852</v>
      </c>
      <c r="P18" s="75">
        <f>'T11'!P18</f>
        <v>0</v>
      </c>
      <c r="Q18" s="76">
        <f t="shared" si="2"/>
        <v>197.01112700264628</v>
      </c>
      <c r="R18" s="75">
        <v>0</v>
      </c>
      <c r="S18" s="75">
        <v>0</v>
      </c>
      <c r="T18" s="75">
        <v>0</v>
      </c>
      <c r="U18" s="75">
        <v>0</v>
      </c>
      <c r="V18" s="75">
        <v>0</v>
      </c>
      <c r="W18" s="75">
        <v>0</v>
      </c>
    </row>
    <row r="19" spans="1:25" x14ac:dyDescent="0.25">
      <c r="A19" s="69">
        <v>16</v>
      </c>
      <c r="B19" s="70" t="s">
        <v>738</v>
      </c>
      <c r="C19" s="75">
        <f>'T11'!C19</f>
        <v>832.80223407544759</v>
      </c>
      <c r="D19" s="75">
        <f>'T11'!D19</f>
        <v>22.035769545866536</v>
      </c>
      <c r="E19" s="75">
        <f>'T11'!E19</f>
        <v>232.10160951331943</v>
      </c>
      <c r="F19" s="75">
        <f>'T11'!F19</f>
        <v>255.17040826803375</v>
      </c>
      <c r="G19" s="75">
        <f>'T11'!G19</f>
        <v>498.43890111868632</v>
      </c>
      <c r="H19" s="75">
        <f>'T11'!H19</f>
        <v>58.097912720862723</v>
      </c>
      <c r="I19" s="75">
        <f>'T11'!I19</f>
        <v>184.55663635482796</v>
      </c>
      <c r="J19" s="75">
        <f>'T11'!J19</f>
        <v>56.753248804335989</v>
      </c>
      <c r="K19" s="75">
        <f>'T11'!K19</f>
        <v>490.2005002887683</v>
      </c>
      <c r="L19" s="75">
        <f>'T11'!L19</f>
        <v>90.272187764384284</v>
      </c>
      <c r="M19" s="75">
        <f>'T11'!M19</f>
        <v>236.91697972677733</v>
      </c>
      <c r="N19" s="75">
        <f>'T11'!N19</f>
        <v>51.306656589400866</v>
      </c>
      <c r="O19" s="75">
        <f>'T11'!O19</f>
        <v>253.12874222664246</v>
      </c>
      <c r="P19" s="75">
        <f>'T11'!P19</f>
        <v>0</v>
      </c>
      <c r="Q19" s="76">
        <f t="shared" si="2"/>
        <v>3261.7817869973533</v>
      </c>
      <c r="R19" s="75">
        <v>0</v>
      </c>
      <c r="S19" s="75">
        <v>0</v>
      </c>
      <c r="T19" s="75">
        <v>0</v>
      </c>
      <c r="U19" s="75">
        <v>0</v>
      </c>
      <c r="V19" s="75">
        <v>0</v>
      </c>
      <c r="W19" s="75">
        <v>0</v>
      </c>
    </row>
    <row r="20" spans="1:25" x14ac:dyDescent="0.25">
      <c r="A20" s="69">
        <v>17</v>
      </c>
      <c r="B20" s="70" t="s">
        <v>739</v>
      </c>
      <c r="C20" s="75">
        <f>'T11'!C20</f>
        <v>65.857904697905312</v>
      </c>
      <c r="D20" s="75">
        <f>'T11'!D20</f>
        <v>3.2695505615904827</v>
      </c>
      <c r="E20" s="75">
        <f>'T11'!E20</f>
        <v>186.63430730998877</v>
      </c>
      <c r="F20" s="75">
        <f>'T11'!F20</f>
        <v>136.19517381889113</v>
      </c>
      <c r="G20" s="75">
        <f>'T11'!G20</f>
        <v>15.704706100023245</v>
      </c>
      <c r="H20" s="75">
        <f>'T11'!H20</f>
        <v>15.354159574559063</v>
      </c>
      <c r="I20" s="75">
        <f>'T11'!I20</f>
        <v>138.36864372699497</v>
      </c>
      <c r="J20" s="75">
        <f>'T11'!J20</f>
        <v>17.478678288184216</v>
      </c>
      <c r="K20" s="75">
        <f>'T11'!K20</f>
        <v>21.808739508570255</v>
      </c>
      <c r="L20" s="75">
        <f>'T11'!L20</f>
        <v>3.9663361395126291</v>
      </c>
      <c r="M20" s="75">
        <f>'T11'!M20</f>
        <v>4.2114289256482902</v>
      </c>
      <c r="N20" s="75">
        <f>'T11'!N20</f>
        <v>15.011000261370317</v>
      </c>
      <c r="O20" s="75">
        <f>'T11'!O20</f>
        <v>26.459702289738281</v>
      </c>
      <c r="P20" s="75">
        <f>'T11'!P20</f>
        <v>0</v>
      </c>
      <c r="Q20" s="76">
        <f t="shared" si="2"/>
        <v>650.32033120297706</v>
      </c>
      <c r="R20" s="75">
        <v>0</v>
      </c>
      <c r="S20" s="75">
        <v>0</v>
      </c>
      <c r="T20" s="75">
        <v>0</v>
      </c>
      <c r="U20" s="75">
        <v>0</v>
      </c>
      <c r="V20" s="75">
        <v>0</v>
      </c>
      <c r="W20" s="75">
        <v>0</v>
      </c>
    </row>
    <row r="21" spans="1:25" s="11" customFormat="1" x14ac:dyDescent="0.25">
      <c r="A21" s="69">
        <v>18</v>
      </c>
      <c r="B21" s="70" t="s">
        <v>741</v>
      </c>
      <c r="C21" s="76">
        <f>SUM(C18:C20)</f>
        <v>930.00553686213436</v>
      </c>
      <c r="D21" s="76">
        <f t="shared" ref="D21:W21" si="4">SUM(D18:D20)</f>
        <v>25.948413462383002</v>
      </c>
      <c r="E21" s="76">
        <f t="shared" si="4"/>
        <v>477.97120215710811</v>
      </c>
      <c r="F21" s="76">
        <f t="shared" si="4"/>
        <v>422.8961358484313</v>
      </c>
      <c r="G21" s="76">
        <f t="shared" si="4"/>
        <v>521.70049772711116</v>
      </c>
      <c r="H21" s="76">
        <f t="shared" si="4"/>
        <v>77.566891146373308</v>
      </c>
      <c r="I21" s="76">
        <f t="shared" si="4"/>
        <v>350.79541480903777</v>
      </c>
      <c r="J21" s="76">
        <f t="shared" si="4"/>
        <v>78.617883528448715</v>
      </c>
      <c r="K21" s="76">
        <f t="shared" si="4"/>
        <v>526.10647502224117</v>
      </c>
      <c r="L21" s="76">
        <f t="shared" si="4"/>
        <v>96.05858944219402</v>
      </c>
      <c r="M21" s="76">
        <f t="shared" si="4"/>
        <v>244.15275890555844</v>
      </c>
      <c r="N21" s="76">
        <f t="shared" si="4"/>
        <v>68.306893339773794</v>
      </c>
      <c r="O21" s="76">
        <f t="shared" si="4"/>
        <v>288.98655295218163</v>
      </c>
      <c r="P21" s="76">
        <f t="shared" si="4"/>
        <v>0</v>
      </c>
      <c r="Q21" s="76">
        <f t="shared" si="2"/>
        <v>4109.113245202976</v>
      </c>
      <c r="R21" s="76">
        <f t="shared" si="4"/>
        <v>0</v>
      </c>
      <c r="S21" s="76">
        <f t="shared" si="4"/>
        <v>0</v>
      </c>
      <c r="T21" s="76">
        <f t="shared" si="4"/>
        <v>0</v>
      </c>
      <c r="U21" s="76">
        <f t="shared" si="4"/>
        <v>0</v>
      </c>
      <c r="V21" s="76">
        <f t="shared" si="4"/>
        <v>0</v>
      </c>
      <c r="W21" s="76">
        <f t="shared" si="4"/>
        <v>0</v>
      </c>
    </row>
    <row r="22" spans="1:25" s="11" customFormat="1" x14ac:dyDescent="0.25">
      <c r="A22" s="69">
        <v>19</v>
      </c>
      <c r="B22" s="70" t="s">
        <v>742</v>
      </c>
      <c r="C22" s="76">
        <f>C17+C21</f>
        <v>1227.4114999770495</v>
      </c>
      <c r="D22" s="76">
        <f t="shared" ref="D22:W22" si="5">D17+D21</f>
        <v>31.091666509197552</v>
      </c>
      <c r="E22" s="76">
        <f t="shared" si="5"/>
        <v>1010.1236178928973</v>
      </c>
      <c r="F22" s="76">
        <f t="shared" si="5"/>
        <v>666.97279638370765</v>
      </c>
      <c r="G22" s="76">
        <f t="shared" si="5"/>
        <v>616.60011083641291</v>
      </c>
      <c r="H22" s="76">
        <f t="shared" si="5"/>
        <v>202.64793168442202</v>
      </c>
      <c r="I22" s="76">
        <f t="shared" si="5"/>
        <v>433.76571134668876</v>
      </c>
      <c r="J22" s="76">
        <f t="shared" si="5"/>
        <v>164.44300036895038</v>
      </c>
      <c r="K22" s="76">
        <f t="shared" si="5"/>
        <v>682.07472853878903</v>
      </c>
      <c r="L22" s="76">
        <f t="shared" si="5"/>
        <v>116.63180539296205</v>
      </c>
      <c r="M22" s="76">
        <f t="shared" si="5"/>
        <v>288.03677590989622</v>
      </c>
      <c r="N22" s="76">
        <f t="shared" si="5"/>
        <v>95.65482292781644</v>
      </c>
      <c r="O22" s="76">
        <f t="shared" si="5"/>
        <v>410.76900748781111</v>
      </c>
      <c r="P22" s="76">
        <f t="shared" si="5"/>
        <v>0</v>
      </c>
      <c r="Q22" s="76">
        <f t="shared" si="2"/>
        <v>5946.223475256601</v>
      </c>
      <c r="R22" s="76">
        <f t="shared" si="5"/>
        <v>1957.9432282327175</v>
      </c>
      <c r="S22" s="76">
        <f t="shared" si="5"/>
        <v>439.81421864583734</v>
      </c>
      <c r="T22" s="76">
        <f t="shared" si="5"/>
        <v>1520.8892027316961</v>
      </c>
      <c r="U22" s="76">
        <f t="shared" si="5"/>
        <v>190.46659559272359</v>
      </c>
      <c r="V22" s="76">
        <f t="shared" si="5"/>
        <v>4109.1132452029751</v>
      </c>
      <c r="W22" s="76">
        <f t="shared" si="5"/>
        <v>5946.2234752565992</v>
      </c>
    </row>
    <row r="23" spans="1:25" x14ac:dyDescent="0.25">
      <c r="B23" s="1"/>
      <c r="D23" s="6"/>
      <c r="E23" s="6"/>
      <c r="F23" s="6"/>
      <c r="G23" s="6"/>
      <c r="H23" s="6"/>
      <c r="I23" s="6"/>
      <c r="J23" s="6"/>
      <c r="K23" s="6"/>
      <c r="L23" s="6"/>
      <c r="M23" s="6"/>
      <c r="N23" s="6"/>
      <c r="O23" s="6"/>
      <c r="P23" s="6"/>
      <c r="Q23" s="77"/>
      <c r="R23" s="198"/>
      <c r="S23" s="198"/>
      <c r="T23" s="198"/>
      <c r="U23" s="199"/>
      <c r="V23" s="198"/>
      <c r="W23" s="21"/>
      <c r="X23" s="21"/>
      <c r="Y23" s="21"/>
    </row>
    <row r="24" spans="1:25" x14ac:dyDescent="0.25">
      <c r="A24" s="11"/>
      <c r="B24" s="159" t="s">
        <v>263</v>
      </c>
      <c r="C24" s="75">
        <f>'T11'!C24</f>
        <v>1554.5335512311847</v>
      </c>
      <c r="D24" s="75">
        <f>'T11'!D24</f>
        <v>60.22158865570578</v>
      </c>
      <c r="E24" s="75">
        <f>'T11'!E24</f>
        <v>1171.7692165550886</v>
      </c>
      <c r="F24" s="75">
        <f>'T11'!F24</f>
        <v>998.24938483525841</v>
      </c>
      <c r="G24" s="75">
        <f>'T11'!G24</f>
        <v>1265.6740666622909</v>
      </c>
      <c r="H24" s="75">
        <f>'T11'!H24</f>
        <v>378.68151510621772</v>
      </c>
      <c r="I24" s="75">
        <f>'T11'!I24</f>
        <v>328.66697537520776</v>
      </c>
      <c r="J24" s="75">
        <f>'T11'!J24</f>
        <v>61.242293548175368</v>
      </c>
      <c r="K24" s="75">
        <f>'T11'!K24</f>
        <v>137.79516048339457</v>
      </c>
      <c r="L24" s="75">
        <f>'T11'!L24</f>
        <v>163.46021843291928</v>
      </c>
      <c r="M24" s="75">
        <f>'T11'!M24</f>
        <v>403.68537680019978</v>
      </c>
      <c r="N24" s="75">
        <f>'T11'!N24</f>
        <v>134.06084384325757</v>
      </c>
      <c r="O24" s="75">
        <f>'T11'!O24</f>
        <v>575.69538140307964</v>
      </c>
      <c r="P24" s="75">
        <f>'T11'!P24</f>
        <v>0</v>
      </c>
      <c r="Q24" s="76">
        <f>SUM(C24:O24)</f>
        <v>7233.7355729319797</v>
      </c>
      <c r="R24" s="198"/>
      <c r="S24" s="200"/>
      <c r="T24" s="198"/>
      <c r="U24" s="21"/>
      <c r="V24" s="201"/>
      <c r="W24" s="202"/>
      <c r="X24" s="175"/>
      <c r="Y24" s="21"/>
    </row>
    <row r="25" spans="1:25" x14ac:dyDescent="0.25">
      <c r="A25" s="11"/>
      <c r="R25" s="198"/>
      <c r="S25" s="21"/>
      <c r="T25" s="198"/>
      <c r="U25" s="175"/>
      <c r="V25" s="21"/>
      <c r="W25" s="21"/>
      <c r="X25" s="21"/>
      <c r="Y25" s="21"/>
    </row>
    <row r="26" spans="1:25" x14ac:dyDescent="0.25">
      <c r="A26" s="11"/>
      <c r="B26" s="159" t="s">
        <v>756</v>
      </c>
      <c r="C26" s="151">
        <f>SUM(C27:C35)-C29-C33</f>
        <v>127.27074170568183</v>
      </c>
      <c r="D26" s="151">
        <f t="shared" ref="D26:P26" si="6">SUM(D27:D35)-D29-D33</f>
        <v>5.1882389419028803</v>
      </c>
      <c r="E26" s="151">
        <f t="shared" si="6"/>
        <v>89.946923636914221</v>
      </c>
      <c r="F26" s="151">
        <f t="shared" si="6"/>
        <v>82.552029001059438</v>
      </c>
      <c r="G26" s="151">
        <f t="shared" si="6"/>
        <v>104.46879992582316</v>
      </c>
      <c r="H26" s="151">
        <f t="shared" si="6"/>
        <v>16.103554246951475</v>
      </c>
      <c r="I26" s="151">
        <f t="shared" si="6"/>
        <v>66.625041695483489</v>
      </c>
      <c r="J26" s="151">
        <f t="shared" si="6"/>
        <v>15.026942142296015</v>
      </c>
      <c r="K26" s="151">
        <f t="shared" si="6"/>
        <v>99.9045686947223</v>
      </c>
      <c r="L26" s="151">
        <f t="shared" si="6"/>
        <v>18.910829179074653</v>
      </c>
      <c r="M26" s="151">
        <f t="shared" si="6"/>
        <v>48.191410812529853</v>
      </c>
      <c r="N26" s="151">
        <f t="shared" si="6"/>
        <v>13.659614975538545</v>
      </c>
      <c r="O26" s="151">
        <f t="shared" si="6"/>
        <v>56.846042146315511</v>
      </c>
      <c r="P26" s="151">
        <f t="shared" si="6"/>
        <v>121.87217373567529</v>
      </c>
      <c r="Q26" s="151">
        <f>SUM(Q27:Q35)-Q29-Q33</f>
        <v>866.5669108399685</v>
      </c>
      <c r="R26" s="224"/>
      <c r="S26" s="21"/>
      <c r="T26" s="203"/>
    </row>
    <row r="27" spans="1:25" x14ac:dyDescent="0.25">
      <c r="A27" s="11"/>
      <c r="B27" s="193" t="s">
        <v>747</v>
      </c>
      <c r="C27" s="75">
        <f>'T11'!C27</f>
        <v>1.1559452999148463</v>
      </c>
      <c r="D27" s="75">
        <f>'T11'!D27</f>
        <v>0.23289264579520896</v>
      </c>
      <c r="E27" s="75">
        <f>'T11'!E27</f>
        <v>4.5315382605576247</v>
      </c>
      <c r="F27" s="75">
        <f>'T11'!F27</f>
        <v>3.8604916540290573</v>
      </c>
      <c r="G27" s="75">
        <f>'T11'!G27</f>
        <v>4.8946928946789683</v>
      </c>
      <c r="H27" s="75">
        <f>'T11'!H27</f>
        <v>1.4644605354241109</v>
      </c>
      <c r="I27" s="75">
        <f>'T11'!I27</f>
        <v>1.2710412194246996</v>
      </c>
      <c r="J27" s="75">
        <f>'T11'!J27</f>
        <v>0.23683997877478877</v>
      </c>
      <c r="K27" s="75">
        <f>'T11'!K27</f>
        <v>0.53288995224327473</v>
      </c>
      <c r="L27" s="75">
        <f>'T11'!L27</f>
        <v>0.63214344893404739</v>
      </c>
      <c r="M27" s="75">
        <f>'T11'!M27</f>
        <v>1.5611570131324786</v>
      </c>
      <c r="N27" s="75">
        <f>'T11'!N27</f>
        <v>0.51844837237179819</v>
      </c>
      <c r="O27" s="75">
        <f>'T11'!O27</f>
        <v>2.2263647230160211</v>
      </c>
      <c r="P27" s="75">
        <f>'T11'!P27</f>
        <v>0</v>
      </c>
      <c r="Q27" s="149">
        <f t="shared" ref="Q27:Q35" si="7">SUM(C27:P27)</f>
        <v>23.118905998296924</v>
      </c>
      <c r="R27" s="224"/>
      <c r="S27" s="174"/>
      <c r="T27" s="6"/>
    </row>
    <row r="28" spans="1:25" x14ac:dyDescent="0.25">
      <c r="A28" s="11"/>
      <c r="B28" s="193" t="s">
        <v>748</v>
      </c>
      <c r="C28" s="75">
        <f>'T11'!C28</f>
        <v>8.8724621388761147</v>
      </c>
      <c r="D28" s="75">
        <f>'T11'!D28</f>
        <v>1.529333206806428</v>
      </c>
      <c r="E28" s="75">
        <f>'T11'!E28</f>
        <v>16.108386777375859</v>
      </c>
      <c r="F28" s="75">
        <f>'T11'!F28</f>
        <v>17.709414592777804</v>
      </c>
      <c r="G28" s="75">
        <f>'T11'!G28</f>
        <v>34.592808817421165</v>
      </c>
      <c r="H28" s="75">
        <f>'T11'!H28</f>
        <v>4.0321290792779969</v>
      </c>
      <c r="I28" s="75">
        <f>'T11'!I28</f>
        <v>12.808656032023213</v>
      </c>
      <c r="J28" s="75">
        <f>'T11'!J28</f>
        <v>3.9388063035401975</v>
      </c>
      <c r="K28" s="75">
        <f>'T11'!K28</f>
        <v>34.021044807366948</v>
      </c>
      <c r="L28" s="75">
        <f>'T11'!L28</f>
        <v>6.265097940499853</v>
      </c>
      <c r="M28" s="75">
        <f>'T11'!M28</f>
        <v>16.442584571338955</v>
      </c>
      <c r="N28" s="75">
        <f>'T11'!N28</f>
        <v>3.5608002474823044</v>
      </c>
      <c r="O28" s="75">
        <f>'T11'!O28</f>
        <v>17.567718262735433</v>
      </c>
      <c r="P28" s="75">
        <f>'T11'!P28</f>
        <v>0</v>
      </c>
      <c r="Q28" s="149">
        <f t="shared" si="7"/>
        <v>177.44924277752224</v>
      </c>
      <c r="R28" s="224"/>
      <c r="S28" s="174"/>
      <c r="T28" s="162"/>
    </row>
    <row r="29" spans="1:25" x14ac:dyDescent="0.25">
      <c r="A29" s="11"/>
      <c r="B29" s="193" t="s">
        <v>807</v>
      </c>
      <c r="C29" s="75">
        <f>'T11'!C29</f>
        <v>31.766567742949338</v>
      </c>
      <c r="D29" s="75">
        <f>'T11'!D29</f>
        <v>0.65173422160518868</v>
      </c>
      <c r="E29" s="75">
        <f>'T11'!E29</f>
        <v>60.03119497794944</v>
      </c>
      <c r="F29" s="75">
        <f>'T11'!F29</f>
        <v>31.954211243406668</v>
      </c>
      <c r="G29" s="75">
        <f>'T11'!G29</f>
        <v>7.6584279957544412</v>
      </c>
      <c r="H29" s="75">
        <f>'T11'!H29</f>
        <v>4.1701072485501038</v>
      </c>
      <c r="I29" s="75">
        <f>'T11'!I29</f>
        <v>28.244609314247537</v>
      </c>
      <c r="J29" s="75">
        <f>'T11'!J29</f>
        <v>4.4448879495779217</v>
      </c>
      <c r="K29" s="75">
        <f>'T11'!K29</f>
        <v>14.286651472467156</v>
      </c>
      <c r="L29" s="75">
        <f>'T11'!L29</f>
        <v>1.8445206870610871</v>
      </c>
      <c r="M29" s="75">
        <f>'T11'!M29</f>
        <v>3.0649866663819814</v>
      </c>
      <c r="N29" s="75">
        <f>'T11'!N29</f>
        <v>2.0159646882029643</v>
      </c>
      <c r="O29" s="75">
        <f>'T11'!O29</f>
        <v>9.5243852841129062</v>
      </c>
      <c r="P29" s="75">
        <f>'T11'!P29</f>
        <v>0</v>
      </c>
      <c r="Q29" s="149">
        <f t="shared" si="7"/>
        <v>199.65824949226666</v>
      </c>
      <c r="R29" s="224"/>
      <c r="S29" s="174"/>
      <c r="T29" s="163"/>
    </row>
    <row r="30" spans="1:25" ht="14.5" x14ac:dyDescent="0.25">
      <c r="A30" s="11"/>
      <c r="B30" s="193" t="s">
        <v>809</v>
      </c>
      <c r="C30" s="75">
        <f>'T11'!C30</f>
        <v>101.79225396814081</v>
      </c>
      <c r="D30" s="75">
        <f>'T11'!D30</f>
        <v>2.6934013361364957</v>
      </c>
      <c r="E30" s="75">
        <f>'T11'!E30</f>
        <v>28.369455574555591</v>
      </c>
      <c r="F30" s="75">
        <f>'T11'!F30</f>
        <v>31.189122628146944</v>
      </c>
      <c r="G30" s="75">
        <f>'T11'!G30</f>
        <v>60.923490757203957</v>
      </c>
      <c r="H30" s="75">
        <f>'T11'!H30</f>
        <v>7.1012267315377615</v>
      </c>
      <c r="I30" s="75">
        <f>'T11'!I30</f>
        <v>22.558099907347874</v>
      </c>
      <c r="J30" s="75">
        <f>'T11'!J30</f>
        <v>6.9368703389965711</v>
      </c>
      <c r="K30" s="75">
        <f>'T11'!K30</f>
        <v>59.916522529625475</v>
      </c>
      <c r="L30" s="75">
        <f>'T11'!L30</f>
        <v>11.033843435078275</v>
      </c>
      <c r="M30" s="75">
        <f>'T11'!M30</f>
        <v>28.958031550535164</v>
      </c>
      <c r="N30" s="75">
        <f>'T11'!N30</f>
        <v>6.2711409793496493</v>
      </c>
      <c r="O30" s="75">
        <f>'T11'!O30</f>
        <v>30.93957263932618</v>
      </c>
      <c r="P30" s="75">
        <f>'T11'!P30</f>
        <v>0</v>
      </c>
      <c r="Q30" s="149">
        <f t="shared" si="7"/>
        <v>398.6830323759807</v>
      </c>
      <c r="R30" s="224"/>
      <c r="S30" s="174"/>
      <c r="T30" s="164"/>
    </row>
    <row r="31" spans="1:25" ht="14.5" x14ac:dyDescent="0.25">
      <c r="A31" s="11"/>
      <c r="B31" s="193" t="s">
        <v>808</v>
      </c>
      <c r="C31" s="75">
        <f>'T11'!C31</f>
        <v>14.034639030939104</v>
      </c>
      <c r="D31" s="75">
        <f>'T11'!D31</f>
        <v>0.69675708839832173</v>
      </c>
      <c r="E31" s="75">
        <f>'T11'!E31</f>
        <v>39.772676429658162</v>
      </c>
      <c r="F31" s="75">
        <f>'T11'!F31</f>
        <v>29.023852354126614</v>
      </c>
      <c r="G31" s="75">
        <f>'T11'!G31</f>
        <v>3.3467490684960115</v>
      </c>
      <c r="H31" s="75">
        <f>'T11'!H31</f>
        <v>3.2720459030824269</v>
      </c>
      <c r="I31" s="75">
        <f>'T11'!I31</f>
        <v>29.487029337129172</v>
      </c>
      <c r="J31" s="75">
        <f>'T11'!J31</f>
        <v>3.7247911490324168</v>
      </c>
      <c r="K31" s="75">
        <f>'T11'!K31</f>
        <v>4.6475482043736971</v>
      </c>
      <c r="L31" s="75">
        <f>'T11'!L31</f>
        <v>0.84524547582818566</v>
      </c>
      <c r="M31" s="75">
        <f>'T11'!M31</f>
        <v>0.8974759377337036</v>
      </c>
      <c r="N31" s="75">
        <f>'T11'!N31</f>
        <v>3.1989169884471851</v>
      </c>
      <c r="O31" s="75">
        <f>'T11'!O31</f>
        <v>5.6386909393186482</v>
      </c>
      <c r="P31" s="75">
        <f>'T11'!P31</f>
        <v>0</v>
      </c>
      <c r="Q31" s="149">
        <f t="shared" si="7"/>
        <v>138.58641790656367</v>
      </c>
      <c r="R31" s="224"/>
      <c r="T31" s="164"/>
    </row>
    <row r="32" spans="1:25" ht="14.5" x14ac:dyDescent="0.25">
      <c r="A32" s="11"/>
      <c r="B32" s="193" t="s">
        <v>810</v>
      </c>
      <c r="C32" s="75">
        <f>'T11'!C32</f>
        <v>1.4154412678109398</v>
      </c>
      <c r="D32" s="75">
        <f>'T11'!D32</f>
        <v>3.5854664766426264E-2</v>
      </c>
      <c r="E32" s="75">
        <f>'T11'!E32</f>
        <v>1.1648665947669794</v>
      </c>
      <c r="F32" s="75">
        <f>'T11'!F32</f>
        <v>0.76914777197901074</v>
      </c>
      <c r="G32" s="75">
        <f>'T11'!G32</f>
        <v>0.71105838802306942</v>
      </c>
      <c r="H32" s="75">
        <f>'T11'!H32</f>
        <v>0.23369199762917853</v>
      </c>
      <c r="I32" s="75">
        <f>'T11'!I32</f>
        <v>0.50021519955854377</v>
      </c>
      <c r="J32" s="75">
        <f>'T11'!J32</f>
        <v>0.18963437195204236</v>
      </c>
      <c r="K32" s="75">
        <f>'T11'!K32</f>
        <v>0.78656320111290967</v>
      </c>
      <c r="L32" s="75">
        <f>'T11'!L32</f>
        <v>0.13449887873429558</v>
      </c>
      <c r="M32" s="75">
        <f>'T11'!M32</f>
        <v>0.33216173978955094</v>
      </c>
      <c r="N32" s="75">
        <f>'T11'!N32</f>
        <v>0.11030838788760829</v>
      </c>
      <c r="O32" s="75">
        <f>'T11'!O32</f>
        <v>0.47369558191923439</v>
      </c>
      <c r="P32" s="75">
        <f>'T11'!P32</f>
        <v>0</v>
      </c>
      <c r="Q32" s="149">
        <f t="shared" si="7"/>
        <v>6.8571380459297888</v>
      </c>
      <c r="R32" s="224"/>
      <c r="T32" s="164"/>
    </row>
    <row r="33" spans="1:22" x14ac:dyDescent="0.25">
      <c r="A33" s="11"/>
      <c r="B33" s="194" t="s">
        <v>766</v>
      </c>
      <c r="C33" s="75">
        <f>'T11'!C33</f>
        <v>-85.475766523941516</v>
      </c>
      <c r="D33" s="75">
        <f>'T11'!D33</f>
        <v>-2.7742788676960553</v>
      </c>
      <c r="E33" s="75">
        <f>'T11'!E33</f>
        <v>-9.275803621031292</v>
      </c>
      <c r="F33" s="75">
        <f>'T11'!F33</f>
        <v>-29.0279115108459</v>
      </c>
      <c r="G33" s="75">
        <f>'T11'!G33</f>
        <v>-57.322870217968592</v>
      </c>
      <c r="H33" s="75">
        <f>'T11'!H33</f>
        <v>-6.4368573836992633</v>
      </c>
      <c r="I33" s="75">
        <f>'T11'!I33</f>
        <v>-24.300735129788052</v>
      </c>
      <c r="J33" s="75">
        <f>'T11'!J33</f>
        <v>-6.4064079104031091</v>
      </c>
      <c r="K33" s="75">
        <f>'T11'!K33</f>
        <v>-51.06398246264493</v>
      </c>
      <c r="L33" s="75">
        <f>'T11'!L33</f>
        <v>-10.169067102579669</v>
      </c>
      <c r="M33" s="75">
        <f>'T11'!M33</f>
        <v>-27.122682561676438</v>
      </c>
      <c r="N33" s="75">
        <f>'T11'!N33</f>
        <v>-7.5644016674814782</v>
      </c>
      <c r="O33" s="75">
        <f>'T11'!O33</f>
        <v>-27.527573876451154</v>
      </c>
      <c r="P33" s="75">
        <f>'T11'!P33</f>
        <v>0</v>
      </c>
      <c r="Q33" s="149">
        <f t="shared" si="7"/>
        <v>-344.46833883620741</v>
      </c>
      <c r="R33" s="224"/>
      <c r="T33" s="87"/>
    </row>
    <row r="34" spans="1:22" x14ac:dyDescent="0.25">
      <c r="A34" s="11"/>
      <c r="B34" s="193" t="s">
        <v>754</v>
      </c>
      <c r="C34" s="181"/>
      <c r="D34" s="181"/>
      <c r="E34" s="181"/>
      <c r="F34" s="181"/>
      <c r="G34" s="181"/>
      <c r="H34" s="181"/>
      <c r="I34" s="181"/>
      <c r="J34" s="181"/>
      <c r="K34" s="181"/>
      <c r="L34" s="181"/>
      <c r="M34" s="181"/>
      <c r="N34" s="181"/>
      <c r="O34" s="181"/>
      <c r="P34" s="75">
        <f>'T11'!P34</f>
        <v>78.923710876982469</v>
      </c>
      <c r="Q34" s="149">
        <f t="shared" si="7"/>
        <v>78.923710876982469</v>
      </c>
      <c r="R34" s="224"/>
      <c r="T34" s="87"/>
    </row>
    <row r="35" spans="1:22" x14ac:dyDescent="0.25">
      <c r="A35" s="11"/>
      <c r="B35" s="193" t="s">
        <v>755</v>
      </c>
      <c r="C35" s="181"/>
      <c r="D35" s="181"/>
      <c r="E35" s="181"/>
      <c r="F35" s="181"/>
      <c r="G35" s="181"/>
      <c r="H35" s="181"/>
      <c r="I35" s="181"/>
      <c r="J35" s="181"/>
      <c r="K35" s="181"/>
      <c r="L35" s="181"/>
      <c r="M35" s="181"/>
      <c r="N35" s="181"/>
      <c r="O35" s="181"/>
      <c r="P35" s="75">
        <f>'T11'!P35</f>
        <v>42.948462858692814</v>
      </c>
      <c r="Q35" s="149">
        <f t="shared" si="7"/>
        <v>42.948462858692814</v>
      </c>
      <c r="R35" s="224"/>
      <c r="T35" s="87"/>
    </row>
    <row r="36" spans="1:22" s="128" customFormat="1" x14ac:dyDescent="0.25">
      <c r="A36" s="195"/>
      <c r="B36" s="196"/>
      <c r="C36" s="182"/>
      <c r="D36" s="182"/>
      <c r="E36" s="182"/>
      <c r="F36" s="182"/>
      <c r="G36" s="182"/>
      <c r="H36" s="182"/>
      <c r="I36" s="182"/>
      <c r="J36" s="182"/>
      <c r="K36" s="182"/>
      <c r="L36" s="182"/>
      <c r="M36" s="182"/>
      <c r="N36" s="182"/>
      <c r="O36" s="182"/>
      <c r="P36" s="183"/>
      <c r="Q36" s="157"/>
      <c r="R36" s="145"/>
      <c r="T36" s="197"/>
    </row>
    <row r="37" spans="1:22" s="128" customFormat="1" x14ac:dyDescent="0.25">
      <c r="A37" s="195"/>
      <c r="B37" s="159" t="s">
        <v>811</v>
      </c>
      <c r="C37" s="208">
        <f>C38+C43</f>
        <v>0</v>
      </c>
      <c r="D37" s="208">
        <f t="shared" ref="D37:Q37" si="8">D38+D43</f>
        <v>0</v>
      </c>
      <c r="E37" s="208">
        <f t="shared" si="8"/>
        <v>0</v>
      </c>
      <c r="F37" s="208">
        <f t="shared" si="8"/>
        <v>0</v>
      </c>
      <c r="G37" s="208">
        <f t="shared" si="8"/>
        <v>0</v>
      </c>
      <c r="H37" s="208">
        <f t="shared" si="8"/>
        <v>0</v>
      </c>
      <c r="I37" s="208">
        <f t="shared" si="8"/>
        <v>0</v>
      </c>
      <c r="J37" s="208">
        <f t="shared" si="8"/>
        <v>0</v>
      </c>
      <c r="K37" s="208">
        <f t="shared" si="8"/>
        <v>0</v>
      </c>
      <c r="L37" s="208">
        <f t="shared" si="8"/>
        <v>39.121434081495764</v>
      </c>
      <c r="M37" s="208">
        <f t="shared" si="8"/>
        <v>96.615256051635683</v>
      </c>
      <c r="N37" s="208">
        <f t="shared" si="8"/>
        <v>32.085191832017507</v>
      </c>
      <c r="O37" s="208">
        <f t="shared" si="8"/>
        <v>0</v>
      </c>
      <c r="P37" s="208">
        <f t="shared" si="8"/>
        <v>857.5544520612134</v>
      </c>
      <c r="Q37" s="208">
        <f t="shared" si="8"/>
        <v>1025.3763340263622</v>
      </c>
      <c r="R37" s="145"/>
      <c r="T37" s="197"/>
    </row>
    <row r="38" spans="1:22" x14ac:dyDescent="0.25">
      <c r="A38" s="11"/>
      <c r="B38" s="193" t="s">
        <v>980</v>
      </c>
      <c r="C38" s="149">
        <f>SUM(C39:C42)</f>
        <v>0</v>
      </c>
      <c r="D38" s="149">
        <f t="shared" ref="D38:P38" si="9">SUM(D39:D42)</f>
        <v>0</v>
      </c>
      <c r="E38" s="149">
        <f t="shared" si="9"/>
        <v>0</v>
      </c>
      <c r="F38" s="149">
        <f t="shared" si="9"/>
        <v>0</v>
      </c>
      <c r="G38" s="149">
        <f t="shared" si="9"/>
        <v>0</v>
      </c>
      <c r="H38" s="149">
        <f t="shared" si="9"/>
        <v>0</v>
      </c>
      <c r="I38" s="149">
        <f t="shared" si="9"/>
        <v>0</v>
      </c>
      <c r="J38" s="149">
        <f t="shared" si="9"/>
        <v>0</v>
      </c>
      <c r="K38" s="149">
        <f t="shared" si="9"/>
        <v>0</v>
      </c>
      <c r="L38" s="149">
        <f t="shared" si="9"/>
        <v>39.121434081495764</v>
      </c>
      <c r="M38" s="149">
        <f t="shared" si="9"/>
        <v>96.615256051635683</v>
      </c>
      <c r="N38" s="149">
        <f t="shared" si="9"/>
        <v>32.085191832017507</v>
      </c>
      <c r="O38" s="149">
        <f t="shared" si="9"/>
        <v>0</v>
      </c>
      <c r="P38" s="149">
        <f t="shared" si="9"/>
        <v>564.04639715922303</v>
      </c>
      <c r="Q38" s="149">
        <f t="shared" ref="Q38" si="10">SUM(Q39:Q42)</f>
        <v>731.86827912437195</v>
      </c>
      <c r="R38" s="6"/>
      <c r="T38" s="87"/>
    </row>
    <row r="39" spans="1:22" x14ac:dyDescent="0.25">
      <c r="A39" s="11"/>
      <c r="B39" s="194" t="s">
        <v>812</v>
      </c>
      <c r="C39" s="75">
        <f>'T11'!C39</f>
        <v>0</v>
      </c>
      <c r="D39" s="75">
        <f>'T11'!D39</f>
        <v>0</v>
      </c>
      <c r="E39" s="75">
        <f>'T11'!E39</f>
        <v>0</v>
      </c>
      <c r="F39" s="75">
        <f>'T11'!F39</f>
        <v>0</v>
      </c>
      <c r="G39" s="75">
        <f>'T11'!G39</f>
        <v>0</v>
      </c>
      <c r="H39" s="75">
        <f>'T11'!H39</f>
        <v>0</v>
      </c>
      <c r="I39" s="75">
        <f>'T11'!I39</f>
        <v>0</v>
      </c>
      <c r="J39" s="75">
        <f>'T11'!J39</f>
        <v>0</v>
      </c>
      <c r="K39" s="75">
        <f>'T11'!K39</f>
        <v>0</v>
      </c>
      <c r="L39" s="75">
        <f>'T11'!L39</f>
        <v>39.121434081495764</v>
      </c>
      <c r="M39" s="75">
        <f>'T11'!M39</f>
        <v>96.615256051635683</v>
      </c>
      <c r="N39" s="75">
        <f>'T11'!N39</f>
        <v>32.085191832017507</v>
      </c>
      <c r="O39" s="75">
        <f>'T11'!O39</f>
        <v>0</v>
      </c>
      <c r="P39" s="75">
        <f>'T11'!P39</f>
        <v>0</v>
      </c>
      <c r="Q39" s="149">
        <f>SUM(C39:P39)</f>
        <v>167.82188196514895</v>
      </c>
      <c r="R39" s="6"/>
      <c r="T39" s="87"/>
    </row>
    <row r="40" spans="1:22" x14ac:dyDescent="0.25">
      <c r="A40" s="11"/>
      <c r="B40" s="194" t="s">
        <v>766</v>
      </c>
      <c r="C40" s="75">
        <f>'T11'!C40</f>
        <v>0</v>
      </c>
      <c r="D40" s="75">
        <f>'T11'!D40</f>
        <v>0</v>
      </c>
      <c r="E40" s="75">
        <f>'T11'!E40</f>
        <v>0</v>
      </c>
      <c r="F40" s="75">
        <f>'T11'!F40</f>
        <v>0</v>
      </c>
      <c r="G40" s="75">
        <f>'T11'!G40</f>
        <v>0</v>
      </c>
      <c r="H40" s="75">
        <f>'T11'!H40</f>
        <v>0</v>
      </c>
      <c r="I40" s="75">
        <f>'T11'!I40</f>
        <v>0</v>
      </c>
      <c r="J40" s="75">
        <f>'T11'!J40</f>
        <v>0</v>
      </c>
      <c r="K40" s="75">
        <f>'T11'!K40</f>
        <v>0</v>
      </c>
      <c r="L40" s="75">
        <f>'T11'!L40</f>
        <v>0</v>
      </c>
      <c r="M40" s="75">
        <f>'T11'!M40</f>
        <v>0</v>
      </c>
      <c r="N40" s="75">
        <f>'T11'!N40</f>
        <v>0</v>
      </c>
      <c r="O40" s="75">
        <f>'T11'!O40</f>
        <v>0</v>
      </c>
      <c r="P40" s="75">
        <f>'T11'!P40</f>
        <v>344.46833883620735</v>
      </c>
      <c r="Q40" s="149">
        <f t="shared" ref="Q40:Q43" si="11">SUM(C40:P40)</f>
        <v>344.46833883620735</v>
      </c>
      <c r="R40" s="6"/>
      <c r="T40" s="87"/>
      <c r="U40" s="11"/>
      <c r="V40" s="1"/>
    </row>
    <row r="41" spans="1:22" x14ac:dyDescent="0.25">
      <c r="A41" s="11"/>
      <c r="B41" s="194" t="s">
        <v>767</v>
      </c>
      <c r="C41" s="75">
        <f>'T11'!C41</f>
        <v>0</v>
      </c>
      <c r="D41" s="75">
        <f>'T11'!D41</f>
        <v>0</v>
      </c>
      <c r="E41" s="75">
        <f>'T11'!E41</f>
        <v>0</v>
      </c>
      <c r="F41" s="75">
        <f>'T11'!F41</f>
        <v>0</v>
      </c>
      <c r="G41" s="75">
        <f>'T11'!G41</f>
        <v>0</v>
      </c>
      <c r="H41" s="75">
        <f>'T11'!H41</f>
        <v>0</v>
      </c>
      <c r="I41" s="75">
        <f>'T11'!I41</f>
        <v>0</v>
      </c>
      <c r="J41" s="75">
        <f>'T11'!J41</f>
        <v>0</v>
      </c>
      <c r="K41" s="75">
        <f>'T11'!K41</f>
        <v>0</v>
      </c>
      <c r="L41" s="75">
        <f>'T11'!L41</f>
        <v>0</v>
      </c>
      <c r="M41" s="75">
        <f>'T11'!M41</f>
        <v>0</v>
      </c>
      <c r="N41" s="75">
        <f>'T11'!N41</f>
        <v>0</v>
      </c>
      <c r="O41" s="75">
        <f>'T11'!O41</f>
        <v>0</v>
      </c>
      <c r="P41" s="75">
        <f>'T11'!P41</f>
        <v>123.25397213433654</v>
      </c>
      <c r="Q41" s="149">
        <f t="shared" si="11"/>
        <v>123.25397213433654</v>
      </c>
      <c r="R41" s="6"/>
      <c r="T41" s="87"/>
      <c r="U41" s="11"/>
      <c r="V41" s="1"/>
    </row>
    <row r="42" spans="1:22" x14ac:dyDescent="0.25">
      <c r="A42" s="11"/>
      <c r="B42" s="194" t="s">
        <v>978</v>
      </c>
      <c r="C42" s="75">
        <f>'T11'!C42</f>
        <v>0</v>
      </c>
      <c r="D42" s="75">
        <f>'T11'!D42</f>
        <v>0</v>
      </c>
      <c r="E42" s="75">
        <f>'T11'!E42</f>
        <v>0</v>
      </c>
      <c r="F42" s="75">
        <f>'T11'!F42</f>
        <v>0</v>
      </c>
      <c r="G42" s="75">
        <f>'T11'!G42</f>
        <v>0</v>
      </c>
      <c r="H42" s="75">
        <f>'T11'!H42</f>
        <v>0</v>
      </c>
      <c r="I42" s="75">
        <f>'T11'!I42</f>
        <v>0</v>
      </c>
      <c r="J42" s="75">
        <f>'T11'!J42</f>
        <v>0</v>
      </c>
      <c r="K42" s="75">
        <f>'T11'!K42</f>
        <v>0</v>
      </c>
      <c r="L42" s="75">
        <f>'T11'!L42</f>
        <v>0</v>
      </c>
      <c r="M42" s="75">
        <f>'T11'!M42</f>
        <v>0</v>
      </c>
      <c r="N42" s="75">
        <f>'T11'!N42</f>
        <v>0</v>
      </c>
      <c r="O42" s="75">
        <f>'T11'!O42</f>
        <v>0</v>
      </c>
      <c r="P42" s="75">
        <f>'T11'!P42</f>
        <v>96.324086188679104</v>
      </c>
      <c r="Q42" s="149">
        <f t="shared" si="11"/>
        <v>96.324086188679104</v>
      </c>
      <c r="R42" s="6"/>
      <c r="T42" s="87"/>
      <c r="U42" s="11"/>
      <c r="V42" s="1"/>
    </row>
    <row r="43" spans="1:22" x14ac:dyDescent="0.25">
      <c r="A43" s="11"/>
      <c r="B43" s="193" t="s">
        <v>979</v>
      </c>
      <c r="C43" s="76">
        <f>'T11'!C43</f>
        <v>0</v>
      </c>
      <c r="D43" s="76">
        <f>'T11'!D43</f>
        <v>0</v>
      </c>
      <c r="E43" s="76">
        <f>'T11'!E43</f>
        <v>0</v>
      </c>
      <c r="F43" s="76">
        <f>'T11'!F43</f>
        <v>0</v>
      </c>
      <c r="G43" s="76">
        <f>'T11'!G43</f>
        <v>0</v>
      </c>
      <c r="H43" s="76">
        <f>'T11'!H43</f>
        <v>0</v>
      </c>
      <c r="I43" s="76">
        <f>'T11'!I43</f>
        <v>0</v>
      </c>
      <c r="J43" s="76">
        <f>'T11'!J43</f>
        <v>0</v>
      </c>
      <c r="K43" s="76">
        <f>'T11'!K43</f>
        <v>0</v>
      </c>
      <c r="L43" s="76">
        <f>'T11'!L43</f>
        <v>0</v>
      </c>
      <c r="M43" s="76">
        <f>'T11'!M43</f>
        <v>0</v>
      </c>
      <c r="N43" s="76">
        <f>'T11'!N43</f>
        <v>0</v>
      </c>
      <c r="O43" s="76">
        <f>'T11'!O43</f>
        <v>0</v>
      </c>
      <c r="P43" s="76">
        <f>'T11'!P43</f>
        <v>293.50805490199036</v>
      </c>
      <c r="Q43" s="149">
        <f t="shared" si="11"/>
        <v>293.50805490199036</v>
      </c>
      <c r="R43" s="183"/>
      <c r="S43" s="183"/>
      <c r="T43" s="87"/>
      <c r="U43" s="11"/>
      <c r="V43" s="1"/>
    </row>
    <row r="44" spans="1:22" x14ac:dyDescent="0.25">
      <c r="A44" s="11"/>
      <c r="B44" s="196"/>
      <c r="C44" s="183"/>
      <c r="D44" s="183"/>
      <c r="E44" s="183"/>
      <c r="F44" s="183"/>
      <c r="G44" s="183"/>
      <c r="H44" s="183"/>
      <c r="I44" s="183"/>
      <c r="J44" s="183"/>
      <c r="K44" s="183"/>
      <c r="L44" s="183"/>
      <c r="M44" s="183"/>
      <c r="N44" s="183"/>
      <c r="O44" s="183"/>
      <c r="P44" s="183"/>
      <c r="Q44" s="183"/>
      <c r="R44" s="183"/>
      <c r="S44" s="183"/>
      <c r="T44" s="87"/>
      <c r="U44" s="11"/>
      <c r="V44" s="1"/>
    </row>
    <row r="45" spans="1:22" x14ac:dyDescent="0.25">
      <c r="A45" s="11"/>
      <c r="B45" s="13" t="s">
        <v>768</v>
      </c>
      <c r="C45" s="184"/>
      <c r="D45" s="179"/>
      <c r="E45" s="179"/>
      <c r="F45" s="179"/>
      <c r="G45" s="179"/>
      <c r="H45" s="179"/>
      <c r="I45" s="179"/>
      <c r="J45" s="179"/>
      <c r="K45" s="179"/>
      <c r="L45" s="179"/>
      <c r="M45" s="179"/>
      <c r="N45" s="179"/>
      <c r="O45" s="179"/>
      <c r="P45" s="158"/>
      <c r="Q45" s="149">
        <f>Q26-Q37</f>
        <v>-158.8094231863937</v>
      </c>
      <c r="R45" s="6"/>
      <c r="T45" s="87"/>
      <c r="U45" s="11"/>
      <c r="V45" s="1"/>
    </row>
    <row r="46" spans="1:22" x14ac:dyDescent="0.25">
      <c r="A46" s="11"/>
      <c r="B46" s="80"/>
      <c r="C46" s="184"/>
      <c r="D46" s="179"/>
      <c r="E46" s="179"/>
      <c r="F46" s="179"/>
      <c r="G46" s="179"/>
      <c r="H46" s="179"/>
      <c r="I46" s="179"/>
      <c r="J46" s="179"/>
      <c r="K46" s="179"/>
      <c r="L46" s="179"/>
      <c r="M46" s="179"/>
      <c r="N46" s="179"/>
      <c r="O46" s="179"/>
      <c r="P46" s="179"/>
      <c r="Q46" s="158"/>
    </row>
    <row r="47" spans="1:22" x14ac:dyDescent="0.25">
      <c r="A47" s="11"/>
      <c r="B47" s="80"/>
      <c r="C47" s="184"/>
      <c r="D47" s="179"/>
      <c r="E47" s="179"/>
      <c r="F47" s="179"/>
      <c r="G47" s="179"/>
      <c r="H47" s="179"/>
      <c r="I47" s="179"/>
      <c r="J47" s="179"/>
      <c r="K47" s="179"/>
      <c r="L47" s="179"/>
      <c r="M47" s="179"/>
      <c r="N47" s="179"/>
      <c r="O47" s="179"/>
      <c r="P47" s="179"/>
      <c r="Q47" s="158"/>
    </row>
    <row r="48" spans="1:22" x14ac:dyDescent="0.25">
      <c r="A48" s="11"/>
    </row>
    <row r="49" spans="1:1" x14ac:dyDescent="0.25">
      <c r="A49" s="11"/>
    </row>
    <row r="50" spans="1:1" x14ac:dyDescent="0.25">
      <c r="A50" s="11"/>
    </row>
    <row r="51" spans="1:1" x14ac:dyDescent="0.25">
      <c r="A51" s="11"/>
    </row>
    <row r="52" spans="1:1" x14ac:dyDescent="0.25">
      <c r="A52" s="11"/>
    </row>
    <row r="53" spans="1:1" x14ac:dyDescent="0.25">
      <c r="A53" s="11"/>
    </row>
    <row r="54" spans="1:1" x14ac:dyDescent="0.25">
      <c r="A54" s="11"/>
    </row>
    <row r="55" spans="1:1" x14ac:dyDescent="0.25">
      <c r="A55" s="11"/>
    </row>
    <row r="56" spans="1:1" x14ac:dyDescent="0.25">
      <c r="A56" s="11"/>
    </row>
    <row r="57" spans="1:1" x14ac:dyDescent="0.25">
      <c r="A57" s="11"/>
    </row>
    <row r="58" spans="1:1" x14ac:dyDescent="0.25">
      <c r="A58" s="11"/>
    </row>
    <row r="59" spans="1:1" x14ac:dyDescent="0.25">
      <c r="A59" s="11"/>
    </row>
    <row r="60" spans="1:1" x14ac:dyDescent="0.25">
      <c r="A60" s="11"/>
    </row>
    <row r="61" spans="1:1" x14ac:dyDescent="0.25">
      <c r="A61" s="11"/>
    </row>
    <row r="62" spans="1:1" x14ac:dyDescent="0.25">
      <c r="A62" s="11"/>
    </row>
    <row r="63" spans="1:1" x14ac:dyDescent="0.25">
      <c r="A63" s="11"/>
    </row>
    <row r="64" spans="1:1" x14ac:dyDescent="0.25">
      <c r="A64" s="11"/>
    </row>
    <row r="65" spans="1:1" x14ac:dyDescent="0.25">
      <c r="A65" s="11"/>
    </row>
    <row r="66" spans="1:1" x14ac:dyDescent="0.25">
      <c r="A66" s="11"/>
    </row>
    <row r="67" spans="1:1" x14ac:dyDescent="0.25">
      <c r="A67" s="11"/>
    </row>
    <row r="68" spans="1:1" x14ac:dyDescent="0.25">
      <c r="A68" s="11"/>
    </row>
    <row r="69" spans="1:1" x14ac:dyDescent="0.25">
      <c r="A69" s="11"/>
    </row>
    <row r="70" spans="1:1" x14ac:dyDescent="0.25">
      <c r="A70" s="11"/>
    </row>
    <row r="71" spans="1:1" x14ac:dyDescent="0.25">
      <c r="A71" s="11"/>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8765C-45A9-436E-84D4-CB5AB8A8038D}">
  <sheetPr>
    <pageSetUpPr fitToPage="1"/>
  </sheetPr>
  <dimension ref="A1:AJ541"/>
  <sheetViews>
    <sheetView zoomScaleNormal="100" workbookViewId="0">
      <pane xSplit="2" ySplit="7" topLeftCell="C8" activePane="bottomRight" state="frozen"/>
      <selection pane="topRight"/>
      <selection pane="bottomLeft"/>
      <selection pane="bottomRight" activeCell="A2" sqref="A2"/>
    </sheetView>
  </sheetViews>
  <sheetFormatPr defaultColWidth="9.1796875" defaultRowHeight="12.5" x14ac:dyDescent="0.25"/>
  <cols>
    <col min="1" max="1" width="3" style="102" customWidth="1"/>
    <col min="2" max="2" width="72" style="102" customWidth="1"/>
    <col min="3" max="22" width="13.453125" style="102" customWidth="1"/>
    <col min="23" max="16384" width="9.1796875" style="102"/>
  </cols>
  <sheetData>
    <row r="1" spans="1:24" ht="20" x14ac:dyDescent="0.4">
      <c r="A1" s="101" t="s">
        <v>331</v>
      </c>
      <c r="B1" s="101"/>
      <c r="C1" s="101"/>
      <c r="D1" s="101"/>
      <c r="E1" s="101"/>
      <c r="F1" s="101"/>
      <c r="G1" s="101"/>
      <c r="H1" s="101"/>
      <c r="I1" s="101"/>
      <c r="J1" s="101"/>
      <c r="K1" s="101"/>
      <c r="L1" s="101"/>
      <c r="M1" s="101"/>
      <c r="N1" s="101"/>
      <c r="O1" s="101"/>
      <c r="P1" s="101"/>
      <c r="Q1" s="101"/>
      <c r="R1" s="101"/>
      <c r="S1" s="101"/>
      <c r="T1" s="101"/>
      <c r="U1" s="101"/>
      <c r="V1" s="101"/>
    </row>
    <row r="2" spans="1:24" x14ac:dyDescent="0.25">
      <c r="A2" s="103"/>
      <c r="B2" s="103"/>
      <c r="C2" s="103"/>
      <c r="D2" s="103"/>
      <c r="E2" s="103"/>
      <c r="F2" s="103"/>
      <c r="G2" s="103"/>
      <c r="H2" s="103"/>
      <c r="I2" s="103"/>
      <c r="J2" s="103"/>
      <c r="K2" s="103"/>
      <c r="L2" s="103"/>
      <c r="M2" s="103"/>
      <c r="N2" s="103"/>
      <c r="O2" s="103"/>
      <c r="P2" s="103"/>
      <c r="Q2" s="103"/>
      <c r="R2" s="103"/>
      <c r="S2" s="103"/>
      <c r="T2" s="103"/>
      <c r="U2" s="103"/>
      <c r="V2" s="103"/>
    </row>
    <row r="3" spans="1:24" x14ac:dyDescent="0.25">
      <c r="A3" s="103" t="s">
        <v>332</v>
      </c>
      <c r="B3" s="103"/>
      <c r="C3" s="103"/>
      <c r="D3" s="103"/>
      <c r="E3" s="103"/>
      <c r="F3" s="103"/>
      <c r="G3" s="103"/>
      <c r="H3" s="103"/>
      <c r="I3" s="103"/>
      <c r="J3" s="103"/>
      <c r="K3" s="103"/>
      <c r="L3" s="103"/>
      <c r="M3" s="103"/>
      <c r="N3" s="103"/>
      <c r="O3" s="103"/>
      <c r="P3" s="103"/>
      <c r="Q3" s="103"/>
      <c r="R3" s="103"/>
      <c r="S3" s="103"/>
      <c r="T3" s="103"/>
      <c r="U3" s="103"/>
      <c r="V3" s="103"/>
    </row>
    <row r="4" spans="1:24" x14ac:dyDescent="0.25">
      <c r="A4" s="103" t="s">
        <v>333</v>
      </c>
      <c r="B4" s="103"/>
      <c r="C4" s="103"/>
      <c r="D4" s="103"/>
      <c r="E4" s="103"/>
      <c r="F4" s="103"/>
      <c r="G4" s="103"/>
      <c r="H4" s="103"/>
      <c r="I4" s="103"/>
      <c r="J4" s="103"/>
      <c r="K4" s="103"/>
      <c r="L4" s="103"/>
      <c r="M4" s="103"/>
      <c r="N4" s="103"/>
      <c r="O4" s="103"/>
      <c r="P4" s="103"/>
      <c r="Q4" s="103"/>
      <c r="R4" s="103"/>
      <c r="S4" s="103"/>
      <c r="T4" s="103"/>
      <c r="U4" s="103"/>
      <c r="V4" s="103"/>
    </row>
    <row r="5" spans="1:24" x14ac:dyDescent="0.25">
      <c r="A5" s="104" t="s">
        <v>334</v>
      </c>
      <c r="B5" s="103"/>
      <c r="C5" s="103"/>
      <c r="D5" s="103"/>
      <c r="E5" s="103"/>
      <c r="F5" s="103"/>
      <c r="G5" s="103"/>
      <c r="H5" s="103"/>
      <c r="I5" s="103"/>
      <c r="J5" s="103"/>
      <c r="K5" s="103"/>
      <c r="L5" s="103"/>
      <c r="M5" s="103"/>
      <c r="N5" s="103"/>
      <c r="O5" s="103"/>
      <c r="P5" s="103"/>
      <c r="Q5" s="103"/>
      <c r="R5" s="103"/>
      <c r="S5" s="103"/>
      <c r="T5" s="103"/>
      <c r="U5" s="103"/>
      <c r="V5" s="103"/>
    </row>
    <row r="6" spans="1:24" x14ac:dyDescent="0.25">
      <c r="A6" s="103"/>
      <c r="B6" s="105" t="s">
        <v>335</v>
      </c>
      <c r="C6" s="103"/>
      <c r="D6" s="103"/>
      <c r="E6" s="103"/>
      <c r="F6" s="103"/>
      <c r="G6" s="103"/>
      <c r="H6" s="103"/>
      <c r="I6" s="103"/>
      <c r="J6" s="103"/>
      <c r="K6" s="103"/>
      <c r="L6" s="103"/>
      <c r="M6" s="103"/>
      <c r="N6" s="103"/>
      <c r="O6" s="103"/>
      <c r="P6" s="103"/>
      <c r="Q6" s="103"/>
      <c r="R6" s="103"/>
      <c r="S6" s="103"/>
      <c r="T6" s="103"/>
      <c r="U6" s="103"/>
      <c r="V6" s="103"/>
    </row>
    <row r="7" spans="1:24" ht="13" x14ac:dyDescent="0.3">
      <c r="A7" s="106"/>
      <c r="B7" s="106"/>
      <c r="C7" s="107" t="s">
        <v>336</v>
      </c>
      <c r="D7" s="107" t="s">
        <v>337</v>
      </c>
      <c r="E7" s="107" t="s">
        <v>338</v>
      </c>
      <c r="F7" s="107" t="s">
        <v>339</v>
      </c>
      <c r="G7" s="107" t="s">
        <v>340</v>
      </c>
      <c r="H7" s="107" t="s">
        <v>341</v>
      </c>
      <c r="I7" s="107" t="s">
        <v>342</v>
      </c>
      <c r="J7" s="107" t="s">
        <v>343</v>
      </c>
      <c r="K7" s="107" t="s">
        <v>344</v>
      </c>
      <c r="L7" s="107" t="s">
        <v>345</v>
      </c>
      <c r="M7" s="108" t="s">
        <v>346</v>
      </c>
      <c r="N7" s="108" t="s">
        <v>347</v>
      </c>
      <c r="O7" s="108" t="s">
        <v>348</v>
      </c>
      <c r="P7" s="108" t="s">
        <v>349</v>
      </c>
      <c r="Q7" s="108" t="s">
        <v>350</v>
      </c>
      <c r="R7" s="108" t="s">
        <v>351</v>
      </c>
      <c r="S7" s="108" t="s">
        <v>352</v>
      </c>
      <c r="T7" s="108" t="s">
        <v>353</v>
      </c>
      <c r="U7" s="108" t="s">
        <v>354</v>
      </c>
      <c r="V7" s="108" t="s">
        <v>355</v>
      </c>
      <c r="X7" s="165">
        <v>2020</v>
      </c>
    </row>
    <row r="8" spans="1:24" ht="15.5" customHeight="1" x14ac:dyDescent="0.35">
      <c r="A8" s="109"/>
      <c r="B8" s="110" t="s">
        <v>356</v>
      </c>
      <c r="C8" s="111"/>
      <c r="D8" s="111"/>
      <c r="E8" s="111"/>
      <c r="F8" s="111"/>
      <c r="G8" s="111"/>
      <c r="H8" s="111"/>
      <c r="I8" s="111"/>
      <c r="J8" s="111"/>
      <c r="K8" s="111"/>
      <c r="L8" s="111"/>
      <c r="M8" s="112"/>
      <c r="N8" s="112"/>
      <c r="O8" s="112"/>
      <c r="P8" s="112"/>
      <c r="Q8" s="112"/>
      <c r="R8" s="112"/>
      <c r="S8" s="112"/>
      <c r="T8" s="112"/>
      <c r="U8" s="112"/>
      <c r="V8" s="112"/>
    </row>
    <row r="9" spans="1:24" ht="15.5" customHeight="1" x14ac:dyDescent="0.35">
      <c r="A9" s="109"/>
      <c r="B9" s="110" t="s">
        <v>357</v>
      </c>
      <c r="C9" s="113">
        <v>21.040209999999998</v>
      </c>
      <c r="D9" s="113">
        <v>23.151423000000001</v>
      </c>
      <c r="E9" s="113">
        <v>23.670874999999999</v>
      </c>
      <c r="F9" s="113">
        <v>24.203469689999999</v>
      </c>
      <c r="G9" s="113">
        <v>24.748047759999999</v>
      </c>
      <c r="H9" s="113">
        <v>25.30487883</v>
      </c>
      <c r="I9" s="113">
        <v>25.874238600000002</v>
      </c>
      <c r="J9" s="113">
        <v>25.180029300000001</v>
      </c>
      <c r="K9" s="113">
        <v>25.532549710000001</v>
      </c>
      <c r="L9" s="113">
        <v>25.890005410000001</v>
      </c>
      <c r="M9" s="114">
        <v>26.252465480000001</v>
      </c>
      <c r="N9" s="114">
        <v>26.494503999999999</v>
      </c>
      <c r="O9" s="114">
        <v>26.852179799999998</v>
      </c>
      <c r="P9" s="114">
        <v>27.21468423</v>
      </c>
      <c r="Q9" s="114">
        <v>27.58208247</v>
      </c>
      <c r="R9" s="114">
        <v>27.95444058</v>
      </c>
      <c r="S9" s="114">
        <v>28.33182553</v>
      </c>
      <c r="T9" s="114">
        <v>28.714305169999999</v>
      </c>
      <c r="U9" s="114">
        <v>29.101948289999999</v>
      </c>
      <c r="V9" s="114">
        <v>29.704501</v>
      </c>
    </row>
    <row r="10" spans="1:24" ht="15.5" customHeight="1" x14ac:dyDescent="0.35">
      <c r="A10" s="109"/>
      <c r="B10" s="110" t="s">
        <v>358</v>
      </c>
      <c r="C10" s="115">
        <v>142.95466999999999</v>
      </c>
      <c r="D10" s="115">
        <v>157.30000000000001</v>
      </c>
      <c r="E10" s="115">
        <v>160.8283338</v>
      </c>
      <c r="F10" s="115">
        <v>164.4469713</v>
      </c>
      <c r="G10" s="115">
        <v>168.14702819999999</v>
      </c>
      <c r="H10" s="115">
        <v>171.93033629999999</v>
      </c>
      <c r="I10" s="115">
        <v>175.7987689</v>
      </c>
      <c r="J10" s="115">
        <v>171.08319</v>
      </c>
      <c r="K10" s="115">
        <v>173.47835000000001</v>
      </c>
      <c r="L10" s="115">
        <v>175.90708000000001</v>
      </c>
      <c r="M10" s="116">
        <v>178.36976999999999</v>
      </c>
      <c r="N10" s="116">
        <v>180</v>
      </c>
      <c r="O10" s="116">
        <v>182.4</v>
      </c>
      <c r="P10" s="116">
        <v>184.9062327</v>
      </c>
      <c r="Q10" s="116">
        <v>187.40246680000001</v>
      </c>
      <c r="R10" s="116">
        <v>189.9324001</v>
      </c>
      <c r="S10" s="116">
        <v>192.4964875</v>
      </c>
      <c r="T10" s="116">
        <v>195.0951901</v>
      </c>
      <c r="U10" s="116">
        <v>197.72897520000001</v>
      </c>
      <c r="V10" s="116">
        <v>201.82293229999999</v>
      </c>
    </row>
    <row r="11" spans="1:24" ht="15.5" customHeight="1" x14ac:dyDescent="0.35">
      <c r="A11" s="109"/>
      <c r="B11" s="110" t="s">
        <v>359</v>
      </c>
      <c r="C11" s="113">
        <v>2.9725899999999998</v>
      </c>
      <c r="D11" s="113">
        <v>2.25</v>
      </c>
      <c r="E11" s="113">
        <v>2.25</v>
      </c>
      <c r="F11" s="113">
        <v>2.25</v>
      </c>
      <c r="G11" s="113">
        <v>2.25</v>
      </c>
      <c r="H11" s="113">
        <v>2.25</v>
      </c>
      <c r="I11" s="113">
        <v>2.25</v>
      </c>
      <c r="J11" s="113">
        <v>-2.6830099999999999</v>
      </c>
      <c r="K11" s="113">
        <v>1.4</v>
      </c>
      <c r="L11" s="113">
        <v>1.4</v>
      </c>
      <c r="M11" s="114">
        <v>1.4</v>
      </c>
      <c r="N11" s="114">
        <v>1.35</v>
      </c>
      <c r="O11" s="114">
        <v>1.3500160409999999</v>
      </c>
      <c r="P11" s="114">
        <v>1.35</v>
      </c>
      <c r="Q11" s="114">
        <v>1.4</v>
      </c>
      <c r="R11" s="114">
        <v>1.35</v>
      </c>
      <c r="S11" s="114">
        <v>1.3500021090000001</v>
      </c>
      <c r="T11" s="114">
        <v>1.35</v>
      </c>
      <c r="U11" s="114">
        <v>1.35</v>
      </c>
      <c r="V11" s="114">
        <v>2.0704892319999999</v>
      </c>
    </row>
    <row r="12" spans="1:24" ht="15.5" customHeight="1" x14ac:dyDescent="0.35">
      <c r="A12" s="109"/>
      <c r="B12" s="110" t="s">
        <v>360</v>
      </c>
      <c r="C12" s="113">
        <v>14.14303</v>
      </c>
      <c r="D12" s="113">
        <v>13.942464790000001</v>
      </c>
      <c r="E12" s="113">
        <v>14.097490000000001</v>
      </c>
      <c r="F12" s="113">
        <v>14.25329</v>
      </c>
      <c r="G12" s="113">
        <v>14.41081</v>
      </c>
      <c r="H12" s="113">
        <v>14.570069999999999</v>
      </c>
      <c r="I12" s="113">
        <v>14.73108</v>
      </c>
      <c r="J12" s="113">
        <v>15.648860000000001</v>
      </c>
      <c r="K12" s="113">
        <v>15.95443</v>
      </c>
      <c r="L12" s="113">
        <v>16.26596</v>
      </c>
      <c r="M12" s="114">
        <v>16.583580000000001</v>
      </c>
      <c r="N12" s="114">
        <v>17.100000000000001</v>
      </c>
      <c r="O12" s="114">
        <v>17.41656</v>
      </c>
      <c r="P12" s="114">
        <v>17.7654</v>
      </c>
      <c r="Q12" s="114">
        <v>18.12124</v>
      </c>
      <c r="R12" s="114">
        <v>18.484200000000001</v>
      </c>
      <c r="S12" s="114">
        <v>19.624379640000001</v>
      </c>
      <c r="T12" s="114">
        <v>20.14</v>
      </c>
      <c r="U12" s="114">
        <v>20.76</v>
      </c>
      <c r="V12" s="114">
        <v>21.4</v>
      </c>
    </row>
    <row r="13" spans="1:24" x14ac:dyDescent="0.25">
      <c r="A13" s="109"/>
      <c r="B13" s="109"/>
      <c r="C13" s="109"/>
      <c r="D13" s="109"/>
      <c r="E13" s="109"/>
      <c r="F13" s="109"/>
      <c r="G13" s="109"/>
      <c r="H13" s="109"/>
      <c r="I13" s="109"/>
      <c r="J13" s="109"/>
      <c r="K13" s="109"/>
      <c r="L13" s="109"/>
    </row>
    <row r="14" spans="1:24" ht="15.5" customHeight="1" x14ac:dyDescent="0.35">
      <c r="A14" s="109"/>
      <c r="B14" s="110" t="s">
        <v>361</v>
      </c>
      <c r="C14" s="113" t="s">
        <v>330</v>
      </c>
      <c r="D14" s="113" t="s">
        <v>330</v>
      </c>
      <c r="E14" s="113" t="s">
        <v>330</v>
      </c>
      <c r="F14" s="113" t="s">
        <v>330</v>
      </c>
      <c r="G14" s="113" t="s">
        <v>330</v>
      </c>
      <c r="H14" s="113" t="s">
        <v>330</v>
      </c>
      <c r="I14" s="113" t="s">
        <v>330</v>
      </c>
      <c r="J14" s="113" t="s">
        <v>330</v>
      </c>
      <c r="K14" s="113">
        <v>12032</v>
      </c>
      <c r="L14" s="113" t="s">
        <v>330</v>
      </c>
      <c r="M14" s="114" t="s">
        <v>330</v>
      </c>
      <c r="N14" s="114">
        <v>10055.186</v>
      </c>
      <c r="O14" s="114" t="s">
        <v>330</v>
      </c>
      <c r="P14" s="114" t="s">
        <v>330</v>
      </c>
      <c r="Q14" s="114" t="s">
        <v>330</v>
      </c>
      <c r="R14" s="114" t="s">
        <v>330</v>
      </c>
      <c r="S14" s="114" t="s">
        <v>330</v>
      </c>
      <c r="T14" s="114" t="s">
        <v>330</v>
      </c>
      <c r="U14" s="114">
        <v>7994</v>
      </c>
      <c r="V14" s="114" t="s">
        <v>330</v>
      </c>
    </row>
    <row r="15" spans="1:24" ht="15.5" customHeight="1" x14ac:dyDescent="0.35">
      <c r="A15" s="109"/>
      <c r="B15" s="146" t="s">
        <v>743</v>
      </c>
      <c r="C15" s="113" t="s">
        <v>330</v>
      </c>
      <c r="D15" s="113" t="s">
        <v>330</v>
      </c>
      <c r="E15" s="113" t="s">
        <v>330</v>
      </c>
      <c r="F15" s="113" t="s">
        <v>330</v>
      </c>
      <c r="G15" s="113" t="s">
        <v>330</v>
      </c>
      <c r="H15" s="113" t="s">
        <v>330</v>
      </c>
      <c r="I15" s="113" t="s">
        <v>330</v>
      </c>
      <c r="J15" s="113" t="s">
        <v>330</v>
      </c>
      <c r="K15" s="113">
        <v>11779</v>
      </c>
      <c r="L15" s="113" t="s">
        <v>330</v>
      </c>
      <c r="M15" s="114" t="s">
        <v>330</v>
      </c>
      <c r="N15" s="114">
        <v>9929.5</v>
      </c>
      <c r="O15" s="114" t="s">
        <v>330</v>
      </c>
      <c r="P15" s="114" t="s">
        <v>330</v>
      </c>
      <c r="Q15" s="114" t="s">
        <v>330</v>
      </c>
      <c r="R15" s="114" t="s">
        <v>330</v>
      </c>
      <c r="S15" s="114" t="s">
        <v>330</v>
      </c>
      <c r="T15" s="114" t="s">
        <v>330</v>
      </c>
      <c r="U15" s="114">
        <v>7086</v>
      </c>
      <c r="V15" s="114" t="s">
        <v>330</v>
      </c>
    </row>
    <row r="16" spans="1:24" ht="15.5" customHeight="1" x14ac:dyDescent="0.35">
      <c r="A16" s="109"/>
      <c r="B16" s="110" t="s">
        <v>266</v>
      </c>
      <c r="C16" s="113" t="s">
        <v>330</v>
      </c>
      <c r="D16" s="113" t="s">
        <v>330</v>
      </c>
      <c r="E16" s="113" t="s">
        <v>330</v>
      </c>
      <c r="F16" s="113" t="s">
        <v>330</v>
      </c>
      <c r="G16" s="113" t="s">
        <v>330</v>
      </c>
      <c r="H16" s="113" t="s">
        <v>330</v>
      </c>
      <c r="I16" s="113" t="s">
        <v>330</v>
      </c>
      <c r="J16" s="113" t="s">
        <v>330</v>
      </c>
      <c r="K16" s="113">
        <v>8704</v>
      </c>
      <c r="L16" s="113" t="s">
        <v>330</v>
      </c>
      <c r="M16" s="114" t="s">
        <v>330</v>
      </c>
      <c r="N16" s="114">
        <v>6355.7349999999997</v>
      </c>
      <c r="O16" s="114" t="s">
        <v>330</v>
      </c>
      <c r="P16" s="114" t="s">
        <v>330</v>
      </c>
      <c r="Q16" s="114" t="s">
        <v>330</v>
      </c>
      <c r="R16" s="114" t="s">
        <v>330</v>
      </c>
      <c r="S16" s="114" t="s">
        <v>330</v>
      </c>
      <c r="T16" s="114" t="s">
        <v>330</v>
      </c>
      <c r="U16" s="114">
        <v>1523</v>
      </c>
      <c r="V16" s="114" t="s">
        <v>330</v>
      </c>
    </row>
    <row r="17" spans="1:22" ht="15.5" customHeight="1" x14ac:dyDescent="0.35">
      <c r="A17" s="109"/>
      <c r="B17" s="110" t="s">
        <v>267</v>
      </c>
      <c r="C17" s="113" t="s">
        <v>330</v>
      </c>
      <c r="D17" s="113" t="s">
        <v>330</v>
      </c>
      <c r="E17" s="113" t="s">
        <v>330</v>
      </c>
      <c r="F17" s="113" t="s">
        <v>330</v>
      </c>
      <c r="G17" s="113" t="s">
        <v>330</v>
      </c>
      <c r="H17" s="113" t="s">
        <v>330</v>
      </c>
      <c r="I17" s="113" t="s">
        <v>330</v>
      </c>
      <c r="J17" s="113" t="s">
        <v>330</v>
      </c>
      <c r="K17" s="113">
        <v>27</v>
      </c>
      <c r="L17" s="113" t="s">
        <v>330</v>
      </c>
      <c r="M17" s="114" t="s">
        <v>330</v>
      </c>
      <c r="N17" s="114">
        <v>26.026</v>
      </c>
      <c r="O17" s="114" t="s">
        <v>330</v>
      </c>
      <c r="P17" s="114" t="s">
        <v>330</v>
      </c>
      <c r="Q17" s="114" t="s">
        <v>330</v>
      </c>
      <c r="R17" s="114" t="s">
        <v>330</v>
      </c>
      <c r="S17" s="114" t="s">
        <v>330</v>
      </c>
      <c r="T17" s="114" t="s">
        <v>330</v>
      </c>
      <c r="U17" s="114">
        <v>59</v>
      </c>
      <c r="V17" s="114" t="s">
        <v>330</v>
      </c>
    </row>
    <row r="18" spans="1:22" ht="15.5" customHeight="1" x14ac:dyDescent="0.35">
      <c r="A18" s="109"/>
      <c r="B18" s="110" t="s">
        <v>268</v>
      </c>
      <c r="C18" s="113" t="s">
        <v>330</v>
      </c>
      <c r="D18" s="113" t="s">
        <v>330</v>
      </c>
      <c r="E18" s="113" t="s">
        <v>330</v>
      </c>
      <c r="F18" s="113" t="s">
        <v>330</v>
      </c>
      <c r="G18" s="113" t="s">
        <v>330</v>
      </c>
      <c r="H18" s="113" t="s">
        <v>330</v>
      </c>
      <c r="I18" s="113" t="s">
        <v>330</v>
      </c>
      <c r="J18" s="113" t="s">
        <v>330</v>
      </c>
      <c r="K18" s="113">
        <v>773</v>
      </c>
      <c r="L18" s="113" t="s">
        <v>330</v>
      </c>
      <c r="M18" s="114" t="s">
        <v>330</v>
      </c>
      <c r="N18" s="114">
        <v>559.28200000000004</v>
      </c>
      <c r="O18" s="114" t="s">
        <v>330</v>
      </c>
      <c r="P18" s="114" t="s">
        <v>330</v>
      </c>
      <c r="Q18" s="114" t="s">
        <v>330</v>
      </c>
      <c r="R18" s="114" t="s">
        <v>330</v>
      </c>
      <c r="S18" s="114" t="s">
        <v>330</v>
      </c>
      <c r="T18" s="114" t="s">
        <v>330</v>
      </c>
      <c r="U18" s="114">
        <v>1072</v>
      </c>
      <c r="V18" s="114" t="s">
        <v>330</v>
      </c>
    </row>
    <row r="19" spans="1:22" ht="30" customHeight="1" x14ac:dyDescent="0.35">
      <c r="A19" s="109"/>
      <c r="B19" s="110" t="s">
        <v>362</v>
      </c>
      <c r="C19" s="113" t="s">
        <v>330</v>
      </c>
      <c r="D19" s="113" t="s">
        <v>330</v>
      </c>
      <c r="E19" s="113" t="s">
        <v>330</v>
      </c>
      <c r="F19" s="113" t="s">
        <v>330</v>
      </c>
      <c r="G19" s="113" t="s">
        <v>330</v>
      </c>
      <c r="H19" s="113" t="s">
        <v>330</v>
      </c>
      <c r="I19" s="113" t="s">
        <v>330</v>
      </c>
      <c r="J19" s="113" t="s">
        <v>330</v>
      </c>
      <c r="K19" s="113">
        <v>109</v>
      </c>
      <c r="L19" s="113" t="s">
        <v>330</v>
      </c>
      <c r="M19" s="114" t="s">
        <v>330</v>
      </c>
      <c r="N19" s="114">
        <v>25.068000000000001</v>
      </c>
      <c r="O19" s="114" t="s">
        <v>330</v>
      </c>
      <c r="P19" s="114" t="s">
        <v>330</v>
      </c>
      <c r="Q19" s="114" t="s">
        <v>330</v>
      </c>
      <c r="R19" s="114" t="s">
        <v>330</v>
      </c>
      <c r="S19" s="114" t="s">
        <v>330</v>
      </c>
      <c r="T19" s="114" t="s">
        <v>330</v>
      </c>
      <c r="U19" s="114">
        <v>76</v>
      </c>
      <c r="V19" s="114" t="s">
        <v>330</v>
      </c>
    </row>
    <row r="20" spans="1:22" ht="15.5" customHeight="1" x14ac:dyDescent="0.35">
      <c r="A20" s="109"/>
      <c r="B20" s="110" t="s">
        <v>271</v>
      </c>
      <c r="C20" s="113" t="s">
        <v>330</v>
      </c>
      <c r="D20" s="113" t="s">
        <v>330</v>
      </c>
      <c r="E20" s="113" t="s">
        <v>330</v>
      </c>
      <c r="F20" s="113" t="s">
        <v>330</v>
      </c>
      <c r="G20" s="113" t="s">
        <v>330</v>
      </c>
      <c r="H20" s="113" t="s">
        <v>330</v>
      </c>
      <c r="I20" s="113" t="s">
        <v>330</v>
      </c>
      <c r="J20" s="113" t="s">
        <v>330</v>
      </c>
      <c r="K20" s="113">
        <v>367</v>
      </c>
      <c r="L20" s="113" t="s">
        <v>330</v>
      </c>
      <c r="M20" s="114" t="s">
        <v>330</v>
      </c>
      <c r="N20" s="114">
        <v>335.827</v>
      </c>
      <c r="O20" s="114" t="s">
        <v>330</v>
      </c>
      <c r="P20" s="114" t="s">
        <v>330</v>
      </c>
      <c r="Q20" s="114" t="s">
        <v>330</v>
      </c>
      <c r="R20" s="114" t="s">
        <v>330</v>
      </c>
      <c r="S20" s="114" t="s">
        <v>330</v>
      </c>
      <c r="T20" s="114" t="s">
        <v>330</v>
      </c>
      <c r="U20" s="114">
        <v>978</v>
      </c>
      <c r="V20" s="114" t="s">
        <v>330</v>
      </c>
    </row>
    <row r="21" spans="1:22" ht="15.5" customHeight="1" x14ac:dyDescent="0.35">
      <c r="A21" s="109"/>
      <c r="B21" s="110" t="s">
        <v>272</v>
      </c>
      <c r="C21" s="113" t="s">
        <v>330</v>
      </c>
      <c r="D21" s="113" t="s">
        <v>330</v>
      </c>
      <c r="E21" s="113" t="s">
        <v>330</v>
      </c>
      <c r="F21" s="113" t="s">
        <v>330</v>
      </c>
      <c r="G21" s="113" t="s">
        <v>330</v>
      </c>
      <c r="H21" s="113" t="s">
        <v>330</v>
      </c>
      <c r="I21" s="113" t="s">
        <v>330</v>
      </c>
      <c r="J21" s="113" t="s">
        <v>330</v>
      </c>
      <c r="K21" s="113">
        <v>692</v>
      </c>
      <c r="L21" s="113" t="s">
        <v>330</v>
      </c>
      <c r="M21" s="114" t="s">
        <v>330</v>
      </c>
      <c r="N21" s="114">
        <v>695.91499999999996</v>
      </c>
      <c r="O21" s="114" t="s">
        <v>330</v>
      </c>
      <c r="P21" s="114" t="s">
        <v>330</v>
      </c>
      <c r="Q21" s="114" t="s">
        <v>330</v>
      </c>
      <c r="R21" s="114" t="s">
        <v>330</v>
      </c>
      <c r="S21" s="114" t="s">
        <v>330</v>
      </c>
      <c r="T21" s="114" t="s">
        <v>330</v>
      </c>
      <c r="U21" s="114">
        <v>1240</v>
      </c>
      <c r="V21" s="114" t="s">
        <v>330</v>
      </c>
    </row>
    <row r="22" spans="1:22" ht="15.5" customHeight="1" x14ac:dyDescent="0.35">
      <c r="A22" s="109"/>
      <c r="B22" s="110" t="s">
        <v>273</v>
      </c>
      <c r="C22" s="113" t="s">
        <v>330</v>
      </c>
      <c r="D22" s="113" t="s">
        <v>330</v>
      </c>
      <c r="E22" s="113" t="s">
        <v>330</v>
      </c>
      <c r="F22" s="113" t="s">
        <v>330</v>
      </c>
      <c r="G22" s="113" t="s">
        <v>330</v>
      </c>
      <c r="H22" s="113" t="s">
        <v>330</v>
      </c>
      <c r="I22" s="113" t="s">
        <v>330</v>
      </c>
      <c r="J22" s="113" t="s">
        <v>330</v>
      </c>
      <c r="K22" s="113">
        <v>197</v>
      </c>
      <c r="L22" s="113" t="s">
        <v>330</v>
      </c>
      <c r="M22" s="114" t="s">
        <v>330</v>
      </c>
      <c r="N22" s="114">
        <v>137.81</v>
      </c>
      <c r="O22" s="114" t="s">
        <v>330</v>
      </c>
      <c r="P22" s="114" t="s">
        <v>330</v>
      </c>
      <c r="Q22" s="114" t="s">
        <v>330</v>
      </c>
      <c r="R22" s="114" t="s">
        <v>330</v>
      </c>
      <c r="S22" s="114" t="s">
        <v>330</v>
      </c>
      <c r="T22" s="114" t="s">
        <v>330</v>
      </c>
      <c r="U22" s="114">
        <v>371</v>
      </c>
      <c r="V22" s="114" t="s">
        <v>330</v>
      </c>
    </row>
    <row r="23" spans="1:22" ht="15.5" customHeight="1" x14ac:dyDescent="0.35">
      <c r="A23" s="109"/>
      <c r="B23" s="110" t="s">
        <v>274</v>
      </c>
      <c r="C23" s="113" t="s">
        <v>330</v>
      </c>
      <c r="D23" s="113" t="s">
        <v>330</v>
      </c>
      <c r="E23" s="113" t="s">
        <v>330</v>
      </c>
      <c r="F23" s="113" t="s">
        <v>330</v>
      </c>
      <c r="G23" s="113" t="s">
        <v>330</v>
      </c>
      <c r="H23" s="113" t="s">
        <v>330</v>
      </c>
      <c r="I23" s="113" t="s">
        <v>330</v>
      </c>
      <c r="J23" s="113" t="s">
        <v>330</v>
      </c>
      <c r="K23" s="113">
        <v>198</v>
      </c>
      <c r="L23" s="113" t="s">
        <v>330</v>
      </c>
      <c r="M23" s="114" t="s">
        <v>330</v>
      </c>
      <c r="N23" s="114">
        <v>224.68299999999999</v>
      </c>
      <c r="O23" s="114" t="s">
        <v>330</v>
      </c>
      <c r="P23" s="114" t="s">
        <v>330</v>
      </c>
      <c r="Q23" s="114" t="s">
        <v>330</v>
      </c>
      <c r="R23" s="114" t="s">
        <v>330</v>
      </c>
      <c r="S23" s="114" t="s">
        <v>330</v>
      </c>
      <c r="T23" s="114" t="s">
        <v>330</v>
      </c>
      <c r="U23" s="114">
        <v>322</v>
      </c>
      <c r="V23" s="114" t="s">
        <v>330</v>
      </c>
    </row>
    <row r="24" spans="1:22" ht="15.5" customHeight="1" x14ac:dyDescent="0.35">
      <c r="A24" s="109"/>
      <c r="B24" s="110" t="s">
        <v>275</v>
      </c>
      <c r="C24" s="113" t="s">
        <v>330</v>
      </c>
      <c r="D24" s="113" t="s">
        <v>330</v>
      </c>
      <c r="E24" s="113" t="s">
        <v>330</v>
      </c>
      <c r="F24" s="113" t="s">
        <v>330</v>
      </c>
      <c r="G24" s="113" t="s">
        <v>330</v>
      </c>
      <c r="H24" s="113" t="s">
        <v>330</v>
      </c>
      <c r="I24" s="113" t="s">
        <v>330</v>
      </c>
      <c r="J24" s="113" t="s">
        <v>330</v>
      </c>
      <c r="K24" s="113"/>
      <c r="L24" s="113" t="s">
        <v>330</v>
      </c>
      <c r="M24" s="114" t="s">
        <v>330</v>
      </c>
      <c r="N24" s="114">
        <v>31.84</v>
      </c>
      <c r="O24" s="114" t="s">
        <v>330</v>
      </c>
      <c r="P24" s="114" t="s">
        <v>330</v>
      </c>
      <c r="Q24" s="114" t="s">
        <v>330</v>
      </c>
      <c r="R24" s="114" t="s">
        <v>330</v>
      </c>
      <c r="S24" s="114" t="s">
        <v>330</v>
      </c>
      <c r="T24" s="114" t="s">
        <v>330</v>
      </c>
      <c r="U24" s="114">
        <v>60</v>
      </c>
      <c r="V24" s="114" t="s">
        <v>330</v>
      </c>
    </row>
    <row r="25" spans="1:22" ht="15.5" customHeight="1" x14ac:dyDescent="0.35">
      <c r="A25" s="109"/>
      <c r="B25" s="110" t="s">
        <v>363</v>
      </c>
      <c r="C25" s="113" t="s">
        <v>330</v>
      </c>
      <c r="D25" s="113" t="s">
        <v>330</v>
      </c>
      <c r="E25" s="113" t="s">
        <v>330</v>
      </c>
      <c r="F25" s="113" t="s">
        <v>330</v>
      </c>
      <c r="G25" s="113" t="s">
        <v>330</v>
      </c>
      <c r="H25" s="113" t="s">
        <v>330</v>
      </c>
      <c r="I25" s="113" t="s">
        <v>330</v>
      </c>
      <c r="J25" s="113" t="s">
        <v>330</v>
      </c>
      <c r="K25" s="113">
        <v>32</v>
      </c>
      <c r="L25" s="113" t="s">
        <v>330</v>
      </c>
      <c r="M25" s="114" t="s">
        <v>330</v>
      </c>
      <c r="N25" s="114">
        <v>70.346999999999994</v>
      </c>
      <c r="O25" s="114" t="s">
        <v>330</v>
      </c>
      <c r="P25" s="114" t="s">
        <v>330</v>
      </c>
      <c r="Q25" s="114" t="s">
        <v>330</v>
      </c>
      <c r="R25" s="114" t="s">
        <v>330</v>
      </c>
      <c r="S25" s="114" t="s">
        <v>330</v>
      </c>
      <c r="T25" s="114" t="s">
        <v>330</v>
      </c>
      <c r="U25" s="114">
        <v>118</v>
      </c>
      <c r="V25" s="114" t="s">
        <v>330</v>
      </c>
    </row>
    <row r="26" spans="1:22" ht="15.5" customHeight="1" x14ac:dyDescent="0.35">
      <c r="A26" s="109"/>
      <c r="B26" s="110" t="s">
        <v>364</v>
      </c>
      <c r="C26" s="113" t="s">
        <v>330</v>
      </c>
      <c r="D26" s="113" t="s">
        <v>330</v>
      </c>
      <c r="E26" s="113" t="s">
        <v>330</v>
      </c>
      <c r="F26" s="113" t="s">
        <v>330</v>
      </c>
      <c r="G26" s="113" t="s">
        <v>330</v>
      </c>
      <c r="H26" s="113" t="s">
        <v>330</v>
      </c>
      <c r="I26" s="113" t="s">
        <v>330</v>
      </c>
      <c r="J26" s="113" t="s">
        <v>330</v>
      </c>
      <c r="K26" s="113">
        <v>71</v>
      </c>
      <c r="L26" s="113" t="s">
        <v>330</v>
      </c>
      <c r="M26" s="114" t="s">
        <v>330</v>
      </c>
      <c r="N26" s="114">
        <v>6.8120000000000003</v>
      </c>
      <c r="O26" s="114" t="s">
        <v>330</v>
      </c>
      <c r="P26" s="114" t="s">
        <v>330</v>
      </c>
      <c r="Q26" s="114" t="s">
        <v>330</v>
      </c>
      <c r="R26" s="114" t="s">
        <v>330</v>
      </c>
      <c r="S26" s="114" t="s">
        <v>330</v>
      </c>
      <c r="T26" s="114" t="s">
        <v>330</v>
      </c>
      <c r="U26" s="114">
        <v>17</v>
      </c>
      <c r="V26" s="114" t="s">
        <v>330</v>
      </c>
    </row>
    <row r="27" spans="1:22" ht="15.5" customHeight="1" x14ac:dyDescent="0.35">
      <c r="A27" s="109"/>
      <c r="B27" s="110" t="s">
        <v>365</v>
      </c>
      <c r="C27" s="113" t="s">
        <v>330</v>
      </c>
      <c r="D27" s="113" t="s">
        <v>330</v>
      </c>
      <c r="E27" s="113" t="s">
        <v>330</v>
      </c>
      <c r="F27" s="113" t="s">
        <v>330</v>
      </c>
      <c r="G27" s="113" t="s">
        <v>330</v>
      </c>
      <c r="H27" s="113" t="s">
        <v>330</v>
      </c>
      <c r="I27" s="113" t="s">
        <v>330</v>
      </c>
      <c r="J27" s="113" t="s">
        <v>330</v>
      </c>
      <c r="K27" s="113">
        <v>609</v>
      </c>
      <c r="L27" s="113" t="s">
        <v>330</v>
      </c>
      <c r="M27" s="114" t="s">
        <v>330</v>
      </c>
      <c r="N27" s="114">
        <v>1383</v>
      </c>
      <c r="O27" s="114" t="s">
        <v>330</v>
      </c>
      <c r="P27" s="114" t="s">
        <v>330</v>
      </c>
      <c r="Q27" s="114" t="s">
        <v>330</v>
      </c>
      <c r="R27" s="114" t="s">
        <v>330</v>
      </c>
      <c r="S27" s="114" t="s">
        <v>330</v>
      </c>
      <c r="T27" s="114" t="s">
        <v>330</v>
      </c>
      <c r="U27" s="114">
        <v>1251</v>
      </c>
      <c r="V27" s="114" t="s">
        <v>330</v>
      </c>
    </row>
    <row r="28" spans="1:22" ht="15.5" customHeight="1" x14ac:dyDescent="0.35">
      <c r="A28" s="109"/>
      <c r="B28" s="110" t="s">
        <v>366</v>
      </c>
      <c r="C28" s="113" t="s">
        <v>330</v>
      </c>
      <c r="D28" s="113" t="s">
        <v>330</v>
      </c>
      <c r="E28" s="113" t="s">
        <v>330</v>
      </c>
      <c r="F28" s="113" t="s">
        <v>330</v>
      </c>
      <c r="G28" s="113" t="s">
        <v>330</v>
      </c>
      <c r="H28" s="113" t="s">
        <v>330</v>
      </c>
      <c r="I28" s="113" t="s">
        <v>330</v>
      </c>
      <c r="J28" s="113" t="s">
        <v>330</v>
      </c>
      <c r="K28" s="113">
        <v>252.78899999999999</v>
      </c>
      <c r="L28" s="113" t="s">
        <v>330</v>
      </c>
      <c r="M28" s="114" t="s">
        <v>330</v>
      </c>
      <c r="N28" s="114">
        <v>164.08799999999999</v>
      </c>
      <c r="O28" s="114" t="s">
        <v>330</v>
      </c>
      <c r="P28" s="114" t="s">
        <v>330</v>
      </c>
      <c r="Q28" s="114" t="s">
        <v>330</v>
      </c>
      <c r="R28" s="114" t="s">
        <v>330</v>
      </c>
      <c r="S28" s="114" t="s">
        <v>330</v>
      </c>
      <c r="T28" s="114" t="s">
        <v>330</v>
      </c>
      <c r="U28" s="114">
        <v>908</v>
      </c>
      <c r="V28" s="114" t="s">
        <v>330</v>
      </c>
    </row>
    <row r="29" spans="1:22" ht="15.5" customHeight="1" x14ac:dyDescent="0.35">
      <c r="A29" s="109"/>
      <c r="B29" s="110" t="s">
        <v>367</v>
      </c>
      <c r="C29" s="113" t="s">
        <v>330</v>
      </c>
      <c r="D29" s="113" t="s">
        <v>330</v>
      </c>
      <c r="E29" s="113" t="s">
        <v>330</v>
      </c>
      <c r="F29" s="113" t="s">
        <v>330</v>
      </c>
      <c r="G29" s="113">
        <v>3.8</v>
      </c>
      <c r="H29" s="113" t="s">
        <v>330</v>
      </c>
      <c r="I29" s="113" t="s">
        <v>330</v>
      </c>
      <c r="J29" s="113" t="s">
        <v>330</v>
      </c>
      <c r="K29" s="113">
        <v>2.1</v>
      </c>
      <c r="L29" s="113" t="s">
        <v>330</v>
      </c>
      <c r="M29" s="114" t="s">
        <v>330</v>
      </c>
      <c r="N29" s="114">
        <v>1.6318699999999999</v>
      </c>
      <c r="O29" s="114">
        <v>3.1</v>
      </c>
      <c r="P29" s="114">
        <v>3</v>
      </c>
      <c r="Q29" s="114">
        <v>2.7</v>
      </c>
      <c r="R29" s="114" t="s">
        <v>330</v>
      </c>
      <c r="S29" s="114" t="s">
        <v>330</v>
      </c>
      <c r="T29" s="114" t="s">
        <v>330</v>
      </c>
      <c r="U29" s="114">
        <v>11.4</v>
      </c>
      <c r="V29" s="114" t="s">
        <v>330</v>
      </c>
    </row>
    <row r="30" spans="1:22" ht="15.5" customHeight="1" x14ac:dyDescent="0.35">
      <c r="A30" s="109"/>
      <c r="B30" s="110" t="s">
        <v>368</v>
      </c>
      <c r="C30" s="113" t="s">
        <v>330</v>
      </c>
      <c r="D30" s="113" t="s">
        <v>330</v>
      </c>
      <c r="E30" s="113" t="s">
        <v>330</v>
      </c>
      <c r="F30" s="113" t="s">
        <v>330</v>
      </c>
      <c r="G30" s="113" t="s">
        <v>330</v>
      </c>
      <c r="H30" s="113" t="s">
        <v>330</v>
      </c>
      <c r="I30" s="113" t="s">
        <v>330</v>
      </c>
      <c r="J30" s="113" t="s">
        <v>330</v>
      </c>
      <c r="K30" s="113" t="s">
        <v>330</v>
      </c>
      <c r="L30" s="113" t="s">
        <v>330</v>
      </c>
      <c r="M30" s="114" t="s">
        <v>330</v>
      </c>
      <c r="N30" s="114" t="s">
        <v>330</v>
      </c>
      <c r="O30" s="114" t="s">
        <v>330</v>
      </c>
      <c r="P30" s="114" t="s">
        <v>330</v>
      </c>
      <c r="Q30" s="114" t="s">
        <v>330</v>
      </c>
      <c r="R30" s="114" t="s">
        <v>330</v>
      </c>
      <c r="S30" s="114" t="s">
        <v>330</v>
      </c>
      <c r="T30" s="114" t="s">
        <v>330</v>
      </c>
      <c r="U30" s="114" t="s">
        <v>330</v>
      </c>
      <c r="V30" s="114" t="s">
        <v>330</v>
      </c>
    </row>
    <row r="31" spans="1:22" ht="15.5" customHeight="1" x14ac:dyDescent="0.35">
      <c r="A31" s="109"/>
      <c r="B31" s="110" t="s">
        <v>369</v>
      </c>
      <c r="C31" s="113" t="s">
        <v>330</v>
      </c>
      <c r="D31" s="113" t="s">
        <v>330</v>
      </c>
      <c r="E31" s="113" t="s">
        <v>330</v>
      </c>
      <c r="F31" s="113" t="s">
        <v>330</v>
      </c>
      <c r="G31" s="113">
        <v>77.2</v>
      </c>
      <c r="H31" s="113" t="s">
        <v>330</v>
      </c>
      <c r="I31" s="113" t="s">
        <v>330</v>
      </c>
      <c r="J31" s="113" t="s">
        <v>330</v>
      </c>
      <c r="K31" s="113">
        <v>83.4</v>
      </c>
      <c r="L31" s="113" t="s">
        <v>330</v>
      </c>
      <c r="M31" s="114" t="s">
        <v>330</v>
      </c>
      <c r="N31" s="114" t="s">
        <v>330</v>
      </c>
      <c r="O31" s="114">
        <v>74.3</v>
      </c>
      <c r="P31" s="114">
        <v>77.2</v>
      </c>
      <c r="Q31" s="114">
        <v>72.2</v>
      </c>
      <c r="R31" s="114" t="s">
        <v>330</v>
      </c>
      <c r="S31" s="114" t="s">
        <v>330</v>
      </c>
      <c r="T31" s="114" t="s">
        <v>330</v>
      </c>
      <c r="U31" s="114">
        <v>38.5</v>
      </c>
      <c r="V31" s="114" t="s">
        <v>330</v>
      </c>
    </row>
    <row r="32" spans="1:22" ht="15.5" customHeight="1" x14ac:dyDescent="0.35">
      <c r="A32" s="109"/>
      <c r="B32" s="110" t="s">
        <v>370</v>
      </c>
      <c r="C32" s="113" t="s">
        <v>330</v>
      </c>
      <c r="D32" s="113" t="s">
        <v>330</v>
      </c>
      <c r="E32" s="113" t="s">
        <v>330</v>
      </c>
      <c r="F32" s="113" t="s">
        <v>330</v>
      </c>
      <c r="G32" s="113" t="s">
        <v>330</v>
      </c>
      <c r="H32" s="113" t="s">
        <v>330</v>
      </c>
      <c r="I32" s="113" t="s">
        <v>330</v>
      </c>
      <c r="J32" s="113" t="s">
        <v>330</v>
      </c>
      <c r="K32" s="113">
        <v>87.5</v>
      </c>
      <c r="L32" s="113" t="s">
        <v>330</v>
      </c>
      <c r="M32" s="114" t="s">
        <v>330</v>
      </c>
      <c r="N32" s="114" t="s">
        <v>330</v>
      </c>
      <c r="O32" s="114">
        <v>75.599999999999994</v>
      </c>
      <c r="P32" s="114">
        <v>78.8</v>
      </c>
      <c r="Q32" s="114">
        <v>78.7</v>
      </c>
      <c r="R32" s="114" t="s">
        <v>330</v>
      </c>
      <c r="S32" s="114" t="s">
        <v>330</v>
      </c>
      <c r="T32" s="114" t="s">
        <v>330</v>
      </c>
      <c r="U32" s="114">
        <v>53.8</v>
      </c>
      <c r="V32" s="114" t="s">
        <v>330</v>
      </c>
    </row>
    <row r="33" spans="1:23" ht="15.5" customHeight="1" x14ac:dyDescent="0.35">
      <c r="A33" s="109"/>
      <c r="B33" s="110" t="s">
        <v>371</v>
      </c>
      <c r="C33" s="113" t="s">
        <v>330</v>
      </c>
      <c r="D33" s="113" t="s">
        <v>330</v>
      </c>
      <c r="E33" s="113" t="s">
        <v>330</v>
      </c>
      <c r="F33" s="113" t="s">
        <v>330</v>
      </c>
      <c r="G33" s="113" t="s">
        <v>330</v>
      </c>
      <c r="H33" s="113" t="s">
        <v>330</v>
      </c>
      <c r="I33" s="113" t="s">
        <v>330</v>
      </c>
      <c r="J33" s="113" t="s">
        <v>330</v>
      </c>
      <c r="K33" s="113">
        <v>80.099999999999994</v>
      </c>
      <c r="L33" s="113" t="s">
        <v>330</v>
      </c>
      <c r="M33" s="114" t="s">
        <v>330</v>
      </c>
      <c r="N33" s="114" t="s">
        <v>330</v>
      </c>
      <c r="O33" s="114">
        <v>73.2</v>
      </c>
      <c r="P33" s="114">
        <v>75.900000000000006</v>
      </c>
      <c r="Q33" s="114">
        <v>75.900000000000006</v>
      </c>
      <c r="R33" s="114" t="s">
        <v>330</v>
      </c>
      <c r="S33" s="114" t="s">
        <v>330</v>
      </c>
      <c r="T33" s="114" t="s">
        <v>330</v>
      </c>
      <c r="U33" s="114">
        <v>26.3</v>
      </c>
      <c r="V33" s="114" t="s">
        <v>330</v>
      </c>
    </row>
    <row r="34" spans="1:23" x14ac:dyDescent="0.25">
      <c r="A34" s="109"/>
      <c r="B34" s="109"/>
      <c r="C34" s="109"/>
      <c r="D34" s="109"/>
      <c r="E34" s="109"/>
      <c r="F34" s="109"/>
      <c r="G34" s="109"/>
      <c r="H34" s="109"/>
      <c r="I34" s="109"/>
      <c r="J34" s="109"/>
      <c r="K34" s="109"/>
      <c r="L34" s="109"/>
    </row>
    <row r="35" spans="1:23" ht="15.5" customHeight="1" x14ac:dyDescent="0.35">
      <c r="A35" s="109"/>
      <c r="B35" s="110" t="s">
        <v>372</v>
      </c>
      <c r="C35" s="111"/>
      <c r="D35" s="111"/>
      <c r="E35" s="111"/>
      <c r="F35" s="111"/>
      <c r="G35" s="111"/>
      <c r="H35" s="111"/>
      <c r="I35" s="111"/>
      <c r="J35" s="111"/>
      <c r="K35" s="111"/>
      <c r="L35" s="111"/>
      <c r="M35" s="112"/>
      <c r="N35" s="112"/>
      <c r="O35" s="112"/>
      <c r="P35" s="112"/>
      <c r="Q35" s="112"/>
      <c r="R35" s="112"/>
      <c r="S35" s="112"/>
      <c r="T35" s="112"/>
      <c r="U35" s="112"/>
      <c r="V35" s="112"/>
    </row>
    <row r="36" spans="1:23" ht="15.5" customHeight="1" x14ac:dyDescent="0.35">
      <c r="A36" s="109"/>
      <c r="B36" s="110" t="s">
        <v>373</v>
      </c>
      <c r="C36" s="111"/>
      <c r="D36" s="111"/>
      <c r="E36" s="111"/>
      <c r="F36" s="111"/>
      <c r="G36" s="111"/>
      <c r="H36" s="111"/>
      <c r="I36" s="111"/>
      <c r="J36" s="111"/>
      <c r="K36" s="111"/>
      <c r="L36" s="111"/>
      <c r="M36" s="112"/>
      <c r="N36" s="112"/>
      <c r="O36" s="112"/>
      <c r="P36" s="112"/>
      <c r="Q36" s="112"/>
      <c r="R36" s="112"/>
      <c r="S36" s="112"/>
      <c r="T36" s="112"/>
      <c r="U36" s="112"/>
      <c r="V36" s="207">
        <f>V37/U37-1</f>
        <v>0.13591976931394023</v>
      </c>
    </row>
    <row r="37" spans="1:23" ht="15.5" customHeight="1" x14ac:dyDescent="0.35">
      <c r="A37" s="109"/>
      <c r="B37" s="139" t="s">
        <v>265</v>
      </c>
      <c r="C37" s="115">
        <v>379488</v>
      </c>
      <c r="D37" s="115">
        <v>441518.54560000001</v>
      </c>
      <c r="E37" s="115">
        <v>459442.55099999998</v>
      </c>
      <c r="F37" s="115">
        <v>492230.77909999999</v>
      </c>
      <c r="G37" s="115">
        <v>536749.05489999999</v>
      </c>
      <c r="H37" s="115">
        <v>589411.67319999996</v>
      </c>
      <c r="I37" s="115">
        <v>654084.12840000005</v>
      </c>
      <c r="J37" s="115">
        <v>727826.96660000004</v>
      </c>
      <c r="K37" s="115">
        <v>815658.201</v>
      </c>
      <c r="L37" s="115">
        <v>988271.52690000006</v>
      </c>
      <c r="M37" s="116">
        <v>1192773.574</v>
      </c>
      <c r="N37" s="116">
        <v>1366954.067</v>
      </c>
      <c r="O37" s="116">
        <v>1527343.5660000001</v>
      </c>
      <c r="P37" s="116">
        <v>1695011.1040000001</v>
      </c>
      <c r="Q37" s="116">
        <v>1964539.577</v>
      </c>
      <c r="R37" s="116">
        <v>2130149.574</v>
      </c>
      <c r="S37" s="116">
        <v>2253163.1009999998</v>
      </c>
      <c r="T37" s="116">
        <v>2674492.7540000002</v>
      </c>
      <c r="U37" s="116">
        <v>3044927.122</v>
      </c>
      <c r="V37" s="116">
        <v>3458792.9139999999</v>
      </c>
      <c r="W37" s="102">
        <f>U37*(1+V96)</f>
        <v>3257804.4457300836</v>
      </c>
    </row>
    <row r="38" spans="1:23" ht="15.5" customHeight="1" x14ac:dyDescent="0.35">
      <c r="A38" s="109"/>
      <c r="B38" s="139" t="s">
        <v>266</v>
      </c>
      <c r="C38" s="115">
        <v>145131</v>
      </c>
      <c r="D38" s="115">
        <v>155624.54440000001</v>
      </c>
      <c r="E38" s="115">
        <v>166090.2194</v>
      </c>
      <c r="F38" s="115">
        <v>172802.57870000001</v>
      </c>
      <c r="G38" s="115">
        <v>186124.91630000001</v>
      </c>
      <c r="H38" s="115">
        <v>199368.1165</v>
      </c>
      <c r="I38" s="115">
        <v>211704.4307</v>
      </c>
      <c r="J38" s="115">
        <v>226823</v>
      </c>
      <c r="K38" s="115">
        <v>247191</v>
      </c>
      <c r="L38" s="115">
        <v>309553.0674</v>
      </c>
      <c r="M38" s="116">
        <v>395755.272</v>
      </c>
      <c r="N38" s="116">
        <v>478148.88589999999</v>
      </c>
      <c r="O38" s="116">
        <v>506283.91800000001</v>
      </c>
      <c r="P38" s="116">
        <v>534514.81299999997</v>
      </c>
      <c r="Q38" s="116">
        <v>594610.10900000005</v>
      </c>
      <c r="R38" s="116">
        <v>625900.69660000002</v>
      </c>
      <c r="S38" s="116">
        <v>656778.98089999997</v>
      </c>
      <c r="T38" s="116">
        <v>724283.08109999995</v>
      </c>
      <c r="U38" s="116">
        <v>784492.10149999999</v>
      </c>
      <c r="V38" s="116">
        <v>838961.06799999997</v>
      </c>
      <c r="W38" s="253">
        <f>V37/W37-1</f>
        <v>6.1694454537732035E-2</v>
      </c>
    </row>
    <row r="39" spans="1:23" ht="15.5" customHeight="1" x14ac:dyDescent="0.35">
      <c r="A39" s="109"/>
      <c r="B39" s="139" t="s">
        <v>267</v>
      </c>
      <c r="C39" s="115">
        <v>1815</v>
      </c>
      <c r="D39" s="115">
        <v>1817.089588</v>
      </c>
      <c r="E39" s="115">
        <v>2148.9148839999998</v>
      </c>
      <c r="F39" s="115">
        <v>2310.4424789999998</v>
      </c>
      <c r="G39" s="115">
        <v>2506.6387909999999</v>
      </c>
      <c r="H39" s="115">
        <v>2748.158136</v>
      </c>
      <c r="I39" s="115">
        <v>3133.559401</v>
      </c>
      <c r="J39" s="115">
        <v>3417</v>
      </c>
      <c r="K39" s="115">
        <v>4375</v>
      </c>
      <c r="L39" s="115">
        <v>5084</v>
      </c>
      <c r="M39" s="116">
        <v>5926</v>
      </c>
      <c r="N39" s="116">
        <v>6956.4645849999997</v>
      </c>
      <c r="O39" s="116">
        <v>8166.0871319999997</v>
      </c>
      <c r="P39" s="116">
        <v>9568.7955299999994</v>
      </c>
      <c r="Q39" s="116">
        <v>11003.07648</v>
      </c>
      <c r="R39" s="116">
        <v>11874.928900000001</v>
      </c>
      <c r="S39" s="116">
        <v>11630.13738</v>
      </c>
      <c r="T39" s="116">
        <v>14232.667380000001</v>
      </c>
      <c r="U39" s="116">
        <v>16645.67786</v>
      </c>
      <c r="V39" s="116">
        <v>18503.632099999999</v>
      </c>
    </row>
    <row r="40" spans="1:23" ht="15.5" customHeight="1" x14ac:dyDescent="0.35">
      <c r="A40" s="109"/>
      <c r="B40" s="139" t="s">
        <v>268</v>
      </c>
      <c r="C40" s="115">
        <v>33550</v>
      </c>
      <c r="D40" s="115">
        <v>38408.957060000001</v>
      </c>
      <c r="E40" s="115">
        <v>37735.972549999999</v>
      </c>
      <c r="F40" s="115">
        <v>38825.581749999998</v>
      </c>
      <c r="G40" s="115">
        <v>41673.30242</v>
      </c>
      <c r="H40" s="115">
        <v>44884.688459999998</v>
      </c>
      <c r="I40" s="115">
        <v>47840.3007</v>
      </c>
      <c r="J40" s="115">
        <v>52172</v>
      </c>
      <c r="K40" s="115">
        <v>57185</v>
      </c>
      <c r="L40" s="115">
        <v>65446.939989999999</v>
      </c>
      <c r="M40" s="116">
        <v>70923.969249999995</v>
      </c>
      <c r="N40" s="116">
        <v>80531.364079999999</v>
      </c>
      <c r="O40" s="116">
        <v>91163.656300000002</v>
      </c>
      <c r="P40" s="116">
        <v>100312.3904</v>
      </c>
      <c r="Q40" s="116">
        <v>112995.4316</v>
      </c>
      <c r="R40" s="116">
        <v>118979.8129</v>
      </c>
      <c r="S40" s="116">
        <v>120967.0138</v>
      </c>
      <c r="T40" s="116">
        <v>133861.79149999999</v>
      </c>
      <c r="U40" s="116">
        <v>151920.174</v>
      </c>
      <c r="V40" s="116">
        <v>172392.3088</v>
      </c>
    </row>
    <row r="41" spans="1:23" ht="15.5" customHeight="1" x14ac:dyDescent="0.35">
      <c r="A41" s="109"/>
      <c r="B41" s="139" t="s">
        <v>269</v>
      </c>
      <c r="C41" s="115">
        <v>5942</v>
      </c>
      <c r="D41" s="115">
        <v>7749.6116840000004</v>
      </c>
      <c r="E41" s="115">
        <v>9137.8907510000008</v>
      </c>
      <c r="F41" s="115">
        <v>11446.70694</v>
      </c>
      <c r="G41" s="115">
        <v>11974.400670000001</v>
      </c>
      <c r="H41" s="115">
        <v>12781.578079999999</v>
      </c>
      <c r="I41" s="115">
        <v>13171.88</v>
      </c>
      <c r="J41" s="115">
        <v>14841</v>
      </c>
      <c r="K41" s="115">
        <v>15219</v>
      </c>
      <c r="L41" s="115">
        <v>14628.849679999999</v>
      </c>
      <c r="M41" s="116">
        <v>15243.821669999999</v>
      </c>
      <c r="N41" s="116">
        <v>16001.661</v>
      </c>
      <c r="O41" s="116">
        <v>17518.432000000001</v>
      </c>
      <c r="P41" s="116">
        <v>20553.463469999999</v>
      </c>
      <c r="Q41" s="116">
        <v>21362.296030000001</v>
      </c>
      <c r="R41" s="116">
        <v>22051.392909999999</v>
      </c>
      <c r="S41" s="116">
        <v>21180.258750000001</v>
      </c>
      <c r="T41" s="116">
        <v>30608.973849999998</v>
      </c>
      <c r="U41" s="116">
        <v>33551.249530000001</v>
      </c>
      <c r="V41" s="116">
        <v>36600.205470000001</v>
      </c>
    </row>
    <row r="42" spans="1:23" ht="15.5" customHeight="1" x14ac:dyDescent="0.35">
      <c r="A42" s="109"/>
      <c r="B42" s="139" t="s">
        <v>270</v>
      </c>
      <c r="C42" s="115"/>
      <c r="D42" s="115"/>
      <c r="E42" s="115"/>
      <c r="F42" s="115"/>
      <c r="G42" s="115"/>
      <c r="H42" s="115"/>
      <c r="I42" s="115"/>
      <c r="J42" s="115"/>
      <c r="K42" s="115"/>
      <c r="L42" s="115"/>
      <c r="M42" s="116"/>
      <c r="N42" s="116"/>
      <c r="O42" s="116"/>
      <c r="P42" s="116"/>
      <c r="Q42" s="116"/>
      <c r="R42" s="116"/>
      <c r="S42" s="116"/>
      <c r="T42" s="116"/>
      <c r="U42" s="116"/>
      <c r="V42" s="116"/>
    </row>
    <row r="43" spans="1:23" ht="15.5" customHeight="1" x14ac:dyDescent="0.35">
      <c r="A43" s="109"/>
      <c r="B43" s="139" t="s">
        <v>271</v>
      </c>
      <c r="C43" s="115">
        <v>37382</v>
      </c>
      <c r="D43" s="115">
        <v>25585.408630000002</v>
      </c>
      <c r="E43" s="115">
        <v>28837.647649999999</v>
      </c>
      <c r="F43" s="115">
        <v>30955.39731</v>
      </c>
      <c r="G43" s="115">
        <v>33254.310210000003</v>
      </c>
      <c r="H43" s="115">
        <v>36644.248910000002</v>
      </c>
      <c r="I43" s="115">
        <v>40952</v>
      </c>
      <c r="J43" s="115">
        <v>45099</v>
      </c>
      <c r="K43" s="115">
        <v>54134</v>
      </c>
      <c r="L43" s="115">
        <v>63740.606180000002</v>
      </c>
      <c r="M43" s="116">
        <v>77289.141440000007</v>
      </c>
      <c r="N43" s="116">
        <v>89356.047139999995</v>
      </c>
      <c r="O43" s="116">
        <v>98539</v>
      </c>
      <c r="P43" s="116">
        <v>109487.5628</v>
      </c>
      <c r="Q43" s="116">
        <v>126363.542</v>
      </c>
      <c r="R43" s="116">
        <v>139289.07680000001</v>
      </c>
      <c r="S43" s="116">
        <v>141317.8481</v>
      </c>
      <c r="T43" s="116">
        <v>175299.54399999999</v>
      </c>
      <c r="U43" s="116">
        <v>206215.56109999999</v>
      </c>
      <c r="V43" s="116">
        <v>232374.0949</v>
      </c>
    </row>
    <row r="44" spans="1:23" ht="15.5" customHeight="1" x14ac:dyDescent="0.35">
      <c r="A44" s="109"/>
      <c r="B44" s="139" t="s">
        <v>272</v>
      </c>
      <c r="C44" s="115">
        <v>42895</v>
      </c>
      <c r="D44" s="115">
        <v>69928.386499999993</v>
      </c>
      <c r="E44" s="115">
        <v>64778.155619999998</v>
      </c>
      <c r="F44" s="115">
        <v>68694.954610000001</v>
      </c>
      <c r="G44" s="115">
        <v>79218.592260000005</v>
      </c>
      <c r="H44" s="115">
        <v>79838.536429999993</v>
      </c>
      <c r="I44" s="115">
        <v>90214.455109999995</v>
      </c>
      <c r="J44" s="115">
        <v>92648.014360000001</v>
      </c>
      <c r="K44" s="115">
        <v>105305.7187</v>
      </c>
      <c r="L44" s="115">
        <v>124120.5254</v>
      </c>
      <c r="M44" s="116">
        <v>161067.09229999999</v>
      </c>
      <c r="N44" s="116">
        <v>179306.4032</v>
      </c>
      <c r="O44" s="116">
        <v>198164.1189</v>
      </c>
      <c r="P44" s="116">
        <v>229871.51190000001</v>
      </c>
      <c r="Q44" s="116">
        <v>271573.38299999997</v>
      </c>
      <c r="R44" s="116">
        <v>289566.37709999998</v>
      </c>
      <c r="S44" s="116">
        <v>293247.53419999999</v>
      </c>
      <c r="T44" s="116">
        <v>331015.66529999999</v>
      </c>
      <c r="U44" s="116">
        <v>381065.60759999999</v>
      </c>
      <c r="V44" s="116">
        <v>438135.538</v>
      </c>
    </row>
    <row r="45" spans="1:23" ht="15.5" customHeight="1" x14ac:dyDescent="0.35">
      <c r="A45" s="109"/>
      <c r="B45" s="139" t="s">
        <v>273</v>
      </c>
      <c r="C45" s="115"/>
      <c r="D45" s="115">
        <v>8459.0375220000005</v>
      </c>
      <c r="E45" s="115">
        <v>7142.8382339999998</v>
      </c>
      <c r="F45" s="115">
        <v>7539.6839680000003</v>
      </c>
      <c r="G45" s="115">
        <v>8942.4596849999998</v>
      </c>
      <c r="H45" s="115">
        <v>8894.6736860000001</v>
      </c>
      <c r="I45" s="115">
        <v>9398</v>
      </c>
      <c r="J45" s="115">
        <v>10043.106970000001</v>
      </c>
      <c r="K45" s="115">
        <v>11502.74719</v>
      </c>
      <c r="L45" s="115">
        <v>13943.324329999999</v>
      </c>
      <c r="M45" s="116">
        <v>17347.29191</v>
      </c>
      <c r="N45" s="116">
        <v>21057.087449999999</v>
      </c>
      <c r="O45" s="116">
        <v>25306.545460000001</v>
      </c>
      <c r="P45" s="116">
        <v>29886.29895</v>
      </c>
      <c r="Q45" s="116">
        <v>35309.422299999998</v>
      </c>
      <c r="R45" s="116">
        <v>40479.431830000001</v>
      </c>
      <c r="S45" s="116">
        <v>41458.550199999998</v>
      </c>
      <c r="T45" s="116">
        <v>47727.727720000003</v>
      </c>
      <c r="U45" s="116">
        <v>52412.462249999997</v>
      </c>
      <c r="V45" s="116">
        <v>56267.749219999998</v>
      </c>
    </row>
    <row r="46" spans="1:23" ht="15.5" customHeight="1" x14ac:dyDescent="0.35">
      <c r="A46" s="109"/>
      <c r="B46" s="139" t="s">
        <v>274</v>
      </c>
      <c r="C46" s="115">
        <v>29336</v>
      </c>
      <c r="D46" s="115">
        <v>31424.583709999999</v>
      </c>
      <c r="E46" s="115">
        <v>34959.24293</v>
      </c>
      <c r="F46" s="115">
        <v>39361.864419999998</v>
      </c>
      <c r="G46" s="115">
        <v>46282.980179999999</v>
      </c>
      <c r="H46" s="115">
        <v>51336.411269999997</v>
      </c>
      <c r="I46" s="115">
        <v>61249.502489999999</v>
      </c>
      <c r="J46" s="115">
        <v>69554.845230000006</v>
      </c>
      <c r="K46" s="115">
        <v>76818.262919999994</v>
      </c>
      <c r="L46" s="115">
        <v>92617.602020000006</v>
      </c>
      <c r="M46" s="116">
        <v>95304.312080000003</v>
      </c>
      <c r="N46" s="116">
        <v>105834</v>
      </c>
      <c r="O46" s="116">
        <v>122354.2562</v>
      </c>
      <c r="P46" s="116">
        <v>140735.3633</v>
      </c>
      <c r="Q46" s="116">
        <v>155764.9197</v>
      </c>
      <c r="R46" s="116">
        <v>164976.10990000001</v>
      </c>
      <c r="S46" s="116">
        <v>167404.54019999999</v>
      </c>
      <c r="T46" s="116">
        <v>184488.50839999999</v>
      </c>
      <c r="U46" s="116">
        <v>196172.2285</v>
      </c>
      <c r="V46" s="116">
        <v>220023.26240000001</v>
      </c>
    </row>
    <row r="47" spans="1:23" ht="15.5" customHeight="1" x14ac:dyDescent="0.35">
      <c r="A47" s="109"/>
      <c r="B47" s="139" t="s">
        <v>275</v>
      </c>
      <c r="C47" s="115"/>
      <c r="D47" s="115"/>
      <c r="E47" s="115"/>
      <c r="F47" s="115"/>
      <c r="G47" s="115"/>
      <c r="H47" s="115"/>
      <c r="I47" s="115"/>
      <c r="J47" s="115"/>
      <c r="K47" s="115"/>
      <c r="L47" s="115"/>
      <c r="M47" s="116"/>
      <c r="N47" s="116"/>
      <c r="O47" s="116"/>
      <c r="P47" s="116"/>
      <c r="Q47" s="116"/>
      <c r="R47" s="116"/>
      <c r="S47" s="116"/>
      <c r="T47" s="116"/>
      <c r="U47" s="116"/>
      <c r="V47" s="116"/>
    </row>
    <row r="48" spans="1:23" ht="15.5" customHeight="1" x14ac:dyDescent="0.35">
      <c r="A48" s="109"/>
      <c r="B48" s="139" t="s">
        <v>276</v>
      </c>
      <c r="C48" s="115">
        <v>36919</v>
      </c>
      <c r="D48" s="115">
        <v>11454.53369</v>
      </c>
      <c r="E48" s="115">
        <v>12201.742039999999</v>
      </c>
      <c r="F48" s="115">
        <v>12860.503269999999</v>
      </c>
      <c r="G48" s="115">
        <v>13728.17678</v>
      </c>
      <c r="H48" s="115">
        <v>17342</v>
      </c>
      <c r="I48" s="115">
        <v>21979</v>
      </c>
      <c r="J48" s="115">
        <v>28467</v>
      </c>
      <c r="K48" s="115">
        <v>33538.53</v>
      </c>
      <c r="L48" s="115">
        <v>39099.85</v>
      </c>
      <c r="M48" s="116">
        <v>46083.422290000002</v>
      </c>
      <c r="N48" s="116">
        <v>50111.116320000001</v>
      </c>
      <c r="O48" s="116">
        <v>58528.697899999999</v>
      </c>
      <c r="P48" s="116">
        <v>62183.293239999999</v>
      </c>
      <c r="Q48" s="116">
        <v>79362.659769999998</v>
      </c>
      <c r="R48" s="116">
        <v>91406.119250000003</v>
      </c>
      <c r="S48" s="116">
        <v>107758.4457</v>
      </c>
      <c r="T48" s="116">
        <v>135374.63200000001</v>
      </c>
      <c r="U48" s="116">
        <v>172294.4437</v>
      </c>
      <c r="V48" s="116">
        <v>193469.1079</v>
      </c>
    </row>
    <row r="49" spans="1:22" ht="15.5" customHeight="1" x14ac:dyDescent="0.35">
      <c r="A49" s="109"/>
      <c r="B49" s="139" t="s">
        <v>277</v>
      </c>
      <c r="C49" s="115"/>
      <c r="D49" s="115">
        <v>35267.4283</v>
      </c>
      <c r="E49" s="115">
        <v>36525.311560000002</v>
      </c>
      <c r="F49" s="115">
        <v>38251.362659999999</v>
      </c>
      <c r="G49" s="115">
        <v>39990.790309999997</v>
      </c>
      <c r="H49" s="115">
        <v>49242</v>
      </c>
      <c r="I49" s="115">
        <v>60042</v>
      </c>
      <c r="J49" s="115">
        <v>70791</v>
      </c>
      <c r="K49" s="115">
        <v>73635.560620000004</v>
      </c>
      <c r="L49" s="115">
        <v>81624.790999999997</v>
      </c>
      <c r="M49" s="116">
        <v>93746.984349999999</v>
      </c>
      <c r="N49" s="116">
        <v>106235.8554</v>
      </c>
      <c r="O49" s="116">
        <v>123213.42049999999</v>
      </c>
      <c r="P49" s="116">
        <v>139157.21160000001</v>
      </c>
      <c r="Q49" s="116">
        <v>152983.95540000001</v>
      </c>
      <c r="R49" s="116">
        <v>166946.8622</v>
      </c>
      <c r="S49" s="116">
        <v>191324.99619999999</v>
      </c>
      <c r="T49" s="116">
        <v>267392.31219999999</v>
      </c>
      <c r="U49" s="116">
        <v>309360.22460000002</v>
      </c>
      <c r="V49" s="116">
        <v>353076.8113</v>
      </c>
    </row>
    <row r="50" spans="1:22" ht="15.5" customHeight="1" x14ac:dyDescent="0.35">
      <c r="A50" s="109"/>
      <c r="B50" s="139" t="s">
        <v>278</v>
      </c>
      <c r="C50" s="115"/>
      <c r="D50" s="115"/>
      <c r="E50" s="115"/>
      <c r="F50" s="115"/>
      <c r="G50" s="115"/>
      <c r="H50" s="115"/>
      <c r="I50" s="115"/>
      <c r="J50" s="115"/>
      <c r="K50" s="115"/>
      <c r="L50" s="115"/>
      <c r="M50" s="116"/>
      <c r="N50" s="116"/>
      <c r="O50" s="116"/>
      <c r="P50" s="116"/>
      <c r="Q50" s="116"/>
      <c r="R50" s="116"/>
      <c r="S50" s="116"/>
      <c r="T50" s="116"/>
      <c r="U50" s="116"/>
      <c r="V50" s="116"/>
    </row>
    <row r="51" spans="1:22" ht="15.5" customHeight="1" x14ac:dyDescent="0.35">
      <c r="A51" s="109"/>
      <c r="B51" s="139" t="s">
        <v>279</v>
      </c>
      <c r="C51" s="115"/>
      <c r="D51" s="115"/>
      <c r="E51" s="115"/>
      <c r="F51" s="115"/>
      <c r="G51" s="115"/>
      <c r="H51" s="115"/>
      <c r="I51" s="115"/>
      <c r="J51" s="115"/>
      <c r="K51" s="115"/>
      <c r="L51" s="115"/>
      <c r="M51" s="116"/>
      <c r="N51" s="116"/>
      <c r="O51" s="116"/>
      <c r="P51" s="116"/>
      <c r="Q51" s="116"/>
      <c r="R51" s="116"/>
      <c r="S51" s="116"/>
      <c r="T51" s="116"/>
      <c r="U51" s="116"/>
      <c r="V51" s="116"/>
    </row>
    <row r="52" spans="1:22" ht="15.5" customHeight="1" x14ac:dyDescent="0.35">
      <c r="A52" s="109"/>
      <c r="B52" s="139" t="s">
        <v>280</v>
      </c>
      <c r="C52" s="115">
        <v>33281</v>
      </c>
      <c r="D52" s="115">
        <v>5288.0719980000003</v>
      </c>
      <c r="E52" s="115">
        <v>7236.5310229999995</v>
      </c>
      <c r="F52" s="115">
        <v>8070.2930020000003</v>
      </c>
      <c r="G52" s="115">
        <v>8018.6570689999999</v>
      </c>
      <c r="H52" s="115">
        <v>9548.2445040000002</v>
      </c>
      <c r="I52" s="115">
        <v>10967</v>
      </c>
      <c r="J52" s="115">
        <v>12227</v>
      </c>
      <c r="K52" s="115">
        <v>14352</v>
      </c>
      <c r="L52" s="115">
        <v>18555.874500000002</v>
      </c>
      <c r="M52" s="116">
        <v>21694.904989999999</v>
      </c>
      <c r="N52" s="116">
        <v>24830.412250000001</v>
      </c>
      <c r="O52" s="116">
        <v>30547.203300000001</v>
      </c>
      <c r="P52" s="116">
        <v>32236.444889999999</v>
      </c>
      <c r="Q52" s="116">
        <v>44324</v>
      </c>
      <c r="R52" s="116">
        <v>51421.530200000001</v>
      </c>
      <c r="S52" s="116">
        <v>52719.749889999999</v>
      </c>
      <c r="T52" s="116">
        <v>69420.961259999996</v>
      </c>
      <c r="U52" s="116">
        <v>72744.414780000006</v>
      </c>
      <c r="V52" s="116">
        <v>83064.265639999998</v>
      </c>
    </row>
    <row r="53" spans="1:22" ht="15.5" customHeight="1" x14ac:dyDescent="0.35">
      <c r="A53" s="109"/>
      <c r="B53" s="139" t="s">
        <v>281</v>
      </c>
      <c r="C53" s="115"/>
      <c r="D53" s="115">
        <v>17372.384709999998</v>
      </c>
      <c r="E53" s="115">
        <v>20823.26525</v>
      </c>
      <c r="F53" s="115">
        <v>24581.74957</v>
      </c>
      <c r="G53" s="115">
        <v>26313.332579999998</v>
      </c>
      <c r="H53" s="115">
        <v>31670.5821</v>
      </c>
      <c r="I53" s="115">
        <v>34996</v>
      </c>
      <c r="J53" s="115">
        <v>40939</v>
      </c>
      <c r="K53" s="115">
        <v>48722</v>
      </c>
      <c r="L53" s="115">
        <v>62641.785900000003</v>
      </c>
      <c r="M53" s="116">
        <v>61384.01614</v>
      </c>
      <c r="N53" s="116">
        <v>67739.152279999995</v>
      </c>
      <c r="O53" s="116">
        <v>81796.560150000005</v>
      </c>
      <c r="P53" s="116">
        <v>91565.828859999994</v>
      </c>
      <c r="Q53" s="116">
        <v>115253.5324</v>
      </c>
      <c r="R53" s="116">
        <v>129363.1784</v>
      </c>
      <c r="S53" s="116">
        <v>141612.83910000001</v>
      </c>
      <c r="T53" s="116">
        <v>173588.8462</v>
      </c>
      <c r="U53" s="116">
        <v>194385.21960000001</v>
      </c>
      <c r="V53" s="116">
        <v>215820.92430000001</v>
      </c>
    </row>
    <row r="54" spans="1:22" ht="15.5" customHeight="1" x14ac:dyDescent="0.35">
      <c r="A54" s="109"/>
      <c r="B54" s="139" t="s">
        <v>282</v>
      </c>
      <c r="C54" s="115"/>
      <c r="D54" s="115">
        <v>4178.3672779999997</v>
      </c>
      <c r="E54" s="115">
        <v>4626.3046100000001</v>
      </c>
      <c r="F54" s="115">
        <v>5407.8856079999996</v>
      </c>
      <c r="G54" s="115">
        <v>5824.5265319999999</v>
      </c>
      <c r="H54" s="115">
        <v>7017.3177649999998</v>
      </c>
      <c r="I54" s="115">
        <v>7842</v>
      </c>
      <c r="J54" s="115">
        <v>8568</v>
      </c>
      <c r="K54" s="115">
        <v>10963</v>
      </c>
      <c r="L54" s="115">
        <v>13743.83416</v>
      </c>
      <c r="M54" s="116">
        <v>15382.014870000001</v>
      </c>
      <c r="N54" s="116">
        <v>17087.280170000002</v>
      </c>
      <c r="O54" s="116">
        <v>20430.714800000002</v>
      </c>
      <c r="P54" s="116">
        <v>22326.90972</v>
      </c>
      <c r="Q54" s="116">
        <v>27725.185140000001</v>
      </c>
      <c r="R54" s="116">
        <v>32929.426899999999</v>
      </c>
      <c r="S54" s="116">
        <v>33707.596169999997</v>
      </c>
      <c r="T54" s="116">
        <v>42550.445019999999</v>
      </c>
      <c r="U54" s="116">
        <v>45827.350890000002</v>
      </c>
      <c r="V54" s="116">
        <v>51002.831579999998</v>
      </c>
    </row>
    <row r="55" spans="1:22" ht="15.5" customHeight="1" x14ac:dyDescent="0.35">
      <c r="A55" s="109"/>
      <c r="B55" s="139" t="s">
        <v>283</v>
      </c>
      <c r="C55" s="115"/>
      <c r="D55" s="115">
        <v>12895.61491</v>
      </c>
      <c r="E55" s="115">
        <v>11807.773160000001</v>
      </c>
      <c r="F55" s="115">
        <v>12436.365330000001</v>
      </c>
      <c r="G55" s="115">
        <v>14140.43478</v>
      </c>
      <c r="H55" s="115">
        <v>15262.117399999999</v>
      </c>
      <c r="I55" s="115">
        <v>16840</v>
      </c>
      <c r="J55" s="115">
        <v>21774</v>
      </c>
      <c r="K55" s="115">
        <v>26500</v>
      </c>
      <c r="L55" s="115">
        <v>34088.699690000001</v>
      </c>
      <c r="M55" s="116">
        <v>41423.235999999997</v>
      </c>
      <c r="N55" s="116">
        <v>46946.738949999999</v>
      </c>
      <c r="O55" s="116">
        <v>55461.289689999998</v>
      </c>
      <c r="P55" s="116">
        <v>58026.454189999997</v>
      </c>
      <c r="Q55" s="116">
        <v>73541.260760000005</v>
      </c>
      <c r="R55" s="116">
        <v>86520.673729999995</v>
      </c>
      <c r="S55" s="116">
        <v>96544.611069999999</v>
      </c>
      <c r="T55" s="116">
        <v>113083.0336</v>
      </c>
      <c r="U55" s="116">
        <v>128691.539</v>
      </c>
      <c r="V55" s="116">
        <v>139768.24789999999</v>
      </c>
    </row>
    <row r="56" spans="1:22" ht="15.5" customHeight="1" x14ac:dyDescent="0.35">
      <c r="A56" s="109"/>
      <c r="B56" s="139" t="s">
        <v>284</v>
      </c>
      <c r="C56" s="115"/>
      <c r="D56" s="115"/>
      <c r="E56" s="115"/>
      <c r="F56" s="115"/>
      <c r="G56" s="115"/>
      <c r="H56" s="115"/>
      <c r="I56" s="115"/>
      <c r="J56" s="115"/>
      <c r="K56" s="115"/>
      <c r="L56" s="115"/>
      <c r="M56" s="116"/>
      <c r="N56" s="116"/>
      <c r="O56" s="116"/>
      <c r="P56" s="116"/>
      <c r="Q56" s="116"/>
      <c r="R56" s="116"/>
      <c r="S56" s="116"/>
      <c r="T56" s="116"/>
      <c r="U56" s="116"/>
      <c r="V56" s="116"/>
    </row>
    <row r="57" spans="1:22" ht="15.5" customHeight="1" x14ac:dyDescent="0.35">
      <c r="A57" s="109"/>
      <c r="B57" s="139" t="s">
        <v>285</v>
      </c>
      <c r="C57" s="115"/>
      <c r="D57" s="115"/>
      <c r="E57" s="115"/>
      <c r="F57" s="115"/>
      <c r="G57" s="115"/>
      <c r="H57" s="115"/>
      <c r="I57" s="115"/>
      <c r="J57" s="115"/>
      <c r="K57" s="115"/>
      <c r="L57" s="115"/>
      <c r="M57" s="116"/>
      <c r="N57" s="116"/>
      <c r="O57" s="116"/>
      <c r="P57" s="116"/>
      <c r="Q57" s="116"/>
      <c r="R57" s="116"/>
      <c r="S57" s="116"/>
      <c r="T57" s="116"/>
      <c r="U57" s="116"/>
      <c r="V57" s="116"/>
    </row>
    <row r="58" spans="1:22" ht="15.5" customHeight="1" x14ac:dyDescent="0.35">
      <c r="A58" s="109"/>
      <c r="B58" s="139" t="s">
        <v>286</v>
      </c>
      <c r="C58" s="115"/>
      <c r="D58" s="115"/>
      <c r="E58" s="115"/>
      <c r="F58" s="115"/>
      <c r="G58" s="115"/>
      <c r="H58" s="115"/>
      <c r="I58" s="115"/>
      <c r="J58" s="115"/>
      <c r="K58" s="115"/>
      <c r="L58" s="115"/>
      <c r="M58" s="116"/>
      <c r="N58" s="116"/>
      <c r="O58" s="116"/>
      <c r="P58" s="116"/>
      <c r="Q58" s="116"/>
      <c r="R58" s="116"/>
      <c r="S58" s="116"/>
      <c r="T58" s="116"/>
      <c r="U58" s="116"/>
      <c r="V58" s="116"/>
    </row>
    <row r="59" spans="1:22" ht="15.5" customHeight="1" x14ac:dyDescent="0.35">
      <c r="A59" s="109"/>
      <c r="B59" s="139" t="s">
        <v>287</v>
      </c>
      <c r="C59" s="115">
        <v>10708</v>
      </c>
      <c r="D59" s="115">
        <v>12025.80963</v>
      </c>
      <c r="E59" s="115">
        <v>13655.43216</v>
      </c>
      <c r="F59" s="115">
        <v>13220.55024</v>
      </c>
      <c r="G59" s="115">
        <v>17294.256870000001</v>
      </c>
      <c r="H59" s="115">
        <v>18094</v>
      </c>
      <c r="I59" s="115">
        <v>19212</v>
      </c>
      <c r="J59" s="115">
        <v>21505</v>
      </c>
      <c r="K59" s="115">
        <v>24185.043559999998</v>
      </c>
      <c r="L59" s="115">
        <v>29361.985489999999</v>
      </c>
      <c r="M59" s="116">
        <v>35156.28587</v>
      </c>
      <c r="N59" s="116">
        <v>41660.198750000003</v>
      </c>
      <c r="O59" s="116">
        <v>49992.23</v>
      </c>
      <c r="P59" s="116">
        <v>55204.919820000003</v>
      </c>
      <c r="Q59" s="116">
        <v>63434.746709999999</v>
      </c>
      <c r="R59" s="116">
        <v>72616.397259999998</v>
      </c>
      <c r="S59" s="116">
        <v>84092.840819999998</v>
      </c>
      <c r="T59" s="116">
        <v>103445.2674</v>
      </c>
      <c r="U59" s="116">
        <v>119782.9028</v>
      </c>
      <c r="V59" s="116">
        <v>128485.62179999999</v>
      </c>
    </row>
    <row r="60" spans="1:22" ht="15.5" customHeight="1" x14ac:dyDescent="0.35">
      <c r="A60" s="109"/>
      <c r="B60" s="139" t="s">
        <v>288</v>
      </c>
      <c r="C60" s="115">
        <v>355543</v>
      </c>
      <c r="D60" s="115">
        <v>413428.21039999998</v>
      </c>
      <c r="E60" s="115">
        <v>430396.3775</v>
      </c>
      <c r="F60" s="115">
        <v>460324.81939999998</v>
      </c>
      <c r="G60" s="115">
        <v>500699.26169999997</v>
      </c>
      <c r="H60" s="115">
        <v>548484.67319999996</v>
      </c>
      <c r="I60" s="115">
        <v>611118.12840000005</v>
      </c>
      <c r="J60" s="115">
        <v>675858.96660000004</v>
      </c>
      <c r="K60" s="115">
        <v>755256.77590000001</v>
      </c>
      <c r="L60" s="115">
        <v>909527.76470000006</v>
      </c>
      <c r="M60" s="116">
        <v>1083415.193</v>
      </c>
      <c r="N60" s="116">
        <v>1248482.27</v>
      </c>
      <c r="O60" s="116">
        <v>1387481.67</v>
      </c>
      <c r="P60" s="116">
        <v>1525221.422</v>
      </c>
      <c r="Q60" s="116">
        <v>1758738.027</v>
      </c>
      <c r="R60" s="116">
        <v>1899089.22</v>
      </c>
      <c r="S60" s="116">
        <v>1993560.2609999999</v>
      </c>
      <c r="T60" s="116">
        <v>2339482.9219999998</v>
      </c>
      <c r="U60" s="116">
        <v>2625995.352</v>
      </c>
      <c r="V60" s="116">
        <v>2920974.426</v>
      </c>
    </row>
    <row r="61" spans="1:22" ht="15.5" customHeight="1" x14ac:dyDescent="0.35">
      <c r="A61" s="109"/>
      <c r="B61" s="139" t="s">
        <v>289</v>
      </c>
      <c r="C61" s="115">
        <v>23945</v>
      </c>
      <c r="D61" s="115">
        <v>28090.33526</v>
      </c>
      <c r="E61" s="115">
        <v>29046.173579999999</v>
      </c>
      <c r="F61" s="115">
        <v>31905.95968</v>
      </c>
      <c r="G61" s="115">
        <v>36049.793189999997</v>
      </c>
      <c r="H61" s="115">
        <v>40927</v>
      </c>
      <c r="I61" s="115">
        <v>42966</v>
      </c>
      <c r="J61" s="115">
        <v>51968</v>
      </c>
      <c r="K61" s="115">
        <v>60401.425159999999</v>
      </c>
      <c r="L61" s="115">
        <v>78743.762229999993</v>
      </c>
      <c r="M61" s="116">
        <v>109358.3805</v>
      </c>
      <c r="N61" s="116">
        <v>118471.7972</v>
      </c>
      <c r="O61" s="116">
        <v>139861.8953</v>
      </c>
      <c r="P61" s="116">
        <v>169789.68220000001</v>
      </c>
      <c r="Q61" s="116">
        <v>205801.5497</v>
      </c>
      <c r="R61" s="116">
        <v>231060.3541</v>
      </c>
      <c r="S61" s="116">
        <v>259602.8406</v>
      </c>
      <c r="T61" s="116">
        <v>335009.83149999997</v>
      </c>
      <c r="U61" s="116">
        <v>418931.76980000001</v>
      </c>
      <c r="V61" s="116">
        <v>537818.48869999999</v>
      </c>
    </row>
    <row r="62" spans="1:22" ht="15.5" customHeight="1" x14ac:dyDescent="0.35">
      <c r="A62" s="109"/>
      <c r="B62" s="139" t="s">
        <v>290</v>
      </c>
      <c r="C62" s="115">
        <v>13125</v>
      </c>
      <c r="D62" s="115">
        <v>1701</v>
      </c>
      <c r="E62" s="115">
        <v>-604.9</v>
      </c>
      <c r="F62" s="115">
        <v>-675.7</v>
      </c>
      <c r="G62" s="115">
        <v>-1683.9</v>
      </c>
      <c r="H62" s="115">
        <v>1636.5</v>
      </c>
      <c r="I62" s="115">
        <v>4955.5</v>
      </c>
      <c r="J62" s="115">
        <v>7431.8</v>
      </c>
      <c r="K62" s="115">
        <v>7946.8</v>
      </c>
      <c r="L62" s="115">
        <v>11749.5</v>
      </c>
      <c r="M62" s="116">
        <v>9117.4</v>
      </c>
      <c r="N62" s="116">
        <v>7549.4</v>
      </c>
      <c r="O62" s="116">
        <v>12291.4</v>
      </c>
      <c r="P62" s="116">
        <v>13078.84</v>
      </c>
      <c r="Q62" s="116">
        <v>32751.7</v>
      </c>
      <c r="R62" s="116">
        <v>34242.5</v>
      </c>
      <c r="S62" s="116">
        <v>34004.30227</v>
      </c>
      <c r="T62" s="116">
        <v>30995.072349999999</v>
      </c>
      <c r="U62" s="116">
        <v>22614.94065</v>
      </c>
      <c r="V62" s="116">
        <v>39985.8868</v>
      </c>
    </row>
    <row r="63" spans="1:22" ht="15.5" customHeight="1" x14ac:dyDescent="0.35">
      <c r="A63" s="109"/>
      <c r="B63" s="139" t="s">
        <v>291</v>
      </c>
      <c r="C63" s="115">
        <v>392613</v>
      </c>
      <c r="D63" s="115">
        <v>443219.54560000001</v>
      </c>
      <c r="E63" s="115">
        <v>458837.65100000001</v>
      </c>
      <c r="F63" s="115">
        <v>491555.07909999997</v>
      </c>
      <c r="G63" s="115">
        <v>535065.15489999996</v>
      </c>
      <c r="H63" s="115">
        <v>591048.17319999996</v>
      </c>
      <c r="I63" s="115">
        <v>659039.62840000005</v>
      </c>
      <c r="J63" s="115">
        <v>735258.76659999997</v>
      </c>
      <c r="K63" s="115">
        <v>823605.00100000005</v>
      </c>
      <c r="L63" s="115">
        <v>1000021.027</v>
      </c>
      <c r="M63" s="116">
        <v>1201890.9739999999</v>
      </c>
      <c r="N63" s="116">
        <v>1374503.4669999999</v>
      </c>
      <c r="O63" s="116">
        <v>1539634.966</v>
      </c>
      <c r="P63" s="116">
        <v>1708089.9439999999</v>
      </c>
      <c r="Q63" s="116">
        <v>1997291.277</v>
      </c>
      <c r="R63" s="116">
        <v>2164392.074</v>
      </c>
      <c r="S63" s="116">
        <v>2287167.4040000001</v>
      </c>
      <c r="T63" s="116">
        <v>2705487.8259999999</v>
      </c>
      <c r="U63" s="116">
        <v>3067542.0630000001</v>
      </c>
      <c r="V63" s="116">
        <v>3498778.801</v>
      </c>
    </row>
    <row r="64" spans="1:22" x14ac:dyDescent="0.25">
      <c r="A64" s="109"/>
      <c r="B64" s="109"/>
      <c r="C64" s="109"/>
      <c r="D64" s="109"/>
      <c r="E64" s="109"/>
      <c r="F64" s="109"/>
      <c r="G64" s="109"/>
      <c r="H64" s="109"/>
      <c r="I64" s="109"/>
      <c r="J64" s="109"/>
      <c r="K64" s="109"/>
      <c r="L64" s="109"/>
    </row>
    <row r="65" spans="1:22" ht="15.5" customHeight="1" x14ac:dyDescent="0.35">
      <c r="A65" s="109"/>
      <c r="B65" s="110" t="s">
        <v>374</v>
      </c>
      <c r="C65" s="111"/>
      <c r="D65" s="111"/>
      <c r="E65" s="111"/>
      <c r="F65" s="111"/>
      <c r="G65" s="111"/>
      <c r="H65" s="111"/>
      <c r="I65" s="111"/>
      <c r="J65" s="111"/>
      <c r="K65" s="111"/>
      <c r="L65" s="111"/>
      <c r="M65" s="112"/>
      <c r="N65" s="112"/>
      <c r="O65" s="112"/>
      <c r="P65" s="112"/>
      <c r="Q65" s="112"/>
      <c r="R65" s="112"/>
      <c r="S65" s="112"/>
      <c r="T65" s="112"/>
      <c r="U65" s="112"/>
      <c r="V65" s="112"/>
    </row>
    <row r="66" spans="1:22" ht="15.5" customHeight="1" x14ac:dyDescent="0.35">
      <c r="A66" s="109"/>
      <c r="B66" s="110" t="s">
        <v>375</v>
      </c>
      <c r="C66" s="113">
        <v>39.626100000000001</v>
      </c>
      <c r="D66" s="113">
        <v>36.578463739999997</v>
      </c>
      <c r="E66" s="113">
        <v>37.403342530000003</v>
      </c>
      <c r="F66" s="113">
        <v>36.49124029</v>
      </c>
      <c r="G66" s="113">
        <v>35.93190062</v>
      </c>
      <c r="H66" s="113">
        <v>35.18807288</v>
      </c>
      <c r="I66" s="113">
        <v>33.586278229999998</v>
      </c>
      <c r="J66" s="113">
        <v>32.525770020000003</v>
      </c>
      <c r="K66" s="113">
        <v>31.71384879</v>
      </c>
      <c r="L66" s="113">
        <v>32.970118939999999</v>
      </c>
      <c r="M66" s="114">
        <v>35.380418630000001</v>
      </c>
      <c r="N66" s="114">
        <v>37.061711979999998</v>
      </c>
      <c r="O66" s="114">
        <v>35.220390289999997</v>
      </c>
      <c r="P66" s="114">
        <v>33.820925330000001</v>
      </c>
      <c r="Q66" s="114">
        <v>32.631928080000002</v>
      </c>
      <c r="R66" s="114">
        <v>31.74412504</v>
      </c>
      <c r="S66" s="114">
        <v>31.611580409999998</v>
      </c>
      <c r="T66" s="114">
        <v>29.648152750000001</v>
      </c>
      <c r="U66" s="114">
        <v>28.570846899999999</v>
      </c>
      <c r="V66" s="114">
        <v>27.511790779999998</v>
      </c>
    </row>
    <row r="67" spans="1:22" ht="15.5" customHeight="1" x14ac:dyDescent="0.35">
      <c r="A67" s="109"/>
      <c r="B67" s="110" t="s">
        <v>376</v>
      </c>
      <c r="C67" s="113">
        <v>21.48499</v>
      </c>
      <c r="D67" s="113">
        <v>17.29001572</v>
      </c>
      <c r="E67" s="113">
        <v>17.534085919999999</v>
      </c>
      <c r="F67" s="113">
        <v>17.640997850000002</v>
      </c>
      <c r="G67" s="113">
        <v>17.260573520000001</v>
      </c>
      <c r="H67" s="113">
        <v>17.130661310000001</v>
      </c>
      <c r="I67" s="113">
        <v>16.673443859999999</v>
      </c>
      <c r="J67" s="113">
        <v>16.566528460000001</v>
      </c>
      <c r="K67" s="113">
        <v>16.795737249999998</v>
      </c>
      <c r="L67" s="113">
        <v>15.85919921</v>
      </c>
      <c r="M67" s="114">
        <v>15.1427902</v>
      </c>
      <c r="N67" s="114">
        <v>14.94761559</v>
      </c>
      <c r="O67" s="114">
        <v>14.98372773</v>
      </c>
      <c r="P67" s="114">
        <v>15.18085379</v>
      </c>
      <c r="Q67" s="114">
        <v>14.91210658</v>
      </c>
      <c r="R67" s="114">
        <v>14.81941365</v>
      </c>
      <c r="S67" s="114">
        <v>14.20329783</v>
      </c>
      <c r="T67" s="114">
        <v>14.490928480000001</v>
      </c>
      <c r="U67" s="114">
        <v>14.87129056</v>
      </c>
      <c r="V67" s="114">
        <v>15.08038256</v>
      </c>
    </row>
    <row r="68" spans="1:22" ht="15.5" customHeight="1" x14ac:dyDescent="0.35">
      <c r="A68" s="109"/>
      <c r="B68" s="110" t="s">
        <v>377</v>
      </c>
      <c r="C68" s="113">
        <v>38.8889</v>
      </c>
      <c r="D68" s="113">
        <v>46.131520539999997</v>
      </c>
      <c r="E68" s="113">
        <v>45.062571550000001</v>
      </c>
      <c r="F68" s="113">
        <v>45.867761860000002</v>
      </c>
      <c r="G68" s="113">
        <v>46.807525859999998</v>
      </c>
      <c r="H68" s="113">
        <v>47.681265799999998</v>
      </c>
      <c r="I68" s="113">
        <v>49.740277910000003</v>
      </c>
      <c r="J68" s="113">
        <v>50.907701510000003</v>
      </c>
      <c r="K68" s="113">
        <v>51.490413959999998</v>
      </c>
      <c r="L68" s="113">
        <v>51.170681850000001</v>
      </c>
      <c r="M68" s="114">
        <v>49.476791169999998</v>
      </c>
      <c r="N68" s="114">
        <v>47.990672429999996</v>
      </c>
      <c r="O68" s="114">
        <v>49.795881979999997</v>
      </c>
      <c r="P68" s="114">
        <v>50.998220879999998</v>
      </c>
      <c r="Q68" s="114">
        <v>52.455965339999999</v>
      </c>
      <c r="R68" s="114">
        <v>53.436461309999999</v>
      </c>
      <c r="S68" s="114">
        <v>54.185121760000001</v>
      </c>
      <c r="T68" s="114">
        <v>55.860918769999998</v>
      </c>
      <c r="U68" s="114">
        <v>56.557862530000001</v>
      </c>
      <c r="V68" s="114">
        <v>57.407826659999998</v>
      </c>
    </row>
    <row r="69" spans="1:22" x14ac:dyDescent="0.25">
      <c r="A69" s="109"/>
      <c r="B69" s="109"/>
      <c r="C69" s="109"/>
      <c r="D69" s="109"/>
      <c r="E69" s="109"/>
      <c r="F69" s="109"/>
      <c r="G69" s="109"/>
      <c r="H69" s="109"/>
      <c r="I69" s="109"/>
      <c r="J69" s="109"/>
      <c r="K69" s="109"/>
      <c r="L69" s="109"/>
    </row>
    <row r="70" spans="1:22" ht="15.5" customHeight="1" x14ac:dyDescent="0.35">
      <c r="A70" s="109"/>
      <c r="B70" s="110" t="s">
        <v>313</v>
      </c>
      <c r="C70" s="117">
        <v>379398</v>
      </c>
      <c r="D70" s="115">
        <v>441518.54560000001</v>
      </c>
      <c r="E70" s="115">
        <v>459442.55099999998</v>
      </c>
      <c r="F70" s="115">
        <v>492230.77909999999</v>
      </c>
      <c r="G70" s="115">
        <v>536749.05489999999</v>
      </c>
      <c r="H70" s="115">
        <v>589411.67319999996</v>
      </c>
      <c r="I70" s="115">
        <v>654084.12840000005</v>
      </c>
      <c r="J70" s="115">
        <v>727826.96660000004</v>
      </c>
      <c r="K70" s="115">
        <v>815658.201</v>
      </c>
      <c r="L70" s="115">
        <v>988271.52690000006</v>
      </c>
      <c r="M70" s="116">
        <v>1192773.574</v>
      </c>
      <c r="N70" s="116">
        <v>1366954.067</v>
      </c>
      <c r="O70" s="116">
        <v>1527343.5660000001</v>
      </c>
      <c r="P70" s="116">
        <v>1695011.1040000001</v>
      </c>
      <c r="Q70" s="116">
        <v>1964539.577</v>
      </c>
      <c r="R70" s="116">
        <v>2130149.574</v>
      </c>
      <c r="S70" s="116">
        <v>2253163.1009999998</v>
      </c>
      <c r="T70" s="116">
        <v>2674492.7540000002</v>
      </c>
      <c r="U70" s="116">
        <v>3044927.122</v>
      </c>
      <c r="V70" s="116">
        <v>3458792.9139999999</v>
      </c>
    </row>
    <row r="71" spans="1:22" ht="15.5" customHeight="1" x14ac:dyDescent="0.35">
      <c r="A71" s="109"/>
      <c r="B71" s="110" t="s">
        <v>314</v>
      </c>
      <c r="C71" s="117">
        <v>321911</v>
      </c>
      <c r="D71" s="115">
        <v>390017.05290000001</v>
      </c>
      <c r="E71" s="115">
        <v>415843.19199999998</v>
      </c>
      <c r="F71" s="115">
        <v>450090.19179999997</v>
      </c>
      <c r="G71" s="115">
        <v>473685.24170000001</v>
      </c>
      <c r="H71" s="115">
        <v>521301.23200000002</v>
      </c>
      <c r="I71" s="115">
        <v>595327.1899</v>
      </c>
      <c r="J71" s="115">
        <v>656374.41870000004</v>
      </c>
      <c r="K71" s="115">
        <v>735469.87840000005</v>
      </c>
      <c r="L71" s="115">
        <v>895041.72360000003</v>
      </c>
      <c r="M71" s="116">
        <v>1056184.558</v>
      </c>
      <c r="N71" s="116">
        <v>1176030.325</v>
      </c>
      <c r="O71" s="116">
        <v>1359538.817</v>
      </c>
      <c r="P71" s="116">
        <v>1516128.9439999999</v>
      </c>
      <c r="Q71" s="116">
        <v>1730312.2220000001</v>
      </c>
      <c r="R71" s="116">
        <v>1934046.2239999999</v>
      </c>
      <c r="S71" s="116">
        <v>2161519.2760000001</v>
      </c>
      <c r="T71" s="116">
        <v>2315286.5249999999</v>
      </c>
      <c r="U71" s="116">
        <v>2538508.9109999998</v>
      </c>
      <c r="V71" s="116">
        <v>2802558.2889999999</v>
      </c>
    </row>
    <row r="72" spans="1:22" ht="15.5" customHeight="1" x14ac:dyDescent="0.35">
      <c r="A72" s="109"/>
      <c r="B72" s="110" t="s">
        <v>315</v>
      </c>
      <c r="C72" s="117">
        <v>287947</v>
      </c>
      <c r="D72" s="115">
        <v>348989</v>
      </c>
      <c r="E72" s="115">
        <v>371402</v>
      </c>
      <c r="F72" s="115">
        <v>400468</v>
      </c>
      <c r="G72" s="115">
        <v>419290</v>
      </c>
      <c r="H72" s="115">
        <v>459530</v>
      </c>
      <c r="I72" s="115">
        <v>527814.12199999997</v>
      </c>
      <c r="J72" s="115">
        <v>576910.70589999994</v>
      </c>
      <c r="K72" s="115">
        <v>641085.48490000004</v>
      </c>
      <c r="L72" s="115">
        <v>772762</v>
      </c>
      <c r="M72" s="116">
        <v>916993.33420000004</v>
      </c>
      <c r="N72" s="116">
        <v>1022126.106</v>
      </c>
      <c r="O72" s="116">
        <v>1167861.348</v>
      </c>
      <c r="P72" s="116">
        <v>1318561.2830000001</v>
      </c>
      <c r="Q72" s="116">
        <v>1493375.28</v>
      </c>
      <c r="R72" s="116">
        <v>1662961.801</v>
      </c>
      <c r="S72" s="116">
        <v>1861156.8230000001</v>
      </c>
      <c r="T72" s="116">
        <v>1968897.925</v>
      </c>
      <c r="U72" s="116">
        <v>2133679.2250000001</v>
      </c>
      <c r="V72" s="116">
        <v>2346314.9709999999</v>
      </c>
    </row>
    <row r="73" spans="1:22" ht="15.5" customHeight="1" x14ac:dyDescent="0.35">
      <c r="A73" s="109"/>
      <c r="B73" s="110" t="s">
        <v>316</v>
      </c>
      <c r="C73" s="117" t="s">
        <v>330</v>
      </c>
      <c r="D73" s="115">
        <v>5243.0171890000001</v>
      </c>
      <c r="E73" s="115">
        <v>5855.3926979999997</v>
      </c>
      <c r="F73" s="115">
        <v>6970.2190449999998</v>
      </c>
      <c r="G73" s="115">
        <v>7998.056775</v>
      </c>
      <c r="H73" s="115">
        <v>9318.5547040000001</v>
      </c>
      <c r="I73" s="115">
        <v>10719</v>
      </c>
      <c r="J73" s="115">
        <v>12515</v>
      </c>
      <c r="K73" s="115">
        <v>13721.39351</v>
      </c>
      <c r="L73" s="115">
        <v>15752.72357</v>
      </c>
      <c r="M73" s="116">
        <v>20002.33224</v>
      </c>
      <c r="N73" s="116">
        <v>22987.14026</v>
      </c>
      <c r="O73" s="116">
        <v>27307.113529999999</v>
      </c>
      <c r="P73" s="116">
        <v>29160.720399999998</v>
      </c>
      <c r="Q73" s="116">
        <v>35022.025199999996</v>
      </c>
      <c r="R73" s="116">
        <v>38552.245340000001</v>
      </c>
      <c r="S73" s="116">
        <v>40658.747730000003</v>
      </c>
      <c r="T73" s="116">
        <v>46536.478649999997</v>
      </c>
      <c r="U73" s="116">
        <v>50567.468430000001</v>
      </c>
      <c r="V73" s="116">
        <v>56251.251880000003</v>
      </c>
    </row>
    <row r="74" spans="1:22" ht="15.5" customHeight="1" x14ac:dyDescent="0.35">
      <c r="A74" s="109"/>
      <c r="B74" s="110" t="s">
        <v>317</v>
      </c>
      <c r="C74" s="117">
        <v>33964</v>
      </c>
      <c r="D74" s="115">
        <v>35785.0357</v>
      </c>
      <c r="E74" s="115">
        <v>38585.799270000003</v>
      </c>
      <c r="F74" s="115">
        <v>42651.972750000001</v>
      </c>
      <c r="G74" s="115">
        <v>46397.184950000003</v>
      </c>
      <c r="H74" s="115">
        <v>52452.677250000001</v>
      </c>
      <c r="I74" s="115">
        <v>56794.067849999999</v>
      </c>
      <c r="J74" s="115">
        <v>66948.712780000002</v>
      </c>
      <c r="K74" s="115">
        <v>80663</v>
      </c>
      <c r="L74" s="115">
        <v>106527</v>
      </c>
      <c r="M74" s="116">
        <v>119188.8916</v>
      </c>
      <c r="N74" s="116">
        <v>130917.0785</v>
      </c>
      <c r="O74" s="116">
        <v>164370.35509999999</v>
      </c>
      <c r="P74" s="116">
        <v>168406.94029999999</v>
      </c>
      <c r="Q74" s="116">
        <v>201914.9166</v>
      </c>
      <c r="R74" s="116">
        <v>232532.1777</v>
      </c>
      <c r="S74" s="116">
        <v>259703.70499999999</v>
      </c>
      <c r="T74" s="116">
        <v>299852.12219999998</v>
      </c>
      <c r="U74" s="116">
        <v>354262.21779999998</v>
      </c>
      <c r="V74" s="116">
        <v>399992.0661</v>
      </c>
    </row>
    <row r="75" spans="1:22" ht="15.5" customHeight="1" x14ac:dyDescent="0.35">
      <c r="A75" s="109"/>
      <c r="B75" s="110" t="s">
        <v>318</v>
      </c>
      <c r="C75" s="117">
        <v>92182</v>
      </c>
      <c r="D75" s="115">
        <v>98648.692739999999</v>
      </c>
      <c r="E75" s="115">
        <v>93019.459080000001</v>
      </c>
      <c r="F75" s="115">
        <v>105383.18730000001</v>
      </c>
      <c r="G75" s="115">
        <v>131670.51319999999</v>
      </c>
      <c r="H75" s="115">
        <v>155906.74119999999</v>
      </c>
      <c r="I75" s="115">
        <v>175632.83859999999</v>
      </c>
      <c r="J75" s="115">
        <v>208778.54790000001</v>
      </c>
      <c r="K75" s="115">
        <v>247272.0226</v>
      </c>
      <c r="L75" s="115">
        <v>313028.7034</v>
      </c>
      <c r="M75" s="116">
        <v>456489.31579999998</v>
      </c>
      <c r="N75" s="116">
        <v>519268.2426</v>
      </c>
      <c r="O75" s="116">
        <v>526889.04879999999</v>
      </c>
      <c r="P75" s="116">
        <v>632601.16029999999</v>
      </c>
      <c r="Q75" s="116">
        <v>808757.85479999997</v>
      </c>
      <c r="R75" s="116">
        <v>831982.55020000006</v>
      </c>
      <c r="S75" s="116">
        <v>763416.41700000002</v>
      </c>
      <c r="T75" s="116">
        <v>1252133.166</v>
      </c>
      <c r="U75" s="116">
        <v>1641269.395</v>
      </c>
      <c r="V75" s="116">
        <v>1956371.4410000001</v>
      </c>
    </row>
    <row r="76" spans="1:22" ht="15.5" customHeight="1" x14ac:dyDescent="0.35">
      <c r="A76" s="109"/>
      <c r="B76" s="110" t="s">
        <v>319</v>
      </c>
      <c r="C76" s="117">
        <v>73234</v>
      </c>
      <c r="D76" s="115">
        <v>84750.550659999994</v>
      </c>
      <c r="E76" s="115">
        <v>89889.254549999998</v>
      </c>
      <c r="F76" s="115">
        <v>98072.831179999994</v>
      </c>
      <c r="G76" s="115">
        <v>109181.29979999999</v>
      </c>
      <c r="H76" s="115">
        <v>117538.89539999999</v>
      </c>
      <c r="I76" s="115">
        <v>135532</v>
      </c>
      <c r="J76" s="115">
        <v>153336.88190000001</v>
      </c>
      <c r="K76" s="115">
        <v>178445.53959999999</v>
      </c>
      <c r="L76" s="115">
        <v>211039</v>
      </c>
      <c r="M76" s="116">
        <v>264887.50809999998</v>
      </c>
      <c r="N76" s="116">
        <v>292730.39039999997</v>
      </c>
      <c r="O76" s="116">
        <v>317184.5673</v>
      </c>
      <c r="P76" s="116">
        <v>382971.81839999999</v>
      </c>
      <c r="Q76" s="116">
        <v>462013.37199999997</v>
      </c>
      <c r="R76" s="116">
        <v>595822.56770000001</v>
      </c>
      <c r="S76" s="116">
        <v>647293.86089999997</v>
      </c>
      <c r="T76" s="116">
        <v>840692.73430000001</v>
      </c>
      <c r="U76" s="116">
        <v>1051957.1370000001</v>
      </c>
      <c r="V76" s="116">
        <v>1164939.4369999999</v>
      </c>
    </row>
    <row r="77" spans="1:22" ht="15.5" customHeight="1" x14ac:dyDescent="0.35">
      <c r="A77" s="109"/>
      <c r="B77" s="110" t="s">
        <v>320</v>
      </c>
      <c r="C77" s="117">
        <v>26346</v>
      </c>
      <c r="D77" s="115">
        <v>18063.423470000002</v>
      </c>
      <c r="E77" s="115">
        <v>17439.382399999999</v>
      </c>
      <c r="F77" s="115">
        <v>14719.040559999999</v>
      </c>
      <c r="G77" s="115">
        <v>14955.130020000001</v>
      </c>
      <c r="H77" s="115">
        <v>17212.823</v>
      </c>
      <c r="I77" s="115">
        <v>17509</v>
      </c>
      <c r="J77" s="115">
        <v>24645</v>
      </c>
      <c r="K77" s="115">
        <v>32992.605790000001</v>
      </c>
      <c r="L77" s="115">
        <v>44278</v>
      </c>
      <c r="M77" s="116">
        <v>53664.936000000002</v>
      </c>
      <c r="N77" s="116">
        <v>63805.998959999997</v>
      </c>
      <c r="O77" s="116">
        <v>71555.237529999999</v>
      </c>
      <c r="P77" s="116">
        <v>75385.589389999994</v>
      </c>
      <c r="Q77" s="116">
        <v>94979.231320000006</v>
      </c>
      <c r="R77" s="116">
        <v>110254.1102</v>
      </c>
      <c r="S77" s="116">
        <v>160502.15410000001</v>
      </c>
      <c r="T77" s="116">
        <v>169542.66880000001</v>
      </c>
      <c r="U77" s="116">
        <v>261506.83559999999</v>
      </c>
      <c r="V77" s="116">
        <v>236360.46040000001</v>
      </c>
    </row>
    <row r="78" spans="1:22" ht="15.5" customHeight="1" x14ac:dyDescent="0.35">
      <c r="A78" s="109"/>
      <c r="B78" s="110" t="s">
        <v>321</v>
      </c>
      <c r="C78" s="117">
        <v>46888</v>
      </c>
      <c r="D78" s="115">
        <v>66687.127200000003</v>
      </c>
      <c r="E78" s="115">
        <v>72449.872149999996</v>
      </c>
      <c r="F78" s="115">
        <v>83353.79062</v>
      </c>
      <c r="G78" s="115">
        <v>94226.16979</v>
      </c>
      <c r="H78" s="115">
        <v>100326.0724</v>
      </c>
      <c r="I78" s="115">
        <v>118023</v>
      </c>
      <c r="J78" s="115">
        <v>128691.88189999999</v>
      </c>
      <c r="K78" s="115">
        <v>145452.9338</v>
      </c>
      <c r="L78" s="115">
        <v>166761</v>
      </c>
      <c r="M78" s="116">
        <v>211222.57209999999</v>
      </c>
      <c r="N78" s="116">
        <v>228924.39</v>
      </c>
      <c r="O78" s="116">
        <v>245629.32980000001</v>
      </c>
      <c r="P78" s="116">
        <v>307586.22899999999</v>
      </c>
      <c r="Q78" s="116">
        <v>367034.14069999999</v>
      </c>
      <c r="R78" s="116">
        <v>485568.45750000002</v>
      </c>
      <c r="S78" s="116">
        <v>486791.70679999999</v>
      </c>
      <c r="T78" s="116">
        <v>671150.06550000003</v>
      </c>
      <c r="U78" s="116">
        <v>790450.3014</v>
      </c>
      <c r="V78" s="116">
        <v>928578.97710000002</v>
      </c>
    </row>
    <row r="79" spans="1:22" ht="15.5" customHeight="1" x14ac:dyDescent="0.35">
      <c r="A79" s="109"/>
      <c r="B79" s="110" t="s">
        <v>322</v>
      </c>
      <c r="C79" s="117">
        <v>18948</v>
      </c>
      <c r="D79" s="115">
        <v>13898.14208</v>
      </c>
      <c r="E79" s="115">
        <v>3130.2045320000002</v>
      </c>
      <c r="F79" s="115">
        <v>7310.3560880000005</v>
      </c>
      <c r="G79" s="115">
        <v>22489.213360000002</v>
      </c>
      <c r="H79" s="115">
        <v>38367.845889999997</v>
      </c>
      <c r="I79" s="115">
        <v>40100.838559999997</v>
      </c>
      <c r="J79" s="115">
        <v>55441.665999999997</v>
      </c>
      <c r="K79" s="115">
        <v>68826.483049999995</v>
      </c>
      <c r="L79" s="115">
        <v>101989.7034</v>
      </c>
      <c r="M79" s="116">
        <v>191601.8077</v>
      </c>
      <c r="N79" s="116">
        <v>226537.85219999999</v>
      </c>
      <c r="O79" s="116">
        <v>209704.48149999999</v>
      </c>
      <c r="P79" s="116">
        <v>249629.3419</v>
      </c>
      <c r="Q79" s="116">
        <v>346744.4828</v>
      </c>
      <c r="R79" s="116">
        <v>236159.98250000001</v>
      </c>
      <c r="S79" s="116">
        <v>116122.5561</v>
      </c>
      <c r="T79" s="116">
        <v>411440.43160000001</v>
      </c>
      <c r="U79" s="116">
        <v>589312.25760000001</v>
      </c>
      <c r="V79" s="116">
        <v>791432.00309999997</v>
      </c>
    </row>
    <row r="80" spans="1:22" ht="15.5" customHeight="1" x14ac:dyDescent="0.35">
      <c r="A80" s="109"/>
      <c r="B80" s="110" t="s">
        <v>323</v>
      </c>
      <c r="C80" s="117" t="s">
        <v>330</v>
      </c>
      <c r="D80" s="115" t="s">
        <v>330</v>
      </c>
      <c r="E80" s="115" t="s">
        <v>330</v>
      </c>
      <c r="F80" s="115" t="s">
        <v>330</v>
      </c>
      <c r="G80" s="115" t="s">
        <v>330</v>
      </c>
      <c r="H80" s="115" t="s">
        <v>330</v>
      </c>
      <c r="I80" s="115" t="s">
        <v>330</v>
      </c>
      <c r="J80" s="115" t="s">
        <v>330</v>
      </c>
      <c r="K80" s="115" t="s">
        <v>330</v>
      </c>
      <c r="L80" s="115" t="s">
        <v>330</v>
      </c>
      <c r="M80" s="116" t="s">
        <v>330</v>
      </c>
      <c r="N80" s="116" t="s">
        <v>330</v>
      </c>
      <c r="O80" s="116" t="s">
        <v>330</v>
      </c>
      <c r="P80" s="116" t="s">
        <v>330</v>
      </c>
      <c r="Q80" s="116" t="s">
        <v>330</v>
      </c>
      <c r="R80" s="116" t="s">
        <v>330</v>
      </c>
      <c r="S80" s="116" t="s">
        <v>330</v>
      </c>
      <c r="T80" s="116" t="s">
        <v>330</v>
      </c>
      <c r="U80" s="116" t="s">
        <v>330</v>
      </c>
      <c r="V80" s="116" t="s">
        <v>330</v>
      </c>
    </row>
    <row r="81" spans="1:22" ht="15.5" customHeight="1" x14ac:dyDescent="0.35">
      <c r="A81" s="109"/>
      <c r="B81" s="110" t="s">
        <v>324</v>
      </c>
      <c r="C81" s="117">
        <v>88360</v>
      </c>
      <c r="D81" s="115">
        <v>99610.2</v>
      </c>
      <c r="E81" s="115">
        <v>81491.7</v>
      </c>
      <c r="F81" s="115">
        <v>77279.600000000006</v>
      </c>
      <c r="G81" s="115">
        <v>89544.2</v>
      </c>
      <c r="H81" s="115">
        <v>85958</v>
      </c>
      <c r="I81" s="115">
        <v>87952.1</v>
      </c>
      <c r="J81" s="115">
        <v>93567.3</v>
      </c>
      <c r="K81" s="115">
        <v>104207.2</v>
      </c>
      <c r="L81" s="115">
        <v>122736.9</v>
      </c>
      <c r="M81" s="116">
        <v>114298</v>
      </c>
      <c r="N81" s="116">
        <v>121714</v>
      </c>
      <c r="O81" s="116">
        <v>153863.29999999999</v>
      </c>
      <c r="P81" s="116">
        <v>181180.3</v>
      </c>
      <c r="Q81" s="116">
        <v>226021.8</v>
      </c>
      <c r="R81" s="116">
        <v>247564.7</v>
      </c>
      <c r="S81" s="116">
        <v>213338.48149999999</v>
      </c>
      <c r="T81" s="116">
        <v>240392.36629999999</v>
      </c>
      <c r="U81" s="116">
        <v>271217.05089999997</v>
      </c>
      <c r="V81" s="116">
        <v>299818.52679999999</v>
      </c>
    </row>
    <row r="82" spans="1:22" ht="15.5" customHeight="1" x14ac:dyDescent="0.35">
      <c r="A82" s="109"/>
      <c r="B82" s="110" t="s">
        <v>325</v>
      </c>
      <c r="C82" s="117" t="s">
        <v>330</v>
      </c>
      <c r="D82" s="115">
        <v>69788.5</v>
      </c>
      <c r="E82" s="115">
        <v>57983.5</v>
      </c>
      <c r="F82" s="115">
        <v>50760.7</v>
      </c>
      <c r="G82" s="115">
        <v>55228.3</v>
      </c>
      <c r="H82" s="115">
        <v>59956.1</v>
      </c>
      <c r="I82" s="115">
        <v>61482.400000000001</v>
      </c>
      <c r="J82" s="115">
        <v>61488.4</v>
      </c>
      <c r="K82" s="115">
        <v>61971.1</v>
      </c>
      <c r="L82" s="115">
        <v>69906.8</v>
      </c>
      <c r="M82" s="116">
        <v>63177.5</v>
      </c>
      <c r="N82" s="116">
        <v>68701.5</v>
      </c>
      <c r="O82" s="116">
        <v>81511.8</v>
      </c>
      <c r="P82" s="116">
        <v>85989.5</v>
      </c>
      <c r="Q82" s="116">
        <v>100960.6</v>
      </c>
      <c r="R82" s="116">
        <v>98276.3</v>
      </c>
      <c r="S82" s="116">
        <v>74866.121899999998</v>
      </c>
      <c r="T82" s="116">
        <v>82127.482449999996</v>
      </c>
      <c r="U82" s="116">
        <v>93744.069560000004</v>
      </c>
      <c r="V82" s="116">
        <v>113012.523</v>
      </c>
    </row>
    <row r="83" spans="1:22" ht="15.5" customHeight="1" x14ac:dyDescent="0.35">
      <c r="A83" s="109"/>
      <c r="B83" s="110" t="s">
        <v>326</v>
      </c>
      <c r="C83" s="117" t="s">
        <v>330</v>
      </c>
      <c r="D83" s="115">
        <v>29821.7</v>
      </c>
      <c r="E83" s="115">
        <v>23508.2</v>
      </c>
      <c r="F83" s="115">
        <v>26518.9</v>
      </c>
      <c r="G83" s="115">
        <v>34315.9</v>
      </c>
      <c r="H83" s="115">
        <v>26001.9</v>
      </c>
      <c r="I83" s="115">
        <v>26469.7</v>
      </c>
      <c r="J83" s="115">
        <v>32078.9</v>
      </c>
      <c r="K83" s="115">
        <v>42236.1</v>
      </c>
      <c r="L83" s="115">
        <v>52830.1</v>
      </c>
      <c r="M83" s="116">
        <v>51120.5</v>
      </c>
      <c r="N83" s="116">
        <v>53012.5</v>
      </c>
      <c r="O83" s="116">
        <v>72351.5</v>
      </c>
      <c r="P83" s="116">
        <v>95190.8</v>
      </c>
      <c r="Q83" s="116">
        <v>125061.2</v>
      </c>
      <c r="R83" s="116">
        <v>149288.4</v>
      </c>
      <c r="S83" s="116">
        <v>138472.3596</v>
      </c>
      <c r="T83" s="116">
        <v>158264.88380000001</v>
      </c>
      <c r="U83" s="116">
        <v>177472.98130000001</v>
      </c>
      <c r="V83" s="116">
        <v>186806.00380000001</v>
      </c>
    </row>
    <row r="84" spans="1:22" ht="15.5" customHeight="1" x14ac:dyDescent="0.35">
      <c r="A84" s="109"/>
      <c r="B84" s="110" t="s">
        <v>327</v>
      </c>
      <c r="C84" s="117">
        <v>123055</v>
      </c>
      <c r="D84" s="115">
        <v>146757.4</v>
      </c>
      <c r="E84" s="115">
        <v>130911.8</v>
      </c>
      <c r="F84" s="115">
        <v>140522.20000000001</v>
      </c>
      <c r="G84" s="115">
        <v>158150.9</v>
      </c>
      <c r="H84" s="115">
        <v>173754.3</v>
      </c>
      <c r="I84" s="115">
        <v>204828</v>
      </c>
      <c r="J84" s="115">
        <v>230893.3</v>
      </c>
      <c r="K84" s="115">
        <v>271290.90000000002</v>
      </c>
      <c r="L84" s="115">
        <v>342535.8</v>
      </c>
      <c r="M84" s="116">
        <v>434198.3</v>
      </c>
      <c r="N84" s="116">
        <v>450058.5</v>
      </c>
      <c r="O84" s="116">
        <v>512947.6</v>
      </c>
      <c r="P84" s="116">
        <v>634899.30000000005</v>
      </c>
      <c r="Q84" s="116">
        <v>800552.3</v>
      </c>
      <c r="R84" s="116">
        <v>883443.9</v>
      </c>
      <c r="S84" s="116">
        <v>885111.07339999999</v>
      </c>
      <c r="T84" s="116">
        <v>1133319.304</v>
      </c>
      <c r="U84" s="116">
        <v>1406068.2350000001</v>
      </c>
      <c r="V84" s="116">
        <v>1599955.3419999999</v>
      </c>
    </row>
    <row r="85" spans="1:22" ht="15.5" customHeight="1" x14ac:dyDescent="0.35">
      <c r="A85" s="109"/>
      <c r="B85" s="110" t="s">
        <v>328</v>
      </c>
      <c r="C85" s="117" t="s">
        <v>330</v>
      </c>
      <c r="D85" s="115">
        <v>126238</v>
      </c>
      <c r="E85" s="115">
        <v>111342</v>
      </c>
      <c r="F85" s="115">
        <v>121053</v>
      </c>
      <c r="G85" s="115">
        <v>132909.9</v>
      </c>
      <c r="H85" s="115">
        <v>145718.20000000001</v>
      </c>
      <c r="I85" s="115">
        <v>171540</v>
      </c>
      <c r="J85" s="115">
        <v>190437.1</v>
      </c>
      <c r="K85" s="115">
        <v>217962.8</v>
      </c>
      <c r="L85" s="115">
        <v>279227.8</v>
      </c>
      <c r="M85" s="116">
        <v>366692.5</v>
      </c>
      <c r="N85" s="116">
        <v>388371.4</v>
      </c>
      <c r="O85" s="116">
        <v>454653.1</v>
      </c>
      <c r="P85" s="116">
        <v>547294.30000000005</v>
      </c>
      <c r="Q85" s="116">
        <v>696373.3</v>
      </c>
      <c r="R85" s="116">
        <v>761773</v>
      </c>
      <c r="S85" s="116">
        <v>756487.88659999997</v>
      </c>
      <c r="T85" s="116">
        <v>977945.75329999998</v>
      </c>
      <c r="U85" s="116">
        <v>1230870.017</v>
      </c>
      <c r="V85" s="116">
        <v>1396633.3419999999</v>
      </c>
    </row>
    <row r="86" spans="1:22" ht="15.5" customHeight="1" x14ac:dyDescent="0.35">
      <c r="A86" s="109"/>
      <c r="B86" s="110" t="s">
        <v>329</v>
      </c>
      <c r="C86" s="117" t="s">
        <v>330</v>
      </c>
      <c r="D86" s="115">
        <v>20519.400000000001</v>
      </c>
      <c r="E86" s="115">
        <v>19569.8</v>
      </c>
      <c r="F86" s="115">
        <v>19469.2</v>
      </c>
      <c r="G86" s="115">
        <v>25241</v>
      </c>
      <c r="H86" s="115">
        <v>28036.1</v>
      </c>
      <c r="I86" s="115">
        <v>33288</v>
      </c>
      <c r="J86" s="115">
        <v>40456.199999999997</v>
      </c>
      <c r="K86" s="115">
        <v>53328.1</v>
      </c>
      <c r="L86" s="115">
        <v>63308</v>
      </c>
      <c r="M86" s="116">
        <v>67505.8</v>
      </c>
      <c r="N86" s="116">
        <v>61687.1</v>
      </c>
      <c r="O86" s="116">
        <v>58294.5</v>
      </c>
      <c r="P86" s="116">
        <v>87605</v>
      </c>
      <c r="Q86" s="116">
        <v>104179</v>
      </c>
      <c r="R86" s="116">
        <v>121670.9</v>
      </c>
      <c r="S86" s="116">
        <v>128623.1869</v>
      </c>
      <c r="T86" s="116">
        <v>155373.5508</v>
      </c>
      <c r="U86" s="116">
        <v>175198.21789999999</v>
      </c>
      <c r="V86" s="116">
        <v>203322</v>
      </c>
    </row>
    <row r="87" spans="1:22" x14ac:dyDescent="0.25">
      <c r="A87" s="109"/>
      <c r="B87" s="109"/>
      <c r="C87" s="109"/>
      <c r="D87" s="109"/>
      <c r="E87" s="109"/>
      <c r="F87" s="109"/>
      <c r="G87" s="109"/>
      <c r="H87" s="109"/>
      <c r="I87" s="109"/>
      <c r="J87" s="109"/>
      <c r="K87" s="109"/>
      <c r="L87" s="109"/>
    </row>
    <row r="88" spans="1:22" ht="15.5" customHeight="1" x14ac:dyDescent="0.35">
      <c r="A88" s="109"/>
      <c r="B88" s="110" t="s">
        <v>378</v>
      </c>
      <c r="C88" s="111"/>
      <c r="D88" s="111"/>
      <c r="E88" s="111"/>
      <c r="F88" s="111"/>
      <c r="G88" s="111"/>
      <c r="H88" s="111"/>
      <c r="I88" s="111"/>
      <c r="J88" s="111"/>
      <c r="K88" s="111"/>
      <c r="L88" s="111"/>
      <c r="M88" s="112"/>
      <c r="N88" s="112"/>
      <c r="O88" s="112"/>
      <c r="P88" s="112"/>
      <c r="Q88" s="112"/>
      <c r="R88" s="112"/>
      <c r="S88" s="112"/>
      <c r="T88" s="112"/>
      <c r="U88" s="112"/>
      <c r="V88" s="112"/>
    </row>
    <row r="89" spans="1:22" ht="15.5" customHeight="1" x14ac:dyDescent="0.35">
      <c r="A89" s="109"/>
      <c r="B89" s="110" t="s">
        <v>379</v>
      </c>
      <c r="C89" s="113">
        <v>75.895761179999994</v>
      </c>
      <c r="D89" s="113">
        <v>80.230382320000004</v>
      </c>
      <c r="E89" s="113">
        <v>82.111983719999998</v>
      </c>
      <c r="F89" s="113">
        <v>82.773820000000001</v>
      </c>
      <c r="G89" s="113">
        <v>79.606671469999995</v>
      </c>
      <c r="H89" s="113">
        <v>79.545176319999996</v>
      </c>
      <c r="I89" s="113">
        <v>82.333922900000005</v>
      </c>
      <c r="J89" s="113">
        <v>80.984318110000004</v>
      </c>
      <c r="K89" s="113">
        <v>80.279567790000002</v>
      </c>
      <c r="L89" s="113">
        <v>79.787255029999997</v>
      </c>
      <c r="M89" s="114">
        <v>78.556038380000004</v>
      </c>
      <c r="N89" s="114">
        <v>76.455622840000004</v>
      </c>
      <c r="O89" s="114">
        <v>78.251448370000006</v>
      </c>
      <c r="P89" s="114">
        <v>79.511101740000001</v>
      </c>
      <c r="Q89" s="114">
        <v>77.799262659999997</v>
      </c>
      <c r="R89" s="114">
        <v>79.87767934</v>
      </c>
      <c r="S89" s="114">
        <v>84.406475950000001</v>
      </c>
      <c r="T89" s="114">
        <v>75.357631859999998</v>
      </c>
      <c r="U89" s="114">
        <v>71.733956379999995</v>
      </c>
      <c r="V89" s="114">
        <v>69.462563439999997</v>
      </c>
    </row>
    <row r="90" spans="1:22" ht="15.5" customHeight="1" x14ac:dyDescent="0.35">
      <c r="A90" s="109"/>
      <c r="B90" s="110" t="s">
        <v>380</v>
      </c>
      <c r="C90" s="113">
        <v>8.9499499999999994</v>
      </c>
      <c r="D90" s="113">
        <v>8.1049903909999994</v>
      </c>
      <c r="E90" s="113">
        <v>8.3983947899999993</v>
      </c>
      <c r="F90" s="113">
        <v>8.6650357029999991</v>
      </c>
      <c r="G90" s="113">
        <v>8.6441111589999995</v>
      </c>
      <c r="H90" s="113">
        <v>8.8991582010000005</v>
      </c>
      <c r="I90" s="113">
        <v>8.6829912819999997</v>
      </c>
      <c r="J90" s="113">
        <v>9.1984380699999999</v>
      </c>
      <c r="K90" s="113">
        <v>9.8893139179999991</v>
      </c>
      <c r="L90" s="113">
        <v>10.77912265</v>
      </c>
      <c r="M90" s="114">
        <v>9.9925831850000009</v>
      </c>
      <c r="N90" s="114">
        <v>9.5772843909999992</v>
      </c>
      <c r="O90" s="114">
        <v>10.76184552</v>
      </c>
      <c r="P90" s="114">
        <v>9.9354476139999992</v>
      </c>
      <c r="Q90" s="114">
        <v>10.27797653</v>
      </c>
      <c r="R90" s="114">
        <v>10.91623708</v>
      </c>
      <c r="S90" s="114">
        <v>11.526183120000001</v>
      </c>
      <c r="T90" s="114">
        <v>11.211551119999999</v>
      </c>
      <c r="U90" s="114">
        <v>11.63450564</v>
      </c>
      <c r="V90" s="114">
        <v>11.56449883</v>
      </c>
    </row>
    <row r="91" spans="1:22" ht="15.5" customHeight="1" x14ac:dyDescent="0.35">
      <c r="A91" s="109"/>
      <c r="B91" s="110" t="s">
        <v>381</v>
      </c>
      <c r="C91" s="113">
        <v>24.291149999999998</v>
      </c>
      <c r="D91" s="113">
        <v>22.343046220000002</v>
      </c>
      <c r="E91" s="113">
        <v>20.246156750000001</v>
      </c>
      <c r="F91" s="113">
        <v>21.409304689999999</v>
      </c>
      <c r="G91" s="113">
        <v>24.53111225</v>
      </c>
      <c r="H91" s="113">
        <v>26.451247630000001</v>
      </c>
      <c r="I91" s="113">
        <v>26.851719979999999</v>
      </c>
      <c r="J91" s="113">
        <v>28.685189950000002</v>
      </c>
      <c r="K91" s="113">
        <v>30.3156423</v>
      </c>
      <c r="L91" s="113">
        <v>31.674362240000001</v>
      </c>
      <c r="M91" s="114">
        <v>38.271246599999998</v>
      </c>
      <c r="N91" s="114">
        <v>37.987248809999997</v>
      </c>
      <c r="O91" s="114">
        <v>34.497087669999999</v>
      </c>
      <c r="P91" s="114">
        <v>37.321357880000001</v>
      </c>
      <c r="Q91" s="114">
        <v>41.167806659999997</v>
      </c>
      <c r="R91" s="114">
        <v>39.057470899999998</v>
      </c>
      <c r="S91" s="114">
        <v>33.88198646</v>
      </c>
      <c r="T91" s="114">
        <v>46.81759426</v>
      </c>
      <c r="U91" s="114">
        <v>53.9017628</v>
      </c>
      <c r="V91" s="114">
        <v>56.562259990000001</v>
      </c>
    </row>
    <row r="92" spans="1:22" ht="15.5" customHeight="1" x14ac:dyDescent="0.35">
      <c r="A92" s="109"/>
      <c r="B92" s="110" t="s">
        <v>382</v>
      </c>
      <c r="C92" s="113">
        <v>4.9930399999999997</v>
      </c>
      <c r="D92" s="113">
        <v>3.1478048240000001</v>
      </c>
      <c r="E92" s="113">
        <v>0.68130488199999995</v>
      </c>
      <c r="F92" s="113">
        <v>1.4851481049999999</v>
      </c>
      <c r="G92" s="113">
        <v>4.1898934250000002</v>
      </c>
      <c r="H92" s="113">
        <v>6.5095157820000003</v>
      </c>
      <c r="I92" s="113">
        <v>6.1308380409999996</v>
      </c>
      <c r="J92" s="113">
        <v>7.6174239960000003</v>
      </c>
      <c r="K92" s="113">
        <v>8.4381525199999992</v>
      </c>
      <c r="L92" s="113">
        <v>10.32000828</v>
      </c>
      <c r="M92" s="114">
        <v>16.06355237</v>
      </c>
      <c r="N92" s="114">
        <v>16.572455340000001</v>
      </c>
      <c r="O92" s="114">
        <v>13.730013749999999</v>
      </c>
      <c r="P92" s="114">
        <v>14.727298319999999</v>
      </c>
      <c r="Q92" s="114">
        <v>17.650165300000001</v>
      </c>
      <c r="R92" s="114">
        <v>11.086544590000001</v>
      </c>
      <c r="S92" s="114">
        <v>5.1537572239999996</v>
      </c>
      <c r="T92" s="114">
        <v>15.38386788</v>
      </c>
      <c r="U92" s="114">
        <v>19.353903519999999</v>
      </c>
      <c r="V92" s="114">
        <v>22.88174004</v>
      </c>
    </row>
    <row r="93" spans="1:22" ht="15.5" customHeight="1" x14ac:dyDescent="0.35">
      <c r="A93" s="109"/>
      <c r="B93" s="110" t="s">
        <v>383</v>
      </c>
      <c r="C93" s="113">
        <v>23.28400371</v>
      </c>
      <c r="D93" s="113">
        <v>22.56081902</v>
      </c>
      <c r="E93" s="113">
        <v>17.73708156</v>
      </c>
      <c r="F93" s="113">
        <v>15.69987154</v>
      </c>
      <c r="G93" s="113">
        <v>16.682693560000001</v>
      </c>
      <c r="H93" s="113">
        <v>14.583694879999999</v>
      </c>
      <c r="I93" s="113">
        <v>13.44660361</v>
      </c>
      <c r="J93" s="113">
        <v>12.85570669</v>
      </c>
      <c r="K93" s="113">
        <v>12.77584163</v>
      </c>
      <c r="L93" s="113">
        <v>12.41935001</v>
      </c>
      <c r="M93" s="114">
        <v>9.5825395950000001</v>
      </c>
      <c r="N93" s="114">
        <v>8.9040299829999991</v>
      </c>
      <c r="O93" s="114">
        <v>10.073915489999999</v>
      </c>
      <c r="P93" s="114">
        <v>10.689033220000001</v>
      </c>
      <c r="Q93" s="114">
        <v>11.505077460000001</v>
      </c>
      <c r="R93" s="114">
        <v>11.62193974</v>
      </c>
      <c r="S93" s="114">
        <v>9.4683993980000007</v>
      </c>
      <c r="T93" s="114">
        <v>8.9883349260000003</v>
      </c>
      <c r="U93" s="114">
        <v>8.9071770850000007</v>
      </c>
      <c r="V93" s="114">
        <v>8.6682994390000001</v>
      </c>
    </row>
    <row r="94" spans="1:22" ht="15.5" customHeight="1" x14ac:dyDescent="0.35">
      <c r="A94" s="109"/>
      <c r="B94" s="110" t="s">
        <v>384</v>
      </c>
      <c r="C94" s="113">
        <v>32.426585289999998</v>
      </c>
      <c r="D94" s="113">
        <v>33.239237959999997</v>
      </c>
      <c r="E94" s="113">
        <v>28.49361682</v>
      </c>
      <c r="F94" s="113">
        <v>28.548031930000001</v>
      </c>
      <c r="G94" s="113">
        <v>29.46458844</v>
      </c>
      <c r="H94" s="113">
        <v>29.479277029999999</v>
      </c>
      <c r="I94" s="113">
        <v>31.31523777</v>
      </c>
      <c r="J94" s="113">
        <v>31.723652820000002</v>
      </c>
      <c r="K94" s="113">
        <v>33.260365640000003</v>
      </c>
      <c r="L94" s="113">
        <v>34.660089929999998</v>
      </c>
      <c r="M94" s="114">
        <v>36.402407760000003</v>
      </c>
      <c r="N94" s="114">
        <v>32.924186030000001</v>
      </c>
      <c r="O94" s="114">
        <v>33.584297050000004</v>
      </c>
      <c r="P94" s="114">
        <v>37.456940449999998</v>
      </c>
      <c r="Q94" s="114">
        <v>40.750123309999999</v>
      </c>
      <c r="R94" s="114">
        <v>41.473327070000003</v>
      </c>
      <c r="S94" s="114">
        <v>39.283044930000003</v>
      </c>
      <c r="T94" s="114">
        <v>42.37511216</v>
      </c>
      <c r="U94" s="114">
        <v>46.1774019</v>
      </c>
      <c r="V94" s="114">
        <v>46.257621700000001</v>
      </c>
    </row>
    <row r="95" spans="1:22" x14ac:dyDescent="0.25">
      <c r="A95" s="109"/>
      <c r="B95" s="109"/>
      <c r="C95" s="109"/>
      <c r="D95" s="109"/>
      <c r="E95" s="109"/>
      <c r="F95" s="109"/>
      <c r="G95" s="109"/>
      <c r="H95" s="109"/>
      <c r="I95" s="109"/>
      <c r="J95" s="109"/>
      <c r="K95" s="109"/>
      <c r="L95" s="109"/>
    </row>
    <row r="96" spans="1:22" ht="15.5" customHeight="1" x14ac:dyDescent="0.35">
      <c r="A96" s="109"/>
      <c r="B96" s="110" t="s">
        <v>385</v>
      </c>
      <c r="C96" s="115"/>
      <c r="D96" s="115"/>
      <c r="E96" s="115"/>
      <c r="F96" s="115"/>
      <c r="G96" s="115"/>
      <c r="H96" s="115"/>
      <c r="I96" s="115"/>
      <c r="J96" s="115"/>
      <c r="K96" s="115"/>
      <c r="L96" s="115"/>
      <c r="M96" s="116"/>
      <c r="N96" s="116"/>
      <c r="O96" s="116"/>
      <c r="P96" s="116"/>
      <c r="Q96" s="116"/>
      <c r="R96" s="116"/>
      <c r="S96" s="116"/>
      <c r="T96" s="116"/>
      <c r="U96" s="116"/>
      <c r="V96" s="207">
        <f>V97/U97-1</f>
        <v>6.9912124396021458E-2</v>
      </c>
    </row>
    <row r="97" spans="1:22" ht="15.5" customHeight="1" x14ac:dyDescent="0.35">
      <c r="A97" s="109"/>
      <c r="B97" s="110" t="s">
        <v>386</v>
      </c>
      <c r="C97" s="115">
        <v>418759.68839999998</v>
      </c>
      <c r="D97" s="115">
        <v>441518.48629999999</v>
      </c>
      <c r="E97" s="115">
        <v>442048.98790000001</v>
      </c>
      <c r="F97" s="115">
        <v>459488.31469999999</v>
      </c>
      <c r="G97" s="115">
        <v>481004.31800000003</v>
      </c>
      <c r="H97" s="115">
        <v>497738.95819999999</v>
      </c>
      <c r="I97" s="115">
        <v>514485.63280000002</v>
      </c>
      <c r="J97" s="115">
        <v>532038.15500000003</v>
      </c>
      <c r="K97" s="115">
        <v>564516.89720000001</v>
      </c>
      <c r="L97" s="115">
        <v>590107.20079999999</v>
      </c>
      <c r="M97" s="116">
        <v>618529.14679999999</v>
      </c>
      <c r="N97" s="116">
        <v>639694.08039999998</v>
      </c>
      <c r="O97" s="116">
        <v>670279.35690000001</v>
      </c>
      <c r="P97" s="116">
        <v>697954.23329999996</v>
      </c>
      <c r="Q97" s="116">
        <v>739754.35800000001</v>
      </c>
      <c r="R97" s="116">
        <v>764335.69579999999</v>
      </c>
      <c r="S97" s="116">
        <v>768835.17570000002</v>
      </c>
      <c r="T97" s="116">
        <v>832060.33239999996</v>
      </c>
      <c r="U97" s="116">
        <v>887816.65749999997</v>
      </c>
      <c r="V97" s="116">
        <v>949885.80610000005</v>
      </c>
    </row>
    <row r="98" spans="1:22" ht="15.5" customHeight="1" x14ac:dyDescent="0.35">
      <c r="A98" s="109"/>
      <c r="B98" s="110" t="s">
        <v>266</v>
      </c>
      <c r="C98" s="115">
        <v>147543.4203</v>
      </c>
      <c r="D98" s="115">
        <v>155624.54440000001</v>
      </c>
      <c r="E98" s="115">
        <v>160421.43859999999</v>
      </c>
      <c r="F98" s="115">
        <v>165761.28469999999</v>
      </c>
      <c r="G98" s="115">
        <v>173734.1618</v>
      </c>
      <c r="H98" s="115">
        <v>179810.26379999999</v>
      </c>
      <c r="I98" s="115">
        <v>183014.86290000001</v>
      </c>
      <c r="J98" s="115">
        <v>184796</v>
      </c>
      <c r="K98" s="115">
        <v>195559</v>
      </c>
      <c r="L98" s="115">
        <v>201463.61290000001</v>
      </c>
      <c r="M98" s="116">
        <v>205516.63320000001</v>
      </c>
      <c r="N98" s="116">
        <v>214786.44200000001</v>
      </c>
      <c r="O98" s="116">
        <v>224730.2519</v>
      </c>
      <c r="P98" s="116">
        <v>227193.40599999999</v>
      </c>
      <c r="Q98" s="116">
        <v>237521.88339999999</v>
      </c>
      <c r="R98" s="116">
        <v>240137.93479999999</v>
      </c>
      <c r="S98" s="116">
        <v>240681.30540000001</v>
      </c>
      <c r="T98" s="116">
        <v>253197.13209999999</v>
      </c>
      <c r="U98" s="116">
        <v>260331.6183</v>
      </c>
      <c r="V98" s="116">
        <v>273514.2096</v>
      </c>
    </row>
    <row r="99" spans="1:22" ht="15.5" customHeight="1" x14ac:dyDescent="0.35">
      <c r="A99" s="109"/>
      <c r="B99" s="110" t="s">
        <v>267</v>
      </c>
      <c r="C99" s="115">
        <v>1712.1233299999999</v>
      </c>
      <c r="D99" s="115">
        <v>1817.089588</v>
      </c>
      <c r="E99" s="115">
        <v>1976.740763</v>
      </c>
      <c r="F99" s="115">
        <v>2039.945682</v>
      </c>
      <c r="G99" s="115">
        <v>2031.147226</v>
      </c>
      <c r="H99" s="115">
        <v>2169.1989389999999</v>
      </c>
      <c r="I99" s="115">
        <v>2348.333122</v>
      </c>
      <c r="J99" s="115">
        <v>2383</v>
      </c>
      <c r="K99" s="115">
        <v>2513</v>
      </c>
      <c r="L99" s="115">
        <v>2531</v>
      </c>
      <c r="M99" s="116">
        <v>2585.1633999999999</v>
      </c>
      <c r="N99" s="116">
        <v>2637.125184</v>
      </c>
      <c r="O99" s="116">
        <v>2769.672685</v>
      </c>
      <c r="P99" s="116">
        <v>2824.639075</v>
      </c>
      <c r="Q99" s="116">
        <v>3159.3588060000002</v>
      </c>
      <c r="R99" s="116">
        <v>3233.2878019999998</v>
      </c>
      <c r="S99" s="116">
        <v>3143</v>
      </c>
      <c r="T99" s="116">
        <v>3574.7011200000002</v>
      </c>
      <c r="U99" s="116">
        <v>3892.234672</v>
      </c>
      <c r="V99" s="116">
        <v>4238.8571590000001</v>
      </c>
    </row>
    <row r="100" spans="1:22" ht="15.5" customHeight="1" x14ac:dyDescent="0.35">
      <c r="A100" s="109"/>
      <c r="B100" s="110" t="s">
        <v>268</v>
      </c>
      <c r="C100" s="115">
        <v>37015.626960000001</v>
      </c>
      <c r="D100" s="115">
        <v>38408.957060000001</v>
      </c>
      <c r="E100" s="115">
        <v>36364.03054</v>
      </c>
      <c r="F100" s="115">
        <v>36379.940549999999</v>
      </c>
      <c r="G100" s="115">
        <v>37163.183389999998</v>
      </c>
      <c r="H100" s="115">
        <v>38135.883269999998</v>
      </c>
      <c r="I100" s="115">
        <v>38898.329870000001</v>
      </c>
      <c r="J100" s="115">
        <v>39891</v>
      </c>
      <c r="K100" s="115">
        <v>39545.364240000003</v>
      </c>
      <c r="L100" s="115">
        <v>39131.833749999998</v>
      </c>
      <c r="M100" s="116">
        <v>40291.11075</v>
      </c>
      <c r="N100" s="116">
        <v>41922.900739999997</v>
      </c>
      <c r="O100" s="116">
        <v>43444.70203</v>
      </c>
      <c r="P100" s="116">
        <v>45058.933380000002</v>
      </c>
      <c r="Q100" s="116">
        <v>47888.409099999997</v>
      </c>
      <c r="R100" s="116">
        <v>48067.713839999997</v>
      </c>
      <c r="S100" s="116">
        <v>44222.905749999998</v>
      </c>
      <c r="T100" s="116">
        <v>48510.399250000002</v>
      </c>
      <c r="U100" s="116">
        <v>52956.813929999997</v>
      </c>
      <c r="V100" s="116">
        <v>56569.878040000003</v>
      </c>
    </row>
    <row r="101" spans="1:22" ht="15.5" customHeight="1" x14ac:dyDescent="0.35">
      <c r="A101" s="109"/>
      <c r="B101" s="110" t="s">
        <v>269</v>
      </c>
      <c r="C101" s="115">
        <v>6598.7279500000004</v>
      </c>
      <c r="D101" s="115">
        <v>7749.6116840000004</v>
      </c>
      <c r="E101" s="115">
        <v>8630.8486130000001</v>
      </c>
      <c r="F101" s="115">
        <v>10274.309509999999</v>
      </c>
      <c r="G101" s="115">
        <v>10692.544250000001</v>
      </c>
      <c r="H101" s="115">
        <v>11116.67662</v>
      </c>
      <c r="I101" s="115">
        <v>11562.155000000001</v>
      </c>
      <c r="J101" s="115">
        <v>13065</v>
      </c>
      <c r="K101" s="115">
        <v>13204</v>
      </c>
      <c r="L101" s="115">
        <v>12749.903319999999</v>
      </c>
      <c r="M101" s="116">
        <v>12988.950140000001</v>
      </c>
      <c r="N101" s="116">
        <v>13564</v>
      </c>
      <c r="O101" s="116">
        <v>14690.165000000001</v>
      </c>
      <c r="P101" s="116">
        <v>14730.64242</v>
      </c>
      <c r="Q101" s="116">
        <v>15212.68778</v>
      </c>
      <c r="R101" s="116">
        <v>15331.2132</v>
      </c>
      <c r="S101" s="116">
        <v>14167.927589999999</v>
      </c>
      <c r="T101" s="116">
        <v>17067.454440000001</v>
      </c>
      <c r="U101" s="116">
        <v>18712.434000000001</v>
      </c>
      <c r="V101" s="116">
        <v>20423.966</v>
      </c>
    </row>
    <row r="102" spans="1:22" ht="15.5" customHeight="1" x14ac:dyDescent="0.35">
      <c r="A102" s="109"/>
      <c r="B102" s="110" t="s">
        <v>270</v>
      </c>
      <c r="C102" s="115"/>
      <c r="D102" s="115"/>
      <c r="E102" s="115"/>
      <c r="F102" s="115"/>
      <c r="G102" s="115"/>
      <c r="H102" s="115"/>
      <c r="I102" s="115"/>
      <c r="J102" s="115"/>
      <c r="K102" s="115"/>
      <c r="L102" s="115"/>
      <c r="M102" s="116"/>
      <c r="N102" s="116"/>
      <c r="O102" s="116"/>
      <c r="P102" s="116"/>
      <c r="Q102" s="116"/>
      <c r="R102" s="116"/>
      <c r="S102" s="116"/>
      <c r="T102" s="116"/>
      <c r="U102" s="116"/>
      <c r="V102" s="116"/>
    </row>
    <row r="103" spans="1:22" ht="15.5" customHeight="1" x14ac:dyDescent="0.35">
      <c r="A103" s="109"/>
      <c r="B103" s="110" t="s">
        <v>271</v>
      </c>
      <c r="C103" s="115">
        <v>25365.91906</v>
      </c>
      <c r="D103" s="115">
        <v>25585.408630000002</v>
      </c>
      <c r="E103" s="115">
        <v>27225.052060000002</v>
      </c>
      <c r="F103" s="115">
        <v>27797.966680000001</v>
      </c>
      <c r="G103" s="115">
        <v>27701.077150000001</v>
      </c>
      <c r="H103" s="115">
        <v>28503.439040000001</v>
      </c>
      <c r="I103" s="115">
        <v>30690</v>
      </c>
      <c r="J103" s="115">
        <v>31453</v>
      </c>
      <c r="K103" s="115">
        <v>33043</v>
      </c>
      <c r="L103" s="115">
        <v>33371.01</v>
      </c>
      <c r="M103" s="116">
        <v>35429.622439999999</v>
      </c>
      <c r="N103" s="116">
        <v>37125.638740000002</v>
      </c>
      <c r="O103" s="116">
        <v>37207</v>
      </c>
      <c r="P103" s="116">
        <v>38119.21643</v>
      </c>
      <c r="Q103" s="116">
        <v>41579.675239999997</v>
      </c>
      <c r="R103" s="116">
        <v>42766.405989999999</v>
      </c>
      <c r="S103" s="116">
        <v>40903.593459999996</v>
      </c>
      <c r="T103" s="116">
        <v>45987.418610000001</v>
      </c>
      <c r="U103" s="116">
        <v>50595.357960000001</v>
      </c>
      <c r="V103" s="116">
        <v>54669.000139999996</v>
      </c>
    </row>
    <row r="104" spans="1:22" ht="15.5" customHeight="1" x14ac:dyDescent="0.35">
      <c r="A104" s="109"/>
      <c r="B104" s="110" t="s">
        <v>272</v>
      </c>
      <c r="C104" s="115">
        <v>77215.605800000005</v>
      </c>
      <c r="D104" s="115">
        <v>69928.386499999993</v>
      </c>
      <c r="E104" s="115">
        <v>61836.791660000003</v>
      </c>
      <c r="F104" s="115">
        <v>63233.268470000003</v>
      </c>
      <c r="G104" s="115">
        <v>70066.314410000006</v>
      </c>
      <c r="H104" s="115">
        <v>65693.642340000006</v>
      </c>
      <c r="I104" s="115">
        <v>68098.998949999994</v>
      </c>
      <c r="J104" s="115">
        <v>64292.237240000002</v>
      </c>
      <c r="K104" s="115">
        <v>66962.210279999999</v>
      </c>
      <c r="L104" s="115">
        <v>70480.553520000001</v>
      </c>
      <c r="M104" s="116">
        <v>75237</v>
      </c>
      <c r="N104" s="116">
        <v>76297.841700000004</v>
      </c>
      <c r="O104" s="116">
        <v>78966.82978</v>
      </c>
      <c r="P104" s="116">
        <v>84693.265320000006</v>
      </c>
      <c r="Q104" s="116">
        <v>93918.04926</v>
      </c>
      <c r="R104" s="116">
        <v>96190.866049999997</v>
      </c>
      <c r="S104" s="116">
        <v>94109.73818</v>
      </c>
      <c r="T104" s="116">
        <v>105299.2919</v>
      </c>
      <c r="U104" s="116">
        <v>118507.7929</v>
      </c>
      <c r="V104" s="116">
        <v>131609.12100000001</v>
      </c>
    </row>
    <row r="105" spans="1:22" ht="15.5" customHeight="1" x14ac:dyDescent="0.35">
      <c r="A105" s="109"/>
      <c r="B105" s="110" t="s">
        <v>273</v>
      </c>
      <c r="C105" s="115"/>
      <c r="D105" s="115">
        <v>8459.0375220000005</v>
      </c>
      <c r="E105" s="115">
        <v>6917.0107959999996</v>
      </c>
      <c r="F105" s="115">
        <v>7055.8083569999999</v>
      </c>
      <c r="G105" s="115">
        <v>7954.9094580000001</v>
      </c>
      <c r="H105" s="115">
        <v>7524.6625700000004</v>
      </c>
      <c r="I105" s="115">
        <v>8001</v>
      </c>
      <c r="J105" s="115">
        <v>8278.0559470000007</v>
      </c>
      <c r="K105" s="115">
        <v>8851.0505260000009</v>
      </c>
      <c r="L105" s="115">
        <v>9055.860643</v>
      </c>
      <c r="M105" s="116">
        <v>9646.1107790000005</v>
      </c>
      <c r="N105" s="116">
        <v>10244.16965</v>
      </c>
      <c r="O105" s="116">
        <v>11000.4846</v>
      </c>
      <c r="P105" s="116">
        <v>11605.173119999999</v>
      </c>
      <c r="Q105" s="116">
        <v>12391.152679999999</v>
      </c>
      <c r="R105" s="116">
        <v>12803.53024</v>
      </c>
      <c r="S105" s="116">
        <v>11563.77721</v>
      </c>
      <c r="T105" s="116">
        <v>12411.849109999999</v>
      </c>
      <c r="U105" s="116">
        <v>13624.056500000001</v>
      </c>
      <c r="V105" s="116">
        <v>14622.3994</v>
      </c>
    </row>
    <row r="106" spans="1:22" ht="15.5" customHeight="1" x14ac:dyDescent="0.35">
      <c r="A106" s="109"/>
      <c r="B106" s="110" t="s">
        <v>274</v>
      </c>
      <c r="C106" s="115">
        <v>29591.544330000001</v>
      </c>
      <c r="D106" s="115">
        <v>31424.583709999999</v>
      </c>
      <c r="E106" s="115">
        <v>34055</v>
      </c>
      <c r="F106" s="115">
        <v>35825</v>
      </c>
      <c r="G106" s="115">
        <v>38508.530659999997</v>
      </c>
      <c r="H106" s="115">
        <v>40985</v>
      </c>
      <c r="I106" s="115">
        <v>42000.952899999997</v>
      </c>
      <c r="J106" s="115">
        <v>44094.304770000002</v>
      </c>
      <c r="K106" s="115">
        <v>48225.826800000003</v>
      </c>
      <c r="L106" s="115">
        <v>51585</v>
      </c>
      <c r="M106" s="116">
        <v>54656.504410000001</v>
      </c>
      <c r="N106" s="116">
        <v>57504</v>
      </c>
      <c r="O106" s="116">
        <v>62160.048510000001</v>
      </c>
      <c r="P106" s="116">
        <v>66915.399130000005</v>
      </c>
      <c r="Q106" s="116">
        <v>70420.446479999999</v>
      </c>
      <c r="R106" s="116">
        <v>74806.506519999995</v>
      </c>
      <c r="S106" s="116">
        <v>76314.037160000007</v>
      </c>
      <c r="T106" s="116">
        <v>81249.036999999997</v>
      </c>
      <c r="U106" s="116">
        <v>85026.277919999993</v>
      </c>
      <c r="V106" s="116">
        <v>90044.953980000006</v>
      </c>
    </row>
    <row r="107" spans="1:22" ht="15.5" customHeight="1" x14ac:dyDescent="0.35">
      <c r="A107" s="109"/>
      <c r="B107" s="110" t="s">
        <v>275</v>
      </c>
      <c r="C107" s="115"/>
      <c r="D107" s="115"/>
      <c r="E107" s="115"/>
      <c r="F107" s="115"/>
      <c r="G107" s="115"/>
      <c r="H107" s="115"/>
      <c r="I107" s="115"/>
      <c r="J107" s="115"/>
      <c r="K107" s="115"/>
      <c r="L107" s="115"/>
      <c r="M107" s="116"/>
      <c r="N107" s="116"/>
      <c r="O107" s="116"/>
      <c r="P107" s="116"/>
      <c r="Q107" s="116"/>
      <c r="R107" s="116"/>
      <c r="S107" s="116"/>
      <c r="T107" s="116"/>
      <c r="U107" s="116"/>
      <c r="V107" s="116"/>
    </row>
    <row r="108" spans="1:22" ht="15.5" customHeight="1" x14ac:dyDescent="0.35">
      <c r="A108" s="109"/>
      <c r="B108" s="110" t="s">
        <v>276</v>
      </c>
      <c r="C108" s="115">
        <v>45932.620920000001</v>
      </c>
      <c r="D108" s="115">
        <v>11455</v>
      </c>
      <c r="E108" s="115">
        <v>11892.129650000001</v>
      </c>
      <c r="F108" s="115">
        <v>12089.57969</v>
      </c>
      <c r="G108" s="115">
        <v>12837.66043</v>
      </c>
      <c r="H108" s="115">
        <v>15957</v>
      </c>
      <c r="I108" s="115">
        <v>19843</v>
      </c>
      <c r="J108" s="115">
        <v>22103</v>
      </c>
      <c r="K108" s="115">
        <v>24142.333719999999</v>
      </c>
      <c r="L108" s="115">
        <v>24632</v>
      </c>
      <c r="M108" s="116">
        <v>25327</v>
      </c>
      <c r="N108" s="116">
        <v>26163</v>
      </c>
      <c r="O108" s="116">
        <v>27070.856100000001</v>
      </c>
      <c r="P108" s="116">
        <v>26824.984700000001</v>
      </c>
      <c r="Q108" s="116">
        <v>27817.509129999999</v>
      </c>
      <c r="R108" s="116">
        <v>28626.497930000001</v>
      </c>
      <c r="S108" s="116">
        <v>31074.891869999999</v>
      </c>
      <c r="T108" s="116">
        <v>33900.492879999998</v>
      </c>
      <c r="U108" s="116">
        <v>36064.004500000003</v>
      </c>
      <c r="V108" s="116">
        <v>38293.625509999998</v>
      </c>
    </row>
    <row r="109" spans="1:22" ht="15.5" customHeight="1" x14ac:dyDescent="0.35">
      <c r="A109" s="109"/>
      <c r="B109" s="110" t="s">
        <v>277</v>
      </c>
      <c r="C109" s="115"/>
      <c r="D109" s="115">
        <v>35267.4283</v>
      </c>
      <c r="E109" s="115">
        <v>33543.296710000002</v>
      </c>
      <c r="F109" s="115">
        <v>32211.817719999999</v>
      </c>
      <c r="G109" s="115">
        <v>31537.932809999998</v>
      </c>
      <c r="H109" s="115">
        <v>34700.191599999998</v>
      </c>
      <c r="I109" s="115">
        <v>36900</v>
      </c>
      <c r="J109" s="115">
        <v>41240</v>
      </c>
      <c r="K109" s="115">
        <v>45544.013250000004</v>
      </c>
      <c r="L109" s="115">
        <v>46421</v>
      </c>
      <c r="M109" s="116">
        <v>47818</v>
      </c>
      <c r="N109" s="116">
        <v>48894</v>
      </c>
      <c r="O109" s="116">
        <v>50346.1518</v>
      </c>
      <c r="P109" s="116">
        <v>52960.577619999996</v>
      </c>
      <c r="Q109" s="116">
        <v>54889.198490000002</v>
      </c>
      <c r="R109" s="116">
        <v>55313.356200000002</v>
      </c>
      <c r="S109" s="116">
        <v>57373.111089999999</v>
      </c>
      <c r="T109" s="116">
        <v>60628.859579999997</v>
      </c>
      <c r="U109" s="116">
        <v>63808.780659999997</v>
      </c>
      <c r="V109" s="116">
        <v>67712.601859999995</v>
      </c>
    </row>
    <row r="110" spans="1:22" ht="15.5" customHeight="1" x14ac:dyDescent="0.35">
      <c r="A110" s="109"/>
      <c r="B110" s="110" t="s">
        <v>278</v>
      </c>
      <c r="C110" s="115"/>
      <c r="D110" s="115"/>
      <c r="E110" s="115"/>
      <c r="F110" s="115"/>
      <c r="G110" s="115"/>
      <c r="H110" s="115"/>
      <c r="I110" s="115"/>
      <c r="J110" s="115"/>
      <c r="K110" s="115"/>
      <c r="L110" s="115"/>
      <c r="M110" s="116"/>
      <c r="N110" s="116"/>
      <c r="O110" s="116"/>
      <c r="P110" s="116"/>
      <c r="Q110" s="116"/>
      <c r="R110" s="116"/>
      <c r="S110" s="116"/>
      <c r="T110" s="116"/>
      <c r="U110" s="116"/>
      <c r="V110" s="116"/>
    </row>
    <row r="111" spans="1:22" ht="15.5" customHeight="1" x14ac:dyDescent="0.35">
      <c r="A111" s="109"/>
      <c r="B111" s="110" t="s">
        <v>279</v>
      </c>
      <c r="C111" s="115"/>
      <c r="D111" s="115"/>
      <c r="E111" s="115"/>
      <c r="F111" s="115"/>
      <c r="G111" s="115"/>
      <c r="H111" s="115"/>
      <c r="I111" s="115"/>
      <c r="J111" s="115"/>
      <c r="K111" s="115"/>
      <c r="L111" s="115"/>
      <c r="M111" s="116"/>
      <c r="N111" s="116"/>
      <c r="O111" s="116"/>
      <c r="P111" s="116"/>
      <c r="Q111" s="116"/>
      <c r="R111" s="116"/>
      <c r="S111" s="116"/>
      <c r="T111" s="116"/>
      <c r="U111" s="116"/>
      <c r="V111" s="116"/>
    </row>
    <row r="112" spans="1:22" ht="15.5" customHeight="1" x14ac:dyDescent="0.35">
      <c r="A112" s="109"/>
      <c r="B112" s="110" t="s">
        <v>280</v>
      </c>
      <c r="C112" s="115">
        <v>35139.790639999999</v>
      </c>
      <c r="D112" s="115">
        <v>5288.0719980000003</v>
      </c>
      <c r="E112" s="115">
        <v>7236.5310229999995</v>
      </c>
      <c r="F112" s="115">
        <v>8070.2930020000003</v>
      </c>
      <c r="G112" s="115">
        <v>8018.6570689999999</v>
      </c>
      <c r="H112" s="115">
        <v>8551</v>
      </c>
      <c r="I112" s="115">
        <v>9139</v>
      </c>
      <c r="J112" s="115">
        <v>9262</v>
      </c>
      <c r="K112" s="115">
        <v>9319</v>
      </c>
      <c r="L112" s="115">
        <v>10011.50237</v>
      </c>
      <c r="M112" s="116">
        <v>10405.43</v>
      </c>
      <c r="N112" s="116">
        <v>10806.143110000001</v>
      </c>
      <c r="O112" s="116">
        <v>11202.71336</v>
      </c>
      <c r="P112" s="116">
        <v>11822.21653</v>
      </c>
      <c r="Q112" s="116">
        <v>12418.408649999999</v>
      </c>
      <c r="R112" s="116">
        <v>13515.98539</v>
      </c>
      <c r="S112" s="116">
        <v>13857.24307</v>
      </c>
      <c r="T112" s="116">
        <v>15113.17936</v>
      </c>
      <c r="U112" s="116">
        <v>15879.88236</v>
      </c>
      <c r="V112" s="116">
        <v>16760.418369999999</v>
      </c>
    </row>
    <row r="113" spans="1:22" ht="15.5" customHeight="1" x14ac:dyDescent="0.35">
      <c r="A113" s="109"/>
      <c r="B113" s="110" t="s">
        <v>281</v>
      </c>
      <c r="C113" s="115"/>
      <c r="D113" s="115">
        <v>17372.384709999998</v>
      </c>
      <c r="E113" s="115">
        <v>21029.738979999998</v>
      </c>
      <c r="F113" s="115">
        <v>23913.36778</v>
      </c>
      <c r="G113" s="115">
        <v>25137.718010000001</v>
      </c>
      <c r="H113" s="115">
        <v>27606</v>
      </c>
      <c r="I113" s="115">
        <v>28640</v>
      </c>
      <c r="J113" s="115">
        <v>30738</v>
      </c>
      <c r="K113" s="115">
        <v>32716</v>
      </c>
      <c r="L113" s="115">
        <v>36233</v>
      </c>
      <c r="M113" s="116">
        <v>38637.629370000002</v>
      </c>
      <c r="N113" s="116">
        <v>39799.269699999997</v>
      </c>
      <c r="O113" s="116">
        <v>42018.835169999998</v>
      </c>
      <c r="P113" s="116">
        <v>44504.763859999999</v>
      </c>
      <c r="Q113" s="116">
        <v>46645.979149999999</v>
      </c>
      <c r="R113" s="116">
        <v>49020.908340000002</v>
      </c>
      <c r="S113" s="116">
        <v>52612.647839999998</v>
      </c>
      <c r="T113" s="116">
        <v>56500.98558</v>
      </c>
      <c r="U113" s="116">
        <v>59339.65984</v>
      </c>
      <c r="V113" s="116">
        <v>62373.306790000002</v>
      </c>
    </row>
    <row r="114" spans="1:22" ht="15.5" customHeight="1" x14ac:dyDescent="0.35">
      <c r="A114" s="109"/>
      <c r="B114" s="110" t="s">
        <v>282</v>
      </c>
      <c r="C114" s="115"/>
      <c r="D114" s="115">
        <v>4178.3672779999997</v>
      </c>
      <c r="E114" s="115">
        <v>4486.7662339999997</v>
      </c>
      <c r="F114" s="115">
        <v>5171.4455829999997</v>
      </c>
      <c r="G114" s="115">
        <v>5487.3087910000004</v>
      </c>
      <c r="H114" s="115">
        <v>6109</v>
      </c>
      <c r="I114" s="115">
        <v>6470</v>
      </c>
      <c r="J114" s="115">
        <v>6888</v>
      </c>
      <c r="K114" s="115">
        <v>7474</v>
      </c>
      <c r="L114" s="115">
        <v>8191</v>
      </c>
      <c r="M114" s="116">
        <v>8581.3066070000004</v>
      </c>
      <c r="N114" s="116">
        <v>9011.7621089999993</v>
      </c>
      <c r="O114" s="116">
        <v>9591.084245</v>
      </c>
      <c r="P114" s="116">
        <v>10020.654500000001</v>
      </c>
      <c r="Q114" s="116">
        <v>10471.636039999999</v>
      </c>
      <c r="R114" s="116">
        <v>11662.294739999999</v>
      </c>
      <c r="S114" s="116">
        <v>12040.891019999999</v>
      </c>
      <c r="T114" s="116">
        <v>12924.475689999999</v>
      </c>
      <c r="U114" s="116">
        <v>13742.928309999999</v>
      </c>
      <c r="V114" s="116">
        <v>14671.173140000001</v>
      </c>
    </row>
    <row r="115" spans="1:22" ht="15.5" customHeight="1" x14ac:dyDescent="0.35">
      <c r="A115" s="109"/>
      <c r="B115" s="110" t="s">
        <v>283</v>
      </c>
      <c r="C115" s="115"/>
      <c r="D115" s="115">
        <v>12895.61491</v>
      </c>
      <c r="E115" s="115">
        <v>11784.61226</v>
      </c>
      <c r="F115" s="115">
        <v>12303.286990000001</v>
      </c>
      <c r="G115" s="115">
        <v>13955.172560000001</v>
      </c>
      <c r="H115" s="115">
        <v>13483</v>
      </c>
      <c r="I115" s="115">
        <v>13933</v>
      </c>
      <c r="J115" s="115">
        <v>16643</v>
      </c>
      <c r="K115" s="115">
        <v>18204</v>
      </c>
      <c r="L115" s="115">
        <v>20520</v>
      </c>
      <c r="M115" s="116">
        <v>22965.98</v>
      </c>
      <c r="N115" s="116">
        <v>24598.918590000001</v>
      </c>
      <c r="O115" s="116">
        <v>26162.82475</v>
      </c>
      <c r="P115" s="116">
        <v>27415.63162</v>
      </c>
      <c r="Q115" s="116">
        <v>28722.10929</v>
      </c>
      <c r="R115" s="116">
        <v>32316.771570000001</v>
      </c>
      <c r="S115" s="116">
        <v>34110.974600000001</v>
      </c>
      <c r="T115" s="116">
        <v>36012.866099999999</v>
      </c>
      <c r="U115" s="116">
        <v>38008.826260000002</v>
      </c>
      <c r="V115" s="116">
        <v>40187.094230000002</v>
      </c>
    </row>
    <row r="116" spans="1:22" ht="15.5" customHeight="1" x14ac:dyDescent="0.35">
      <c r="A116" s="109"/>
      <c r="B116" s="110" t="s">
        <v>284</v>
      </c>
      <c r="C116" s="115"/>
      <c r="D116" s="115"/>
      <c r="E116" s="115"/>
      <c r="F116" s="115"/>
      <c r="G116" s="115"/>
      <c r="H116" s="115"/>
      <c r="I116" s="115"/>
      <c r="J116" s="115"/>
      <c r="K116" s="115"/>
      <c r="L116" s="115"/>
      <c r="M116" s="116"/>
      <c r="N116" s="116"/>
      <c r="O116" s="116"/>
      <c r="P116" s="116"/>
      <c r="Q116" s="116"/>
      <c r="R116" s="116"/>
      <c r="S116" s="116"/>
      <c r="T116" s="116"/>
      <c r="U116" s="116"/>
      <c r="V116" s="116"/>
    </row>
    <row r="117" spans="1:22" ht="15.5" customHeight="1" x14ac:dyDescent="0.35">
      <c r="A117" s="109"/>
      <c r="B117" s="110" t="s">
        <v>285</v>
      </c>
      <c r="C117" s="115"/>
      <c r="D117" s="115"/>
      <c r="E117" s="115"/>
      <c r="F117" s="115"/>
      <c r="G117" s="115"/>
      <c r="H117" s="115"/>
      <c r="I117" s="115"/>
      <c r="J117" s="115"/>
      <c r="K117" s="115"/>
      <c r="L117" s="115"/>
      <c r="M117" s="116"/>
      <c r="N117" s="116"/>
      <c r="O117" s="116"/>
      <c r="P117" s="116"/>
      <c r="Q117" s="116"/>
      <c r="R117" s="116"/>
      <c r="S117" s="116"/>
      <c r="T117" s="116"/>
      <c r="U117" s="116"/>
      <c r="V117" s="116"/>
    </row>
    <row r="118" spans="1:22" ht="15.5" customHeight="1" x14ac:dyDescent="0.35">
      <c r="A118" s="109"/>
      <c r="B118" s="110" t="s">
        <v>286</v>
      </c>
      <c r="C118" s="115"/>
      <c r="D118" s="115"/>
      <c r="E118" s="115"/>
      <c r="F118" s="115"/>
      <c r="G118" s="115"/>
      <c r="H118" s="115"/>
      <c r="I118" s="115"/>
      <c r="J118" s="115"/>
      <c r="K118" s="115"/>
      <c r="L118" s="115"/>
      <c r="M118" s="116"/>
      <c r="N118" s="116"/>
      <c r="O118" s="116"/>
      <c r="P118" s="116"/>
      <c r="Q118" s="116"/>
      <c r="R118" s="116"/>
      <c r="S118" s="116"/>
      <c r="T118" s="116"/>
      <c r="U118" s="116"/>
      <c r="V118" s="116"/>
    </row>
    <row r="119" spans="1:22" ht="15.5" customHeight="1" x14ac:dyDescent="0.35">
      <c r="A119" s="109"/>
      <c r="B119" s="110" t="s">
        <v>287</v>
      </c>
      <c r="C119" s="115">
        <v>11102.873659999999</v>
      </c>
      <c r="D119" s="115">
        <v>12026</v>
      </c>
      <c r="E119" s="115">
        <v>13308</v>
      </c>
      <c r="F119" s="115">
        <v>12428</v>
      </c>
      <c r="G119" s="115">
        <v>16172</v>
      </c>
      <c r="H119" s="115">
        <v>17180</v>
      </c>
      <c r="I119" s="115">
        <v>19105</v>
      </c>
      <c r="J119" s="115">
        <v>21476</v>
      </c>
      <c r="K119" s="115">
        <v>23042.850180000001</v>
      </c>
      <c r="L119" s="115">
        <v>23724.918539999999</v>
      </c>
      <c r="M119" s="116">
        <v>24327.29423</v>
      </c>
      <c r="N119" s="116">
        <v>25821.355</v>
      </c>
      <c r="O119" s="116">
        <v>26725.102429999999</v>
      </c>
      <c r="P119" s="116">
        <v>26918.565439999998</v>
      </c>
      <c r="Q119" s="116">
        <v>28829.83743</v>
      </c>
      <c r="R119" s="116">
        <v>29523.913280000001</v>
      </c>
      <c r="S119" s="116">
        <v>30488.29508</v>
      </c>
      <c r="T119" s="116">
        <v>32828.107490000002</v>
      </c>
      <c r="U119" s="116">
        <v>33344.576240000002</v>
      </c>
      <c r="V119" s="116">
        <v>34762.654369999997</v>
      </c>
    </row>
    <row r="120" spans="1:22" ht="15.5" customHeight="1" x14ac:dyDescent="0.35">
      <c r="A120" s="109"/>
      <c r="B120" s="110" t="s">
        <v>288</v>
      </c>
      <c r="C120" s="115">
        <v>395012.50559999997</v>
      </c>
      <c r="D120" s="115">
        <v>413428.48629999999</v>
      </c>
      <c r="E120" s="115">
        <v>414091.98790000001</v>
      </c>
      <c r="F120" s="115">
        <v>429699.31469999999</v>
      </c>
      <c r="G120" s="115">
        <v>448654.31800000003</v>
      </c>
      <c r="H120" s="115">
        <v>463164.95819999999</v>
      </c>
      <c r="I120" s="115">
        <v>480434.63280000002</v>
      </c>
      <c r="J120" s="115">
        <v>493650.598</v>
      </c>
      <c r="K120" s="115">
        <v>522259.9486</v>
      </c>
      <c r="L120" s="115">
        <v>542652.35789999994</v>
      </c>
      <c r="M120" s="116">
        <v>565759.14679999999</v>
      </c>
      <c r="N120" s="116">
        <v>587533.85649999999</v>
      </c>
      <c r="O120" s="116">
        <v>614636.51749999996</v>
      </c>
      <c r="P120" s="116">
        <v>637770.93819999998</v>
      </c>
      <c r="Q120" s="116">
        <v>674226.66599999997</v>
      </c>
      <c r="R120" s="116">
        <v>694269.35930000001</v>
      </c>
      <c r="S120" s="116">
        <v>695687.74919999996</v>
      </c>
      <c r="T120" s="116">
        <v>749550.03529999999</v>
      </c>
      <c r="U120" s="116">
        <v>797146.0919</v>
      </c>
      <c r="V120" s="116">
        <v>850927.95079999999</v>
      </c>
    </row>
    <row r="121" spans="1:22" ht="15.5" customHeight="1" x14ac:dyDescent="0.35">
      <c r="A121" s="109"/>
      <c r="B121" s="110" t="s">
        <v>289</v>
      </c>
      <c r="C121" s="115">
        <v>23747.182769999999</v>
      </c>
      <c r="D121" s="115">
        <v>28090</v>
      </c>
      <c r="E121" s="115">
        <v>27957</v>
      </c>
      <c r="F121" s="115">
        <v>29789</v>
      </c>
      <c r="G121" s="115">
        <v>32350</v>
      </c>
      <c r="H121" s="115">
        <v>34574</v>
      </c>
      <c r="I121" s="115">
        <v>34051</v>
      </c>
      <c r="J121" s="115">
        <v>38387.55704</v>
      </c>
      <c r="K121" s="115">
        <v>42256.948609999999</v>
      </c>
      <c r="L121" s="115">
        <v>47454.842819999998</v>
      </c>
      <c r="M121" s="116">
        <v>52770</v>
      </c>
      <c r="N121" s="116">
        <v>52160.223899999997</v>
      </c>
      <c r="O121" s="116">
        <v>55642.839319999999</v>
      </c>
      <c r="P121" s="116">
        <v>60183.295010000002</v>
      </c>
      <c r="Q121" s="116">
        <v>65527.69197</v>
      </c>
      <c r="R121" s="116">
        <v>70066.336500000005</v>
      </c>
      <c r="S121" s="116">
        <v>73147.426569999996</v>
      </c>
      <c r="T121" s="116">
        <v>82510.297170000005</v>
      </c>
      <c r="U121" s="116">
        <v>90670.565560000003</v>
      </c>
      <c r="V121" s="116">
        <v>98957.855259999997</v>
      </c>
    </row>
    <row r="122" spans="1:22" ht="15.5" customHeight="1" x14ac:dyDescent="0.35">
      <c r="A122" s="109"/>
      <c r="B122" s="110" t="s">
        <v>290</v>
      </c>
      <c r="C122" s="115" t="s">
        <v>330</v>
      </c>
      <c r="D122" s="115" t="s">
        <v>330</v>
      </c>
      <c r="E122" s="115" t="s">
        <v>330</v>
      </c>
      <c r="F122" s="115" t="s">
        <v>330</v>
      </c>
      <c r="G122" s="115" t="s">
        <v>330</v>
      </c>
      <c r="H122" s="115" t="s">
        <v>330</v>
      </c>
      <c r="I122" s="115" t="s">
        <v>330</v>
      </c>
      <c r="J122" s="115" t="s">
        <v>330</v>
      </c>
      <c r="K122" s="115" t="s">
        <v>330</v>
      </c>
      <c r="L122" s="115" t="s">
        <v>330</v>
      </c>
      <c r="M122" s="116" t="s">
        <v>330</v>
      </c>
      <c r="N122" s="116" t="s">
        <v>330</v>
      </c>
      <c r="O122" s="116" t="s">
        <v>330</v>
      </c>
      <c r="P122" s="116" t="s">
        <v>330</v>
      </c>
      <c r="Q122" s="116" t="s">
        <v>330</v>
      </c>
      <c r="R122" s="116" t="s">
        <v>330</v>
      </c>
      <c r="S122" s="116" t="s">
        <v>330</v>
      </c>
      <c r="T122" s="116" t="s">
        <v>330</v>
      </c>
      <c r="U122" s="116" t="s">
        <v>330</v>
      </c>
      <c r="V122" s="116" t="s">
        <v>330</v>
      </c>
    </row>
    <row r="123" spans="1:22" ht="15.5" customHeight="1" x14ac:dyDescent="0.35">
      <c r="A123" s="109"/>
      <c r="B123" s="110" t="s">
        <v>291</v>
      </c>
      <c r="C123" s="115" t="s">
        <v>330</v>
      </c>
      <c r="D123" s="115" t="s">
        <v>330</v>
      </c>
      <c r="E123" s="115" t="s">
        <v>330</v>
      </c>
      <c r="F123" s="115" t="s">
        <v>330</v>
      </c>
      <c r="G123" s="115" t="s">
        <v>330</v>
      </c>
      <c r="H123" s="115" t="s">
        <v>330</v>
      </c>
      <c r="I123" s="115" t="s">
        <v>330</v>
      </c>
      <c r="J123" s="115" t="s">
        <v>330</v>
      </c>
      <c r="K123" s="115" t="s">
        <v>330</v>
      </c>
      <c r="L123" s="115" t="s">
        <v>330</v>
      </c>
      <c r="M123" s="116" t="s">
        <v>330</v>
      </c>
      <c r="N123" s="116" t="s">
        <v>330</v>
      </c>
      <c r="O123" s="116" t="s">
        <v>330</v>
      </c>
      <c r="P123" s="116" t="s">
        <v>330</v>
      </c>
      <c r="Q123" s="116" t="s">
        <v>330</v>
      </c>
      <c r="R123" s="116" t="s">
        <v>330</v>
      </c>
      <c r="S123" s="116" t="s">
        <v>330</v>
      </c>
      <c r="T123" s="116" t="s">
        <v>330</v>
      </c>
      <c r="U123" s="116" t="s">
        <v>330</v>
      </c>
      <c r="V123" s="116" t="s">
        <v>330</v>
      </c>
    </row>
    <row r="124" spans="1:22" x14ac:dyDescent="0.25">
      <c r="A124" s="109"/>
      <c r="B124" s="109"/>
      <c r="C124" s="109"/>
      <c r="D124" s="109"/>
      <c r="E124" s="109"/>
      <c r="F124" s="109"/>
      <c r="G124" s="109"/>
      <c r="H124" s="109"/>
      <c r="I124" s="109"/>
      <c r="J124" s="109"/>
      <c r="K124" s="109"/>
      <c r="L124" s="109"/>
    </row>
    <row r="125" spans="1:22" ht="15.5" customHeight="1" x14ac:dyDescent="0.35">
      <c r="A125" s="109"/>
      <c r="B125" s="110" t="s">
        <v>387</v>
      </c>
      <c r="C125" s="111"/>
      <c r="D125" s="111"/>
      <c r="E125" s="111"/>
      <c r="F125" s="111"/>
      <c r="G125" s="111"/>
      <c r="H125" s="111"/>
      <c r="I125" s="111"/>
      <c r="J125" s="111"/>
      <c r="K125" s="111"/>
      <c r="L125" s="111"/>
      <c r="M125" s="112"/>
      <c r="N125" s="112"/>
      <c r="O125" s="112"/>
      <c r="P125" s="112"/>
      <c r="Q125" s="112"/>
      <c r="R125" s="112"/>
      <c r="S125" s="112"/>
      <c r="T125" s="112"/>
      <c r="U125" s="112"/>
      <c r="V125" s="112"/>
    </row>
    <row r="126" spans="1:22" ht="15.5" customHeight="1" x14ac:dyDescent="0.35">
      <c r="A126" s="109"/>
      <c r="B126" s="110" t="s">
        <v>388</v>
      </c>
      <c r="C126" s="113">
        <v>5.9877307369999997</v>
      </c>
      <c r="D126" s="113">
        <v>5.4348110710000004</v>
      </c>
      <c r="E126" s="113">
        <v>0.12015387499999999</v>
      </c>
      <c r="F126" s="113">
        <v>3.9451118049999998</v>
      </c>
      <c r="G126" s="113">
        <v>4.6826007589999996</v>
      </c>
      <c r="H126" s="113">
        <v>3.4791039430000001</v>
      </c>
      <c r="I126" s="113">
        <v>3.36454969</v>
      </c>
      <c r="J126" s="113">
        <v>3.4116642179999999</v>
      </c>
      <c r="K126" s="113">
        <v>6.104588916</v>
      </c>
      <c r="L126" s="113">
        <v>4.5331333120000004</v>
      </c>
      <c r="M126" s="114">
        <v>4.8164038739999997</v>
      </c>
      <c r="N126" s="114">
        <v>3.4218166839999999</v>
      </c>
      <c r="O126" s="114">
        <v>4.7812348770000002</v>
      </c>
      <c r="P126" s="114">
        <v>4.1288570379999996</v>
      </c>
      <c r="Q126" s="114">
        <v>5.9889492410000003</v>
      </c>
      <c r="R126" s="114">
        <v>3.3229054379999998</v>
      </c>
      <c r="S126" s="114">
        <v>0.58867850399999999</v>
      </c>
      <c r="T126" s="114">
        <v>8.2234994839999995</v>
      </c>
      <c r="U126" s="114">
        <v>6.7009954540000001</v>
      </c>
      <c r="V126" s="114">
        <v>6.9912124379999998</v>
      </c>
    </row>
    <row r="127" spans="1:22" ht="15.5" customHeight="1" x14ac:dyDescent="0.35">
      <c r="A127" s="109"/>
      <c r="B127" s="110" t="s">
        <v>375</v>
      </c>
      <c r="C127" s="113">
        <v>4.8933448430000004</v>
      </c>
      <c r="D127" s="113">
        <v>5.4771158890000002</v>
      </c>
      <c r="E127" s="113">
        <v>3.082350656</v>
      </c>
      <c r="F127" s="113">
        <v>3.3286362039999999</v>
      </c>
      <c r="G127" s="113">
        <v>4.809854809</v>
      </c>
      <c r="H127" s="113">
        <v>3.4973559349999999</v>
      </c>
      <c r="I127" s="113">
        <v>1.782211446</v>
      </c>
      <c r="J127" s="113">
        <v>0.97321991299999999</v>
      </c>
      <c r="K127" s="113">
        <v>5.8242602650000004</v>
      </c>
      <c r="L127" s="113">
        <v>3.01935113</v>
      </c>
      <c r="M127" s="114">
        <v>2.0117877580000001</v>
      </c>
      <c r="N127" s="114">
        <v>4.5104907780000003</v>
      </c>
      <c r="O127" s="114">
        <v>4.6296264689999997</v>
      </c>
      <c r="P127" s="114">
        <v>1.0960491649999999</v>
      </c>
      <c r="Q127" s="114">
        <v>4.5461167099999997</v>
      </c>
      <c r="R127" s="114">
        <v>1.1013938400000001</v>
      </c>
      <c r="S127" s="114">
        <v>0.226274384</v>
      </c>
      <c r="T127" s="114">
        <v>5.2001657019999996</v>
      </c>
      <c r="U127" s="114">
        <v>2.8177594880000001</v>
      </c>
      <c r="V127" s="114">
        <v>5.0637688049999996</v>
      </c>
    </row>
    <row r="128" spans="1:22" ht="15.5" customHeight="1" x14ac:dyDescent="0.35">
      <c r="A128" s="109"/>
      <c r="B128" s="110" t="s">
        <v>376</v>
      </c>
      <c r="C128" s="113">
        <v>8.6214368280000002</v>
      </c>
      <c r="D128" s="113">
        <v>4.0579606420000003</v>
      </c>
      <c r="E128" s="113">
        <v>0.86405083699999996</v>
      </c>
      <c r="F128" s="113">
        <v>3.0937916639999998</v>
      </c>
      <c r="G128" s="113">
        <v>1.4325514580000001</v>
      </c>
      <c r="H128" s="113">
        <v>3.0123824560000001</v>
      </c>
      <c r="I128" s="113">
        <v>4.471205855</v>
      </c>
      <c r="J128" s="113">
        <v>3.9439863740000001</v>
      </c>
      <c r="K128" s="113">
        <v>1.743667895</v>
      </c>
      <c r="L128" s="113">
        <v>-0.59069702800000001</v>
      </c>
      <c r="M128" s="114">
        <v>3.9997149410000001</v>
      </c>
      <c r="N128" s="114">
        <v>4.3319180389999996</v>
      </c>
      <c r="O128" s="114">
        <v>3.0046038149999998</v>
      </c>
      <c r="P128" s="114">
        <v>2.67235801</v>
      </c>
      <c r="Q128" s="114">
        <v>7.0549563649999998</v>
      </c>
      <c r="R128" s="114">
        <v>1.44518547</v>
      </c>
      <c r="S128" s="114">
        <v>-6.3631460669999997</v>
      </c>
      <c r="T128" s="114">
        <v>12.400298429999999</v>
      </c>
      <c r="U128" s="114">
        <v>9.5682383939999998</v>
      </c>
      <c r="V128" s="114">
        <v>7.7244014170000002</v>
      </c>
    </row>
    <row r="129" spans="1:22" ht="15.5" customHeight="1" x14ac:dyDescent="0.35">
      <c r="A129" s="109"/>
      <c r="B129" s="110" t="s">
        <v>377</v>
      </c>
      <c r="C129" s="113">
        <v>5.8576917880000003</v>
      </c>
      <c r="D129" s="113">
        <v>4.4652612359999999</v>
      </c>
      <c r="E129" s="113">
        <v>-1.7766431949999999</v>
      </c>
      <c r="F129" s="113">
        <v>3.678763982</v>
      </c>
      <c r="G129" s="113">
        <v>6.8194690810000003</v>
      </c>
      <c r="H129" s="113">
        <v>3.3279402380000001</v>
      </c>
      <c r="I129" s="113">
        <v>5.6282506159999999</v>
      </c>
      <c r="J129" s="113">
        <v>4.5113628009999998</v>
      </c>
      <c r="K129" s="113">
        <v>7.3498972079999998</v>
      </c>
      <c r="L129" s="113">
        <v>6.0019797720000003</v>
      </c>
      <c r="M129" s="114">
        <v>5.8258035909999997</v>
      </c>
      <c r="N129" s="114">
        <v>3.4248214219999999</v>
      </c>
      <c r="O129" s="114">
        <v>5.0114625869999996</v>
      </c>
      <c r="P129" s="114">
        <v>5.7273791029999996</v>
      </c>
      <c r="Q129" s="114">
        <v>6.2156007320000004</v>
      </c>
      <c r="R129" s="114">
        <v>4.6302720119999998</v>
      </c>
      <c r="S129" s="114">
        <v>2.351486204</v>
      </c>
      <c r="T129" s="114">
        <v>8.0885351140000008</v>
      </c>
      <c r="U129" s="114">
        <v>7.2362807929999997</v>
      </c>
      <c r="V129" s="114">
        <v>7.2685415290000002</v>
      </c>
    </row>
    <row r="130" spans="1:22" x14ac:dyDescent="0.25">
      <c r="A130" s="109"/>
      <c r="B130" s="109"/>
      <c r="C130" s="109"/>
      <c r="D130" s="109"/>
      <c r="E130" s="109"/>
      <c r="F130" s="109"/>
      <c r="G130" s="109"/>
      <c r="H130" s="109"/>
      <c r="I130" s="109"/>
      <c r="J130" s="109"/>
      <c r="K130" s="109"/>
      <c r="L130" s="109"/>
    </row>
    <row r="131" spans="1:22" ht="15.5" customHeight="1" x14ac:dyDescent="0.35">
      <c r="A131" s="109"/>
      <c r="B131" s="110" t="s">
        <v>389</v>
      </c>
      <c r="C131" s="117">
        <v>418732.54840000003</v>
      </c>
      <c r="D131" s="115">
        <v>441518.48629999999</v>
      </c>
      <c r="E131" s="115">
        <v>442048.98790000001</v>
      </c>
      <c r="F131" s="115">
        <v>459488.31469999999</v>
      </c>
      <c r="G131" s="115">
        <v>481004.31800000003</v>
      </c>
      <c r="H131" s="115">
        <v>497738.95819999999</v>
      </c>
      <c r="I131" s="115">
        <v>514485.63280000002</v>
      </c>
      <c r="J131" s="115">
        <v>532038.15500000003</v>
      </c>
      <c r="K131" s="115">
        <v>564516.89720000001</v>
      </c>
      <c r="L131" s="115">
        <v>590107.20079999999</v>
      </c>
      <c r="M131" s="116">
        <v>618529.14679999999</v>
      </c>
      <c r="N131" s="116">
        <v>639694.08039999998</v>
      </c>
      <c r="O131" s="116">
        <v>670279.35690000001</v>
      </c>
      <c r="P131" s="116">
        <v>697954.23329999996</v>
      </c>
      <c r="Q131" s="116">
        <v>739754.35800000001</v>
      </c>
      <c r="R131" s="116">
        <v>764335.69579999999</v>
      </c>
      <c r="S131" s="116">
        <v>768835.17570000002</v>
      </c>
      <c r="T131" s="116">
        <v>832060.33239999996</v>
      </c>
      <c r="U131" s="116">
        <v>887816.65749999997</v>
      </c>
      <c r="V131" s="116">
        <v>949885.80610000005</v>
      </c>
    </row>
    <row r="132" spans="1:22" ht="15.5" customHeight="1" x14ac:dyDescent="0.35">
      <c r="A132" s="109"/>
      <c r="B132" s="110" t="s">
        <v>314</v>
      </c>
      <c r="C132" s="115" t="s">
        <v>330</v>
      </c>
      <c r="D132" s="115">
        <v>390017.05290000001</v>
      </c>
      <c r="E132" s="115">
        <v>405388.52620000002</v>
      </c>
      <c r="F132" s="115">
        <v>421043.4866</v>
      </c>
      <c r="G132" s="115">
        <v>428451.7598</v>
      </c>
      <c r="H132" s="115">
        <v>446957.3725</v>
      </c>
      <c r="I132" s="115">
        <v>468921.35639999999</v>
      </c>
      <c r="J132" s="115">
        <v>485657.16720000003</v>
      </c>
      <c r="K132" s="115">
        <v>492848.81209999998</v>
      </c>
      <c r="L132" s="115">
        <v>522910.09779999999</v>
      </c>
      <c r="M132" s="116">
        <v>552676.48789999995</v>
      </c>
      <c r="N132" s="116">
        <v>563138.10290000006</v>
      </c>
      <c r="O132" s="116">
        <v>652645.57010000001</v>
      </c>
      <c r="P132" s="116">
        <v>662893.89879999997</v>
      </c>
      <c r="Q132" s="116">
        <v>694874.71380000003</v>
      </c>
      <c r="R132" s="116">
        <v>718331.14930000005</v>
      </c>
      <c r="S132" s="116">
        <v>713267.83259999997</v>
      </c>
      <c r="T132" s="116">
        <v>738480.17859999998</v>
      </c>
      <c r="U132" s="116">
        <v>772574.43550000002</v>
      </c>
      <c r="V132" s="116">
        <v>817659.7378</v>
      </c>
    </row>
    <row r="133" spans="1:22" ht="15.5" customHeight="1" x14ac:dyDescent="0.35">
      <c r="A133" s="109"/>
      <c r="B133" s="110" t="s">
        <v>315</v>
      </c>
      <c r="C133" s="115" t="s">
        <v>330</v>
      </c>
      <c r="D133" s="115">
        <v>348989</v>
      </c>
      <c r="E133" s="115">
        <v>360947.33429999999</v>
      </c>
      <c r="F133" s="115">
        <v>371421.29479999997</v>
      </c>
      <c r="G133" s="115">
        <v>374056.51809999999</v>
      </c>
      <c r="H133" s="115">
        <v>392219.36339999997</v>
      </c>
      <c r="I133" s="115">
        <v>413217</v>
      </c>
      <c r="J133" s="115">
        <v>425419</v>
      </c>
      <c r="K133" s="115">
        <v>430763.44709999999</v>
      </c>
      <c r="L133" s="115">
        <v>455468</v>
      </c>
      <c r="M133" s="116">
        <v>482983.89640000003</v>
      </c>
      <c r="N133" s="116">
        <v>485249.38449999999</v>
      </c>
      <c r="O133" s="116">
        <v>563275.22450000001</v>
      </c>
      <c r="P133" s="116">
        <v>579370.25289999996</v>
      </c>
      <c r="Q133" s="116">
        <v>603013.50450000004</v>
      </c>
      <c r="R133" s="116">
        <v>620244.96310000005</v>
      </c>
      <c r="S133" s="116">
        <v>616421.69169999997</v>
      </c>
      <c r="T133" s="116">
        <v>631569.48529999994</v>
      </c>
      <c r="U133" s="116">
        <v>652574.92350000003</v>
      </c>
      <c r="V133" s="116">
        <v>688539.84739999997</v>
      </c>
    </row>
    <row r="134" spans="1:22" ht="15.5" customHeight="1" x14ac:dyDescent="0.35">
      <c r="A134" s="109"/>
      <c r="B134" s="110" t="s">
        <v>316</v>
      </c>
      <c r="C134" s="115" t="s">
        <v>330</v>
      </c>
      <c r="D134" s="115">
        <v>5243.0171890000001</v>
      </c>
      <c r="E134" s="115">
        <v>5855.3926979999997</v>
      </c>
      <c r="F134" s="115">
        <v>6970.2190449999998</v>
      </c>
      <c r="G134" s="115">
        <v>7998.056775</v>
      </c>
      <c r="H134" s="115">
        <v>7765.4622529999997</v>
      </c>
      <c r="I134" s="115">
        <v>8376.7998100000004</v>
      </c>
      <c r="J134" s="115">
        <v>9519</v>
      </c>
      <c r="K134" s="115">
        <v>9707.3649669999995</v>
      </c>
      <c r="L134" s="115">
        <v>9980.0978469999991</v>
      </c>
      <c r="M134" s="116">
        <v>11472.685820000001</v>
      </c>
      <c r="N134" s="116">
        <v>12036.30445</v>
      </c>
      <c r="O134" s="116">
        <v>13027.133040000001</v>
      </c>
      <c r="P134" s="116">
        <v>12327.97755</v>
      </c>
      <c r="Q134" s="116">
        <v>13578.151040000001</v>
      </c>
      <c r="R134" s="116">
        <v>13996.90099</v>
      </c>
      <c r="S134" s="116">
        <v>13109.637290000001</v>
      </c>
      <c r="T134" s="116">
        <v>14363.19551</v>
      </c>
      <c r="U134" s="116">
        <v>14989.19605</v>
      </c>
      <c r="V134" s="116">
        <v>15919.47803</v>
      </c>
    </row>
    <row r="135" spans="1:22" ht="15.5" customHeight="1" x14ac:dyDescent="0.35">
      <c r="A135" s="109"/>
      <c r="B135" s="110" t="s">
        <v>317</v>
      </c>
      <c r="C135" s="115" t="s">
        <v>330</v>
      </c>
      <c r="D135" s="115">
        <v>35785.0357</v>
      </c>
      <c r="E135" s="115">
        <v>38585.799270000003</v>
      </c>
      <c r="F135" s="115">
        <v>42651.972750000001</v>
      </c>
      <c r="G135" s="115">
        <v>46397.184950000003</v>
      </c>
      <c r="H135" s="115">
        <v>46972.54679</v>
      </c>
      <c r="I135" s="115">
        <v>47327.556539999998</v>
      </c>
      <c r="J135" s="115">
        <v>50719.167200000004</v>
      </c>
      <c r="K135" s="115">
        <v>52378</v>
      </c>
      <c r="L135" s="115">
        <v>57462</v>
      </c>
      <c r="M135" s="116">
        <v>58219.905729999999</v>
      </c>
      <c r="N135" s="116">
        <v>65852.413939999999</v>
      </c>
      <c r="O135" s="116">
        <v>76343.212499999994</v>
      </c>
      <c r="P135" s="116">
        <v>71195.668399999995</v>
      </c>
      <c r="Q135" s="116">
        <v>78283.058180000007</v>
      </c>
      <c r="R135" s="116">
        <v>84089.285189999995</v>
      </c>
      <c r="S135" s="116">
        <v>83736.50361</v>
      </c>
      <c r="T135" s="116">
        <v>92547.497810000001</v>
      </c>
      <c r="U135" s="116">
        <v>105010.3159</v>
      </c>
      <c r="V135" s="116">
        <v>113200.4124</v>
      </c>
    </row>
    <row r="136" spans="1:22" ht="15.5" customHeight="1" x14ac:dyDescent="0.35">
      <c r="A136" s="109"/>
      <c r="B136" s="110" t="s">
        <v>318</v>
      </c>
      <c r="C136" s="115" t="s">
        <v>330</v>
      </c>
      <c r="D136" s="115">
        <v>98648.633419999998</v>
      </c>
      <c r="E136" s="115">
        <v>84808.486350000006</v>
      </c>
      <c r="F136" s="115">
        <v>90297.890899999999</v>
      </c>
      <c r="G136" s="115">
        <v>106047.61079999999</v>
      </c>
      <c r="H136" s="115">
        <v>116083.829</v>
      </c>
      <c r="I136" s="115">
        <v>121233.47990000001</v>
      </c>
      <c r="J136" s="115">
        <v>127326.36900000001</v>
      </c>
      <c r="K136" s="115">
        <v>165035.30720000001</v>
      </c>
      <c r="L136" s="115">
        <v>179204.59940000001</v>
      </c>
      <c r="M136" s="116">
        <v>240919.45009999999</v>
      </c>
      <c r="N136" s="116">
        <v>241553.989</v>
      </c>
      <c r="O136" s="116">
        <v>189272.8885</v>
      </c>
      <c r="P136" s="116">
        <v>233723.09940000001</v>
      </c>
      <c r="Q136" s="116">
        <v>287075.14689999999</v>
      </c>
      <c r="R136" s="116">
        <v>314079.56679999997</v>
      </c>
      <c r="S136" s="116">
        <v>347692.79869999998</v>
      </c>
      <c r="T136" s="116">
        <v>479161.72810000001</v>
      </c>
      <c r="U136" s="116">
        <v>574444.75639999995</v>
      </c>
      <c r="V136" s="116">
        <v>630247.45180000004</v>
      </c>
    </row>
    <row r="137" spans="1:22" ht="15.5" customHeight="1" x14ac:dyDescent="0.35">
      <c r="A137" s="109"/>
      <c r="B137" s="110" t="s">
        <v>319</v>
      </c>
      <c r="C137" s="115" t="s">
        <v>330</v>
      </c>
      <c r="D137" s="115">
        <v>84750.550659999994</v>
      </c>
      <c r="E137" s="115">
        <v>84862.665099999998</v>
      </c>
      <c r="F137" s="115">
        <v>88069.46544</v>
      </c>
      <c r="G137" s="115">
        <v>90948.800050000005</v>
      </c>
      <c r="H137" s="115">
        <v>91426.699630000003</v>
      </c>
      <c r="I137" s="115">
        <v>101569.57120000001</v>
      </c>
      <c r="J137" s="115">
        <v>106940.39659999999</v>
      </c>
      <c r="K137" s="115">
        <v>108921.8599</v>
      </c>
      <c r="L137" s="115">
        <v>109459</v>
      </c>
      <c r="M137" s="116">
        <v>127646.8412</v>
      </c>
      <c r="N137" s="116">
        <v>126723.1121</v>
      </c>
      <c r="O137" s="116">
        <v>119764.6231</v>
      </c>
      <c r="P137" s="116">
        <v>139424.71909999999</v>
      </c>
      <c r="Q137" s="116">
        <v>155309.86780000001</v>
      </c>
      <c r="R137" s="116">
        <v>185706.47070000001</v>
      </c>
      <c r="S137" s="116">
        <v>162902.39670000001</v>
      </c>
      <c r="T137" s="116">
        <v>235042.63279999999</v>
      </c>
      <c r="U137" s="116">
        <v>277577.05949999997</v>
      </c>
      <c r="V137" s="116">
        <v>291392.69349999999</v>
      </c>
    </row>
    <row r="138" spans="1:22" ht="15.5" customHeight="1" x14ac:dyDescent="0.35">
      <c r="A138" s="109"/>
      <c r="B138" s="110" t="s">
        <v>320</v>
      </c>
      <c r="C138" s="115" t="s">
        <v>330</v>
      </c>
      <c r="D138" s="115">
        <v>18063.423470000002</v>
      </c>
      <c r="E138" s="115">
        <v>16464.17556</v>
      </c>
      <c r="F138" s="115">
        <v>13217.70788</v>
      </c>
      <c r="G138" s="115">
        <v>12457.72978</v>
      </c>
      <c r="H138" s="115">
        <v>13388.85816</v>
      </c>
      <c r="I138" s="115">
        <v>13121.48882</v>
      </c>
      <c r="J138" s="115">
        <v>17187.946189999999</v>
      </c>
      <c r="K138" s="115">
        <v>20138.446690000001</v>
      </c>
      <c r="L138" s="115">
        <v>22152</v>
      </c>
      <c r="M138" s="116">
        <v>24204.769660000002</v>
      </c>
      <c r="N138" s="116">
        <v>27621.64457</v>
      </c>
      <c r="O138" s="116">
        <v>27018.29451</v>
      </c>
      <c r="P138" s="116">
        <v>27444.87746</v>
      </c>
      <c r="Q138" s="116">
        <v>31928.105889999999</v>
      </c>
      <c r="R138" s="116">
        <v>34800.80775</v>
      </c>
      <c r="S138" s="116">
        <v>38454.855779999998</v>
      </c>
      <c r="T138" s="116">
        <v>40035.816440000002</v>
      </c>
      <c r="U138" s="116">
        <v>51803.224139999998</v>
      </c>
      <c r="V138" s="116">
        <v>41649.666290000001</v>
      </c>
    </row>
    <row r="139" spans="1:22" ht="15.5" customHeight="1" x14ac:dyDescent="0.35">
      <c r="A139" s="109"/>
      <c r="B139" s="110" t="s">
        <v>321</v>
      </c>
      <c r="C139" s="115" t="s">
        <v>330</v>
      </c>
      <c r="D139" s="115">
        <v>66687.127200000003</v>
      </c>
      <c r="E139" s="115">
        <v>68398.489530000006</v>
      </c>
      <c r="F139" s="115">
        <v>74851.757559999998</v>
      </c>
      <c r="G139" s="115">
        <v>78491.070269999997</v>
      </c>
      <c r="H139" s="115">
        <v>78037.841469999999</v>
      </c>
      <c r="I139" s="115">
        <v>88448.082389999996</v>
      </c>
      <c r="J139" s="115">
        <v>89752.450410000005</v>
      </c>
      <c r="K139" s="115">
        <v>88783.413199999995</v>
      </c>
      <c r="L139" s="115">
        <v>87307</v>
      </c>
      <c r="M139" s="116">
        <v>103442.07150000001</v>
      </c>
      <c r="N139" s="116">
        <v>99101.467529999994</v>
      </c>
      <c r="O139" s="116">
        <v>92746.328590000005</v>
      </c>
      <c r="P139" s="116">
        <v>111979.8416</v>
      </c>
      <c r="Q139" s="116">
        <v>123381.762</v>
      </c>
      <c r="R139" s="116">
        <v>150905.663</v>
      </c>
      <c r="S139" s="116">
        <v>124447.54090000001</v>
      </c>
      <c r="T139" s="116">
        <v>195006.81640000001</v>
      </c>
      <c r="U139" s="116">
        <v>225773.83540000001</v>
      </c>
      <c r="V139" s="116">
        <v>249743.02720000001</v>
      </c>
    </row>
    <row r="140" spans="1:22" ht="15.5" customHeight="1" x14ac:dyDescent="0.35">
      <c r="A140" s="109"/>
      <c r="B140" s="110" t="s">
        <v>322</v>
      </c>
      <c r="C140" s="115" t="s">
        <v>330</v>
      </c>
      <c r="D140" s="115">
        <v>13898.082759999999</v>
      </c>
      <c r="E140" s="115">
        <v>-54.178745169999999</v>
      </c>
      <c r="F140" s="115">
        <v>2228.4254660000001</v>
      </c>
      <c r="G140" s="115">
        <v>15098.81076</v>
      </c>
      <c r="H140" s="115">
        <v>24657.129359999999</v>
      </c>
      <c r="I140" s="115">
        <v>19663.908650000001</v>
      </c>
      <c r="J140" s="115">
        <v>20385.972419999998</v>
      </c>
      <c r="K140" s="115">
        <v>56113.447339999999</v>
      </c>
      <c r="L140" s="115">
        <v>69745.599400000006</v>
      </c>
      <c r="M140" s="116">
        <v>113272.60890000001</v>
      </c>
      <c r="N140" s="116">
        <v>114830.8769</v>
      </c>
      <c r="O140" s="116">
        <v>69508.26539</v>
      </c>
      <c r="P140" s="116">
        <v>94298.380269999994</v>
      </c>
      <c r="Q140" s="116">
        <v>131765.27900000001</v>
      </c>
      <c r="R140" s="116">
        <v>128373.0961</v>
      </c>
      <c r="S140" s="116">
        <v>184790.402</v>
      </c>
      <c r="T140" s="116">
        <v>244119.09529999999</v>
      </c>
      <c r="U140" s="116">
        <v>296867.69679999998</v>
      </c>
      <c r="V140" s="116">
        <v>338854.75829999999</v>
      </c>
    </row>
    <row r="141" spans="1:22" ht="15.5" customHeight="1" x14ac:dyDescent="0.35">
      <c r="A141" s="109"/>
      <c r="B141" s="110" t="s">
        <v>323</v>
      </c>
      <c r="C141" s="115" t="s">
        <v>330</v>
      </c>
      <c r="D141" s="115" t="s">
        <v>330</v>
      </c>
      <c r="E141" s="115" t="s">
        <v>330</v>
      </c>
      <c r="F141" s="115" t="s">
        <v>330</v>
      </c>
      <c r="G141" s="115" t="s">
        <v>330</v>
      </c>
      <c r="H141" s="115" t="s">
        <v>330</v>
      </c>
      <c r="I141" s="115" t="s">
        <v>330</v>
      </c>
      <c r="J141" s="115" t="s">
        <v>330</v>
      </c>
      <c r="K141" s="115" t="s">
        <v>330</v>
      </c>
      <c r="L141" s="115" t="s">
        <v>330</v>
      </c>
      <c r="M141" s="116" t="s">
        <v>330</v>
      </c>
      <c r="N141" s="116" t="s">
        <v>330</v>
      </c>
      <c r="O141" s="116" t="s">
        <v>330</v>
      </c>
      <c r="P141" s="116" t="s">
        <v>330</v>
      </c>
      <c r="Q141" s="116" t="s">
        <v>330</v>
      </c>
      <c r="R141" s="116" t="s">
        <v>330</v>
      </c>
      <c r="S141" s="116" t="s">
        <v>330</v>
      </c>
      <c r="T141" s="116" t="s">
        <v>330</v>
      </c>
      <c r="U141" s="116" t="s">
        <v>330</v>
      </c>
      <c r="V141" s="116" t="s">
        <v>330</v>
      </c>
    </row>
    <row r="142" spans="1:22" ht="15.5" customHeight="1" x14ac:dyDescent="0.35">
      <c r="A142" s="109"/>
      <c r="B142" s="110" t="s">
        <v>324</v>
      </c>
      <c r="C142" s="115" t="s">
        <v>330</v>
      </c>
      <c r="D142" s="115">
        <v>99610.2</v>
      </c>
      <c r="E142" s="115">
        <v>76511.835850000003</v>
      </c>
      <c r="F142" s="115">
        <v>72880.623800000001</v>
      </c>
      <c r="G142" s="115">
        <v>81827.51556</v>
      </c>
      <c r="H142" s="115">
        <v>79344.496379999997</v>
      </c>
      <c r="I142" s="115">
        <v>78318</v>
      </c>
      <c r="J142" s="115">
        <v>77577.705100000006</v>
      </c>
      <c r="K142" s="115">
        <v>78141.649390000006</v>
      </c>
      <c r="L142" s="115">
        <v>81167.914780000006</v>
      </c>
      <c r="M142" s="116">
        <v>72695.493789999993</v>
      </c>
      <c r="N142" s="116">
        <v>71158.321679999994</v>
      </c>
      <c r="O142" s="116">
        <v>72522.145980000001</v>
      </c>
      <c r="P142" s="116">
        <v>80010.462</v>
      </c>
      <c r="Q142" s="116">
        <v>95023.771359999999</v>
      </c>
      <c r="R142" s="116">
        <v>101474.1106</v>
      </c>
      <c r="S142" s="116">
        <v>87617.762459999998</v>
      </c>
      <c r="T142" s="116">
        <v>97557.101649999997</v>
      </c>
      <c r="U142" s="116">
        <v>103562.9241</v>
      </c>
      <c r="V142" s="116">
        <v>108414.97319999999</v>
      </c>
    </row>
    <row r="143" spans="1:22" ht="15.5" customHeight="1" x14ac:dyDescent="0.35">
      <c r="A143" s="109"/>
      <c r="B143" s="110" t="s">
        <v>325</v>
      </c>
      <c r="C143" s="115" t="s">
        <v>330</v>
      </c>
      <c r="D143" s="115">
        <v>69788.5</v>
      </c>
      <c r="E143" s="115">
        <v>54440.194940000001</v>
      </c>
      <c r="F143" s="115">
        <v>47871.255550000002</v>
      </c>
      <c r="G143" s="115">
        <v>50468.869870000002</v>
      </c>
      <c r="H143" s="115">
        <v>55343.150840000002</v>
      </c>
      <c r="I143" s="115">
        <v>54748</v>
      </c>
      <c r="J143" s="115">
        <v>50980.726840000003</v>
      </c>
      <c r="K143" s="115">
        <v>46470.147629999999</v>
      </c>
      <c r="L143" s="115">
        <v>46230.507570000002</v>
      </c>
      <c r="M143" s="116">
        <v>38489.236839999998</v>
      </c>
      <c r="N143" s="116">
        <v>38476.81205</v>
      </c>
      <c r="O143" s="116">
        <v>38083.087270000004</v>
      </c>
      <c r="P143" s="116">
        <v>38228.83236</v>
      </c>
      <c r="Q143" s="116">
        <v>42343.831440000002</v>
      </c>
      <c r="R143" s="116">
        <v>39028.17484</v>
      </c>
      <c r="S143" s="116">
        <v>27983.436610000001</v>
      </c>
      <c r="T143" s="116">
        <v>29291.366330000001</v>
      </c>
      <c r="U143" s="116">
        <v>31751.547900000001</v>
      </c>
      <c r="V143" s="116">
        <v>36699.771610000003</v>
      </c>
    </row>
    <row r="144" spans="1:22" ht="15.5" customHeight="1" x14ac:dyDescent="0.35">
      <c r="A144" s="109"/>
      <c r="B144" s="110" t="s">
        <v>326</v>
      </c>
      <c r="C144" s="115" t="s">
        <v>330</v>
      </c>
      <c r="D144" s="115">
        <v>29821.7</v>
      </c>
      <c r="E144" s="115">
        <v>22071.640909999998</v>
      </c>
      <c r="F144" s="115">
        <v>25009.36825</v>
      </c>
      <c r="G144" s="115">
        <v>31358.645690000001</v>
      </c>
      <c r="H144" s="115">
        <v>24001.345549999998</v>
      </c>
      <c r="I144" s="115">
        <v>23570</v>
      </c>
      <c r="J144" s="115">
        <v>26596.97826</v>
      </c>
      <c r="K144" s="115">
        <v>31671.501759999999</v>
      </c>
      <c r="L144" s="115">
        <v>34937.407209999998</v>
      </c>
      <c r="M144" s="116">
        <v>34206.256950000003</v>
      </c>
      <c r="N144" s="116">
        <v>32681.50964</v>
      </c>
      <c r="O144" s="116">
        <v>34439.058709999998</v>
      </c>
      <c r="P144" s="116">
        <v>41781.629639999999</v>
      </c>
      <c r="Q144" s="116">
        <v>52679.939919999997</v>
      </c>
      <c r="R144" s="116">
        <v>62445.935769999996</v>
      </c>
      <c r="S144" s="116">
        <v>59634.325859999997</v>
      </c>
      <c r="T144" s="116">
        <v>68265.735320000007</v>
      </c>
      <c r="U144" s="116">
        <v>71811.376170000003</v>
      </c>
      <c r="V144" s="116">
        <v>71715.201610000004</v>
      </c>
    </row>
    <row r="145" spans="1:22" ht="15.5" customHeight="1" x14ac:dyDescent="0.35">
      <c r="A145" s="109"/>
      <c r="B145" s="110" t="s">
        <v>327</v>
      </c>
      <c r="C145" s="115" t="s">
        <v>330</v>
      </c>
      <c r="D145" s="115">
        <v>146757.4</v>
      </c>
      <c r="E145" s="115">
        <v>124659.8606</v>
      </c>
      <c r="F145" s="115">
        <v>124733.6866</v>
      </c>
      <c r="G145" s="115">
        <v>135322.56820000001</v>
      </c>
      <c r="H145" s="115">
        <v>144646.7396</v>
      </c>
      <c r="I145" s="115">
        <v>153987.2034</v>
      </c>
      <c r="J145" s="115">
        <v>158523.0863</v>
      </c>
      <c r="K145" s="115">
        <v>171508.87150000001</v>
      </c>
      <c r="L145" s="115">
        <v>193175.41130000001</v>
      </c>
      <c r="M145" s="116">
        <v>247762.285</v>
      </c>
      <c r="N145" s="116">
        <v>236156.33319999999</v>
      </c>
      <c r="O145" s="116">
        <v>244161.24770000001</v>
      </c>
      <c r="P145" s="116">
        <v>278673.22700000001</v>
      </c>
      <c r="Q145" s="116">
        <v>337219.27399999998</v>
      </c>
      <c r="R145" s="116">
        <v>369549.13089999999</v>
      </c>
      <c r="S145" s="116">
        <v>379743.2181</v>
      </c>
      <c r="T145" s="116">
        <v>483138.67589999997</v>
      </c>
      <c r="U145" s="116">
        <v>562765.4584</v>
      </c>
      <c r="V145" s="116">
        <v>606436.35679999995</v>
      </c>
    </row>
    <row r="146" spans="1:22" ht="15.5" customHeight="1" x14ac:dyDescent="0.35">
      <c r="A146" s="109"/>
      <c r="B146" s="110" t="s">
        <v>328</v>
      </c>
      <c r="C146" s="115" t="s">
        <v>330</v>
      </c>
      <c r="D146" s="115">
        <v>126238</v>
      </c>
      <c r="E146" s="115">
        <v>106024.6532</v>
      </c>
      <c r="F146" s="115">
        <v>107451.9682</v>
      </c>
      <c r="G146" s="115">
        <v>113724.98669999999</v>
      </c>
      <c r="H146" s="115">
        <v>121307.2858</v>
      </c>
      <c r="I146" s="115">
        <v>128961.68919999999</v>
      </c>
      <c r="J146" s="115">
        <v>130747.3055</v>
      </c>
      <c r="K146" s="115">
        <v>137795.0895</v>
      </c>
      <c r="L146" s="115">
        <v>157472.3849</v>
      </c>
      <c r="M146" s="116">
        <v>209242.06599999999</v>
      </c>
      <c r="N146" s="116">
        <v>203779.59109999999</v>
      </c>
      <c r="O146" s="116">
        <v>216413.2714</v>
      </c>
      <c r="P146" s="116">
        <v>240221.19519999999</v>
      </c>
      <c r="Q146" s="116">
        <v>293335.61170000001</v>
      </c>
      <c r="R146" s="116">
        <v>318653.56709999999</v>
      </c>
      <c r="S146" s="116">
        <v>325788.08689999999</v>
      </c>
      <c r="T146" s="116">
        <v>421825.64030000003</v>
      </c>
      <c r="U146" s="116">
        <v>498050.28989999997</v>
      </c>
      <c r="V146" s="116">
        <v>536170.35660000006</v>
      </c>
    </row>
    <row r="147" spans="1:22" ht="15.5" customHeight="1" x14ac:dyDescent="0.35">
      <c r="A147" s="109"/>
      <c r="B147" s="110" t="s">
        <v>329</v>
      </c>
      <c r="C147" s="115" t="s">
        <v>330</v>
      </c>
      <c r="D147" s="115">
        <v>20519.400000000001</v>
      </c>
      <c r="E147" s="115">
        <v>18635.20736</v>
      </c>
      <c r="F147" s="115">
        <v>17281.718420000001</v>
      </c>
      <c r="G147" s="115">
        <v>21597.581450000001</v>
      </c>
      <c r="H147" s="115">
        <v>23339.453799999999</v>
      </c>
      <c r="I147" s="115">
        <v>25025.514230000001</v>
      </c>
      <c r="J147" s="115">
        <v>27775.780780000001</v>
      </c>
      <c r="K147" s="115">
        <v>33713.78196</v>
      </c>
      <c r="L147" s="115">
        <v>35703.026319999997</v>
      </c>
      <c r="M147" s="116">
        <v>38520.218910000003</v>
      </c>
      <c r="N147" s="116">
        <v>32376.742129999999</v>
      </c>
      <c r="O147" s="116">
        <v>27747.976309999998</v>
      </c>
      <c r="P147" s="116">
        <v>38452.031759999998</v>
      </c>
      <c r="Q147" s="116">
        <v>43883.662239999998</v>
      </c>
      <c r="R147" s="116">
        <v>50895.563770000001</v>
      </c>
      <c r="S147" s="116">
        <v>53955.131159999997</v>
      </c>
      <c r="T147" s="116">
        <v>61313.035669999997</v>
      </c>
      <c r="U147" s="116">
        <v>64715.16848</v>
      </c>
      <c r="V147" s="116">
        <v>70266.000150000007</v>
      </c>
    </row>
    <row r="148" spans="1:22" x14ac:dyDescent="0.25">
      <c r="A148" s="109"/>
      <c r="B148" s="109"/>
      <c r="C148" s="109"/>
      <c r="D148" s="109"/>
      <c r="E148" s="109"/>
      <c r="F148" s="109"/>
      <c r="G148" s="109"/>
      <c r="H148" s="109"/>
      <c r="I148" s="109"/>
      <c r="J148" s="109"/>
      <c r="K148" s="109"/>
      <c r="L148" s="109"/>
    </row>
    <row r="149" spans="1:22" ht="15.5" customHeight="1" x14ac:dyDescent="0.35">
      <c r="A149" s="109"/>
      <c r="B149" s="110" t="s">
        <v>390</v>
      </c>
      <c r="C149" s="111"/>
      <c r="D149" s="111"/>
      <c r="E149" s="111"/>
      <c r="F149" s="111"/>
      <c r="G149" s="111"/>
      <c r="H149" s="111"/>
      <c r="I149" s="111"/>
      <c r="J149" s="111"/>
      <c r="K149" s="111"/>
      <c r="L149" s="111"/>
      <c r="M149" s="112"/>
      <c r="N149" s="112"/>
      <c r="O149" s="112"/>
      <c r="P149" s="112"/>
      <c r="Q149" s="112"/>
      <c r="R149" s="112"/>
      <c r="S149" s="112"/>
      <c r="T149" s="112"/>
      <c r="U149" s="112"/>
      <c r="V149" s="112"/>
    </row>
    <row r="150" spans="1:22" ht="15.5" customHeight="1" x14ac:dyDescent="0.35">
      <c r="A150" s="109"/>
      <c r="B150" s="110" t="s">
        <v>379</v>
      </c>
      <c r="C150" s="113" t="s">
        <v>330</v>
      </c>
      <c r="D150" s="113" t="s">
        <v>330</v>
      </c>
      <c r="E150" s="113">
        <v>3.5487220719999999</v>
      </c>
      <c r="F150" s="113">
        <v>3.159405875</v>
      </c>
      <c r="G150" s="113">
        <v>0.96806108300000004</v>
      </c>
      <c r="H150" s="113">
        <v>4.6931124459999998</v>
      </c>
      <c r="I150" s="113">
        <v>5.4024484829999997</v>
      </c>
      <c r="J150" s="113">
        <v>3.1651794199999999</v>
      </c>
      <c r="K150" s="113">
        <v>1.272092137</v>
      </c>
      <c r="L150" s="113">
        <v>5.670588167</v>
      </c>
      <c r="M150" s="114">
        <v>6.2323778939999999</v>
      </c>
      <c r="N150" s="114">
        <v>0.57216484599999995</v>
      </c>
      <c r="O150" s="114">
        <v>15.88959232</v>
      </c>
      <c r="P150" s="114">
        <v>2.6714922579999998</v>
      </c>
      <c r="Q150" s="114">
        <v>4.2071150199999998</v>
      </c>
      <c r="R150" s="114">
        <v>2.8625441739999999</v>
      </c>
      <c r="S150" s="114">
        <v>-0.74270327000000003</v>
      </c>
      <c r="T150" s="114">
        <v>2.6053273300000002</v>
      </c>
      <c r="U150" s="114">
        <v>3.3488689100000002</v>
      </c>
      <c r="V150" s="114">
        <v>5.5268407719999999</v>
      </c>
    </row>
    <row r="151" spans="1:22" ht="15.5" customHeight="1" x14ac:dyDescent="0.35">
      <c r="A151" s="109"/>
      <c r="B151" s="110" t="s">
        <v>380</v>
      </c>
      <c r="C151" s="113" t="s">
        <v>330</v>
      </c>
      <c r="D151" s="113" t="s">
        <v>330</v>
      </c>
      <c r="E151" s="113">
        <v>7.8266334459999998</v>
      </c>
      <c r="F151" s="113">
        <v>10.53800506</v>
      </c>
      <c r="G151" s="113">
        <v>8.7808651260000001</v>
      </c>
      <c r="H151" s="113">
        <v>1.2400792140000001</v>
      </c>
      <c r="I151" s="113">
        <v>0.75578134799999996</v>
      </c>
      <c r="J151" s="113">
        <v>7.1662492389999999</v>
      </c>
      <c r="K151" s="113">
        <v>3.2706230980000002</v>
      </c>
      <c r="L151" s="113">
        <v>9.7063652680000008</v>
      </c>
      <c r="M151" s="114">
        <v>1.318968583</v>
      </c>
      <c r="N151" s="114">
        <v>13.10979143</v>
      </c>
      <c r="O151" s="114">
        <v>15.93077297</v>
      </c>
      <c r="P151" s="114">
        <v>-6.7426349219999997</v>
      </c>
      <c r="Q151" s="114">
        <v>9.9548047489999991</v>
      </c>
      <c r="R151" s="114">
        <v>7.4169649819999997</v>
      </c>
      <c r="S151" s="114">
        <v>-0.419532144</v>
      </c>
      <c r="T151" s="114">
        <v>10.52228577</v>
      </c>
      <c r="U151" s="114">
        <v>13.46640204</v>
      </c>
      <c r="V151" s="114">
        <v>7.7993255540000002</v>
      </c>
    </row>
    <row r="152" spans="1:22" ht="15.5" customHeight="1" x14ac:dyDescent="0.35">
      <c r="A152" s="109"/>
      <c r="B152" s="110" t="s">
        <v>381</v>
      </c>
      <c r="C152" s="113" t="s">
        <v>330</v>
      </c>
      <c r="D152" s="113" t="s">
        <v>330</v>
      </c>
      <c r="E152" s="113">
        <v>-14.029740289999999</v>
      </c>
      <c r="F152" s="113">
        <v>6.4727066689999999</v>
      </c>
      <c r="G152" s="113">
        <v>17.441957670000001</v>
      </c>
      <c r="H152" s="113">
        <v>9.4638795760000001</v>
      </c>
      <c r="I152" s="113">
        <v>4.436148352</v>
      </c>
      <c r="J152" s="113">
        <v>5.0257479729999996</v>
      </c>
      <c r="K152" s="113">
        <v>29.615969190000001</v>
      </c>
      <c r="L152" s="113">
        <v>8.5856126180000008</v>
      </c>
      <c r="M152" s="114">
        <v>34.438206880000003</v>
      </c>
      <c r="N152" s="114">
        <v>0.26338218699999999</v>
      </c>
      <c r="O152" s="114">
        <v>-21.643650229999999</v>
      </c>
      <c r="P152" s="114">
        <v>23.484721570000001</v>
      </c>
      <c r="Q152" s="114">
        <v>22.82703235</v>
      </c>
      <c r="R152" s="114">
        <v>9.4067425320000009</v>
      </c>
      <c r="S152" s="114">
        <v>10.70213903</v>
      </c>
      <c r="T152" s="114">
        <v>37.811806830000002</v>
      </c>
      <c r="U152" s="114">
        <v>19.885358669999999</v>
      </c>
      <c r="V152" s="114">
        <v>9.7141970289999993</v>
      </c>
    </row>
    <row r="153" spans="1:22" ht="15.5" customHeight="1" x14ac:dyDescent="0.35">
      <c r="A153" s="109"/>
      <c r="B153" s="110" t="s">
        <v>383</v>
      </c>
      <c r="C153" s="113" t="s">
        <v>330</v>
      </c>
      <c r="D153" s="113" t="s">
        <v>330</v>
      </c>
      <c r="E153" s="113">
        <v>-23.18875392</v>
      </c>
      <c r="F153" s="113">
        <v>-4.7459481319999997</v>
      </c>
      <c r="G153" s="113">
        <v>12.27609108</v>
      </c>
      <c r="H153" s="113">
        <v>-3.0344550460000002</v>
      </c>
      <c r="I153" s="113">
        <v>-1.293720964</v>
      </c>
      <c r="J153" s="113">
        <v>-0.94524234699999998</v>
      </c>
      <c r="K153" s="113">
        <v>0.72694118699999999</v>
      </c>
      <c r="L153" s="113">
        <v>3.8727943580000002</v>
      </c>
      <c r="M153" s="114">
        <v>-10.438140499999999</v>
      </c>
      <c r="N153" s="114">
        <v>-2.1145356190000002</v>
      </c>
      <c r="O153" s="114">
        <v>1.9166054830000001</v>
      </c>
      <c r="P153" s="114">
        <v>10.32555769</v>
      </c>
      <c r="Q153" s="114">
        <v>18.764182810000001</v>
      </c>
      <c r="R153" s="114">
        <v>6.7881322319999997</v>
      </c>
      <c r="S153" s="114">
        <v>-13.655057490000001</v>
      </c>
      <c r="T153" s="114">
        <v>11.34397742</v>
      </c>
      <c r="U153" s="114">
        <v>6.1562124310000002</v>
      </c>
      <c r="V153" s="114">
        <v>4.6851218149999996</v>
      </c>
    </row>
    <row r="154" spans="1:22" ht="15.5" customHeight="1" x14ac:dyDescent="0.35">
      <c r="A154" s="109"/>
      <c r="B154" s="110" t="s">
        <v>384</v>
      </c>
      <c r="C154" s="113" t="s">
        <v>330</v>
      </c>
      <c r="D154" s="113" t="s">
        <v>330</v>
      </c>
      <c r="E154" s="113">
        <v>-15.05718924</v>
      </c>
      <c r="F154" s="113">
        <v>5.922202E-2</v>
      </c>
      <c r="G154" s="113">
        <v>8.4891915149999999</v>
      </c>
      <c r="H154" s="113">
        <v>6.8903299599999999</v>
      </c>
      <c r="I154" s="113">
        <v>6.457431272</v>
      </c>
      <c r="J154" s="113">
        <v>2.945623248</v>
      </c>
      <c r="K154" s="113">
        <v>8.1917312300000003</v>
      </c>
      <c r="L154" s="113">
        <v>12.63289741</v>
      </c>
      <c r="M154" s="114">
        <v>28.257671800000001</v>
      </c>
      <c r="N154" s="114">
        <v>-4.6843093070000004</v>
      </c>
      <c r="O154" s="114">
        <v>3.3896675150000002</v>
      </c>
      <c r="P154" s="114">
        <v>14.134912720000001</v>
      </c>
      <c r="Q154" s="114">
        <v>21.008852430000001</v>
      </c>
      <c r="R154" s="114">
        <v>9.5871913099999997</v>
      </c>
      <c r="S154" s="114">
        <v>2.7585201330000002</v>
      </c>
      <c r="T154" s="114">
        <v>27.227729929999999</v>
      </c>
      <c r="U154" s="114">
        <v>16.481144329999999</v>
      </c>
      <c r="V154" s="114">
        <v>7.7600530939999999</v>
      </c>
    </row>
    <row r="155" spans="1:22" x14ac:dyDescent="0.25">
      <c r="A155" s="109"/>
      <c r="B155" s="109"/>
      <c r="C155" s="109"/>
      <c r="D155" s="109"/>
      <c r="E155" s="109"/>
      <c r="F155" s="109"/>
      <c r="G155" s="109"/>
      <c r="H155" s="109"/>
      <c r="I155" s="109"/>
      <c r="J155" s="109"/>
      <c r="K155" s="109"/>
      <c r="L155" s="109"/>
    </row>
    <row r="156" spans="1:22" ht="15.5" customHeight="1" x14ac:dyDescent="0.35">
      <c r="A156" s="109"/>
      <c r="B156" s="110" t="s">
        <v>391</v>
      </c>
      <c r="C156" s="115"/>
      <c r="D156" s="115"/>
      <c r="E156" s="115"/>
      <c r="F156" s="115"/>
      <c r="G156" s="115"/>
      <c r="H156" s="115"/>
      <c r="I156" s="115"/>
      <c r="J156" s="115"/>
      <c r="K156" s="115"/>
      <c r="L156" s="115"/>
      <c r="M156" s="116"/>
      <c r="N156" s="116"/>
      <c r="O156" s="116"/>
      <c r="P156" s="116"/>
      <c r="Q156" s="116"/>
      <c r="R156" s="116"/>
      <c r="S156" s="116"/>
      <c r="T156" s="116"/>
      <c r="U156" s="116"/>
      <c r="V156" s="116"/>
    </row>
    <row r="157" spans="1:22" ht="15.5" customHeight="1" x14ac:dyDescent="0.35">
      <c r="A157" s="109"/>
      <c r="B157" s="110" t="s">
        <v>392</v>
      </c>
      <c r="C157" s="115">
        <v>92182</v>
      </c>
      <c r="D157" s="115">
        <v>98648.692739999999</v>
      </c>
      <c r="E157" s="115">
        <v>93019.459080000001</v>
      </c>
      <c r="F157" s="115">
        <v>105383.18730000001</v>
      </c>
      <c r="G157" s="115">
        <v>131670.51319999999</v>
      </c>
      <c r="H157" s="115">
        <v>155906.74119999999</v>
      </c>
      <c r="I157" s="115">
        <v>175632.83859999999</v>
      </c>
      <c r="J157" s="115">
        <v>208778.54790000001</v>
      </c>
      <c r="K157" s="115">
        <v>247272.0226</v>
      </c>
      <c r="L157" s="115">
        <v>313028.7034</v>
      </c>
      <c r="M157" s="116">
        <v>456489.31579999998</v>
      </c>
      <c r="N157" s="116">
        <v>519268.2426</v>
      </c>
      <c r="O157" s="116">
        <v>526889.04879999999</v>
      </c>
      <c r="P157" s="116">
        <v>632601.16029999999</v>
      </c>
      <c r="Q157" s="116">
        <v>808757.85479999997</v>
      </c>
      <c r="R157" s="116">
        <v>831982.55020000006</v>
      </c>
      <c r="S157" s="116">
        <v>763416.41700000002</v>
      </c>
      <c r="T157" s="116">
        <v>1252133.166</v>
      </c>
      <c r="U157" s="116">
        <v>1641269.395</v>
      </c>
      <c r="V157" s="116">
        <v>1956371.4410000001</v>
      </c>
    </row>
    <row r="158" spans="1:22" ht="15.5" customHeight="1" x14ac:dyDescent="0.35">
      <c r="A158" s="109"/>
      <c r="B158" s="110" t="s">
        <v>393</v>
      </c>
      <c r="C158" s="115">
        <v>72021</v>
      </c>
      <c r="D158" s="115">
        <v>118797.4927</v>
      </c>
      <c r="E158" s="115">
        <v>111180.5591</v>
      </c>
      <c r="F158" s="115">
        <v>116997.8873</v>
      </c>
      <c r="G158" s="115">
        <v>146268.51319999999</v>
      </c>
      <c r="H158" s="115">
        <v>167451.3412</v>
      </c>
      <c r="I158" s="115">
        <v>189858.13860000001</v>
      </c>
      <c r="J158" s="115">
        <v>207876.34789999999</v>
      </c>
      <c r="K158" s="115">
        <v>270951.6226</v>
      </c>
      <c r="L158" s="115">
        <v>354466.10340000002</v>
      </c>
      <c r="M158" s="116">
        <v>428354.11580000003</v>
      </c>
      <c r="N158" s="116">
        <v>506331.84259999997</v>
      </c>
      <c r="O158" s="116">
        <v>602868.24879999994</v>
      </c>
      <c r="P158" s="116">
        <v>689661.60030000005</v>
      </c>
      <c r="Q158" s="116">
        <v>898479.35479999997</v>
      </c>
      <c r="R158" s="116">
        <v>940302.35019999999</v>
      </c>
      <c r="S158" s="116">
        <v>903834.92879999999</v>
      </c>
      <c r="T158" s="116">
        <v>1242002.557</v>
      </c>
      <c r="U158" s="116">
        <v>1393704.0989999999</v>
      </c>
      <c r="V158" s="116">
        <v>1691005.5549999999</v>
      </c>
    </row>
    <row r="159" spans="1:22" ht="15.5" customHeight="1" x14ac:dyDescent="0.35">
      <c r="A159" s="109"/>
      <c r="B159" s="110" t="s">
        <v>394</v>
      </c>
      <c r="C159" s="115">
        <v>57577</v>
      </c>
      <c r="D159" s="115">
        <v>51501.492740000002</v>
      </c>
      <c r="E159" s="115">
        <v>43599.359080000002</v>
      </c>
      <c r="F159" s="115">
        <v>42140.587270000004</v>
      </c>
      <c r="G159" s="115">
        <v>63063.813170000001</v>
      </c>
      <c r="H159" s="115">
        <v>68110.441250000003</v>
      </c>
      <c r="I159" s="115">
        <v>58756.938560000002</v>
      </c>
      <c r="J159" s="115">
        <v>71452.547890000002</v>
      </c>
      <c r="K159" s="115">
        <v>80188.3226</v>
      </c>
      <c r="L159" s="115">
        <v>93229.803369999994</v>
      </c>
      <c r="M159" s="116">
        <v>136589.01579999999</v>
      </c>
      <c r="N159" s="116">
        <v>190923.7426</v>
      </c>
      <c r="O159" s="116">
        <v>167804.7488</v>
      </c>
      <c r="P159" s="116">
        <v>178882.16029999999</v>
      </c>
      <c r="Q159" s="116">
        <v>234227.3548</v>
      </c>
      <c r="R159" s="116">
        <v>196103.35019999999</v>
      </c>
      <c r="S159" s="116">
        <v>91643.825100000002</v>
      </c>
      <c r="T159" s="116">
        <v>359206.22820000001</v>
      </c>
      <c r="U159" s="116">
        <v>506418.2107</v>
      </c>
      <c r="V159" s="116">
        <v>656234.62580000004</v>
      </c>
    </row>
    <row r="160" spans="1:22" ht="15.5" customHeight="1" x14ac:dyDescent="0.35">
      <c r="A160" s="109"/>
      <c r="B160" s="110" t="s">
        <v>395</v>
      </c>
      <c r="C160" s="115">
        <v>13125</v>
      </c>
      <c r="D160" s="115">
        <v>1701</v>
      </c>
      <c r="E160" s="115">
        <v>-604.9</v>
      </c>
      <c r="F160" s="115">
        <v>-675.7</v>
      </c>
      <c r="G160" s="115">
        <v>-1683.9</v>
      </c>
      <c r="H160" s="115">
        <v>1636.5</v>
      </c>
      <c r="I160" s="115">
        <v>4955.5</v>
      </c>
      <c r="J160" s="115">
        <v>7431.8</v>
      </c>
      <c r="K160" s="115">
        <v>7946.8</v>
      </c>
      <c r="L160" s="115">
        <v>11749.5</v>
      </c>
      <c r="M160" s="116">
        <v>9117.4</v>
      </c>
      <c r="N160" s="116">
        <v>7549.4</v>
      </c>
      <c r="O160" s="116">
        <v>12291.4</v>
      </c>
      <c r="P160" s="116">
        <v>13078.84</v>
      </c>
      <c r="Q160" s="116">
        <v>32751.7</v>
      </c>
      <c r="R160" s="116">
        <v>34242.5</v>
      </c>
      <c r="S160" s="116">
        <v>34004.30227</v>
      </c>
      <c r="T160" s="116">
        <v>30995.072349999999</v>
      </c>
      <c r="U160" s="116">
        <v>22614.94065</v>
      </c>
      <c r="V160" s="116">
        <v>39985.8868</v>
      </c>
    </row>
    <row r="161" spans="1:22" ht="15.5" customHeight="1" x14ac:dyDescent="0.35">
      <c r="A161" s="109"/>
      <c r="B161" s="110" t="s">
        <v>396</v>
      </c>
      <c r="C161" s="115">
        <v>1319</v>
      </c>
      <c r="D161" s="115">
        <v>65595</v>
      </c>
      <c r="E161" s="115">
        <v>68186.100000000006</v>
      </c>
      <c r="F161" s="115">
        <v>75533</v>
      </c>
      <c r="G161" s="115">
        <v>84888.6</v>
      </c>
      <c r="H161" s="115">
        <v>97704.4</v>
      </c>
      <c r="I161" s="115">
        <v>126145.7</v>
      </c>
      <c r="J161" s="115">
        <v>128992</v>
      </c>
      <c r="K161" s="115">
        <v>182816.5</v>
      </c>
      <c r="L161" s="115">
        <v>249486.8</v>
      </c>
      <c r="M161" s="116">
        <v>282647.7</v>
      </c>
      <c r="N161" s="116">
        <v>307858.7</v>
      </c>
      <c r="O161" s="116">
        <v>422772.1</v>
      </c>
      <c r="P161" s="116">
        <v>497700.6</v>
      </c>
      <c r="Q161" s="116">
        <v>631500.30000000005</v>
      </c>
      <c r="R161" s="116">
        <v>709956.5</v>
      </c>
      <c r="S161" s="116">
        <v>778186.8014</v>
      </c>
      <c r="T161" s="116">
        <v>851801.25639999995</v>
      </c>
      <c r="U161" s="116">
        <v>864670.94759999996</v>
      </c>
      <c r="V161" s="116">
        <v>994785.04200000002</v>
      </c>
    </row>
    <row r="162" spans="1:22" x14ac:dyDescent="0.25">
      <c r="A162" s="109"/>
      <c r="B162" s="109"/>
      <c r="C162" s="109"/>
      <c r="D162" s="109"/>
      <c r="E162" s="109"/>
      <c r="F162" s="109"/>
      <c r="G162" s="109"/>
      <c r="H162" s="109"/>
      <c r="I162" s="109"/>
      <c r="J162" s="109"/>
      <c r="K162" s="109"/>
      <c r="L162" s="109"/>
    </row>
    <row r="163" spans="1:22" ht="15.5" customHeight="1" x14ac:dyDescent="0.35">
      <c r="A163" s="109"/>
      <c r="B163" s="110" t="s">
        <v>397</v>
      </c>
      <c r="C163" s="111"/>
      <c r="D163" s="111"/>
      <c r="E163" s="111"/>
      <c r="F163" s="111"/>
      <c r="G163" s="111"/>
      <c r="H163" s="111"/>
      <c r="I163" s="111"/>
      <c r="J163" s="111"/>
      <c r="K163" s="111"/>
      <c r="L163" s="111"/>
      <c r="M163" s="112"/>
      <c r="N163" s="112"/>
      <c r="O163" s="112"/>
      <c r="P163" s="112"/>
      <c r="Q163" s="112"/>
      <c r="R163" s="112"/>
      <c r="S163" s="112"/>
      <c r="T163" s="112"/>
      <c r="U163" s="112"/>
      <c r="V163" s="112"/>
    </row>
    <row r="164" spans="1:22" ht="15.5" customHeight="1" x14ac:dyDescent="0.35">
      <c r="A164" s="109"/>
      <c r="B164" s="110" t="s">
        <v>398</v>
      </c>
      <c r="C164" s="113">
        <v>15.17228476</v>
      </c>
      <c r="D164" s="113">
        <v>11.664627279999999</v>
      </c>
      <c r="E164" s="113">
        <v>9.4896214949999997</v>
      </c>
      <c r="F164" s="113">
        <v>8.5611442970000002</v>
      </c>
      <c r="G164" s="113">
        <v>11.74921737</v>
      </c>
      <c r="H164" s="113">
        <v>11.55566548</v>
      </c>
      <c r="I164" s="113">
        <v>8.9830858159999991</v>
      </c>
      <c r="J164" s="113">
        <v>9.8172438189999998</v>
      </c>
      <c r="K164" s="113">
        <v>9.8311182919999993</v>
      </c>
      <c r="L164" s="113">
        <v>9.4336223219999997</v>
      </c>
      <c r="M164" s="114">
        <v>11.451378439999999</v>
      </c>
      <c r="N164" s="114">
        <v>13.967092770000001</v>
      </c>
      <c r="O164" s="114">
        <v>10.98670611</v>
      </c>
      <c r="P164" s="114">
        <v>10.553450639999999</v>
      </c>
      <c r="Q164" s="114">
        <v>11.92276081</v>
      </c>
      <c r="R164" s="114">
        <v>9.2060835799999996</v>
      </c>
      <c r="S164" s="114">
        <v>4.0673409329999997</v>
      </c>
      <c r="T164" s="114">
        <v>13.43081703</v>
      </c>
      <c r="U164" s="114">
        <v>16.631537980000001</v>
      </c>
      <c r="V164" s="114">
        <v>18.972937730000002</v>
      </c>
    </row>
    <row r="165" spans="1:22" ht="15.5" customHeight="1" x14ac:dyDescent="0.35">
      <c r="A165" s="109"/>
      <c r="B165" s="110" t="s">
        <v>399</v>
      </c>
      <c r="C165" s="113">
        <v>18.978470000000002</v>
      </c>
      <c r="D165" s="113">
        <v>26.906569139999998</v>
      </c>
      <c r="E165" s="113">
        <v>24.19901222</v>
      </c>
      <c r="F165" s="113">
        <v>23.768909270000002</v>
      </c>
      <c r="G165" s="113">
        <v>27.250818949999999</v>
      </c>
      <c r="H165" s="113">
        <v>28.409912609999999</v>
      </c>
      <c r="I165" s="113">
        <v>29.02656253</v>
      </c>
      <c r="J165" s="113">
        <v>28.561231920000001</v>
      </c>
      <c r="K165" s="113">
        <v>33.2187701</v>
      </c>
      <c r="L165" s="113">
        <v>35.867278749999997</v>
      </c>
      <c r="M165" s="114">
        <v>35.912441829999999</v>
      </c>
      <c r="N165" s="114">
        <v>37.040881970000001</v>
      </c>
      <c r="O165" s="114">
        <v>39.47168551</v>
      </c>
      <c r="P165" s="114">
        <v>40.687733469999998</v>
      </c>
      <c r="Q165" s="114">
        <v>45.73485642</v>
      </c>
      <c r="R165" s="114">
        <v>44.14255043</v>
      </c>
      <c r="S165" s="114">
        <v>40.11404804</v>
      </c>
      <c r="T165" s="114">
        <v>46.438808080000001</v>
      </c>
      <c r="U165" s="114">
        <v>45.771345029999999</v>
      </c>
      <c r="V165" s="114">
        <v>48.89004911</v>
      </c>
    </row>
    <row r="166" spans="1:22" ht="15.5" customHeight="1" x14ac:dyDescent="0.35">
      <c r="A166" s="109"/>
      <c r="B166" s="110" t="s">
        <v>381</v>
      </c>
      <c r="C166" s="113">
        <v>24.291149999999998</v>
      </c>
      <c r="D166" s="113">
        <v>22.343046220000002</v>
      </c>
      <c r="E166" s="113">
        <v>20.246156750000001</v>
      </c>
      <c r="F166" s="113">
        <v>21.409304689999999</v>
      </c>
      <c r="G166" s="113">
        <v>24.53111225</v>
      </c>
      <c r="H166" s="113">
        <v>26.451247630000001</v>
      </c>
      <c r="I166" s="113">
        <v>26.851719979999999</v>
      </c>
      <c r="J166" s="113">
        <v>28.685189950000002</v>
      </c>
      <c r="K166" s="113">
        <v>30.3156423</v>
      </c>
      <c r="L166" s="113">
        <v>31.674362240000001</v>
      </c>
      <c r="M166" s="114">
        <v>38.271246599999998</v>
      </c>
      <c r="N166" s="114">
        <v>37.987248809999997</v>
      </c>
      <c r="O166" s="114">
        <v>34.497087669999999</v>
      </c>
      <c r="P166" s="114">
        <v>37.321357880000001</v>
      </c>
      <c r="Q166" s="114">
        <v>41.167806659999997</v>
      </c>
      <c r="R166" s="114">
        <v>39.057470899999998</v>
      </c>
      <c r="S166" s="114">
        <v>33.88198646</v>
      </c>
      <c r="T166" s="114">
        <v>46.81759426</v>
      </c>
      <c r="U166" s="114">
        <v>53.9017628</v>
      </c>
      <c r="V166" s="114">
        <v>56.562259990000001</v>
      </c>
    </row>
    <row r="167" spans="1:22" x14ac:dyDescent="0.25">
      <c r="A167" s="109"/>
      <c r="B167" s="109"/>
      <c r="C167" s="109"/>
      <c r="D167" s="109"/>
      <c r="E167" s="109"/>
      <c r="F167" s="109"/>
      <c r="G167" s="109"/>
      <c r="H167" s="109"/>
      <c r="I167" s="109"/>
      <c r="J167" s="109"/>
      <c r="K167" s="109"/>
      <c r="L167" s="109"/>
    </row>
    <row r="168" spans="1:22" ht="15.5" customHeight="1" x14ac:dyDescent="0.35">
      <c r="A168" s="109"/>
      <c r="B168" s="110" t="s">
        <v>400</v>
      </c>
      <c r="C168" s="111"/>
      <c r="D168" s="111"/>
      <c r="E168" s="111"/>
      <c r="F168" s="111"/>
      <c r="G168" s="111"/>
      <c r="H168" s="111"/>
      <c r="I168" s="111"/>
      <c r="J168" s="111"/>
      <c r="K168" s="111"/>
      <c r="L168" s="111"/>
      <c r="M168" s="112"/>
      <c r="N168" s="112"/>
      <c r="O168" s="112"/>
      <c r="P168" s="112"/>
      <c r="Q168" s="112"/>
      <c r="R168" s="112"/>
      <c r="S168" s="112"/>
      <c r="T168" s="112"/>
      <c r="U168" s="112"/>
      <c r="V168" s="112"/>
    </row>
    <row r="169" spans="1:22" ht="15.5" customHeight="1" x14ac:dyDescent="0.35">
      <c r="A169" s="109"/>
      <c r="B169" s="110" t="s">
        <v>401</v>
      </c>
      <c r="C169" s="115">
        <v>18036.320909999999</v>
      </c>
      <c r="D169" s="115">
        <v>19072.075410000001</v>
      </c>
      <c r="E169" s="115">
        <v>19409.61418</v>
      </c>
      <c r="F169" s="115">
        <v>20337.198980000001</v>
      </c>
      <c r="G169" s="115">
        <v>21688.541260000002</v>
      </c>
      <c r="H169" s="115">
        <v>23292.412390000001</v>
      </c>
      <c r="I169" s="115">
        <v>25279.357530000001</v>
      </c>
      <c r="J169" s="115">
        <v>28904.92929</v>
      </c>
      <c r="K169" s="115">
        <v>31945.818579999999</v>
      </c>
      <c r="L169" s="115">
        <v>38171.93204</v>
      </c>
      <c r="M169" s="116">
        <v>45434.725919999997</v>
      </c>
      <c r="N169" s="116">
        <v>51593.872719999999</v>
      </c>
      <c r="O169" s="116">
        <v>56879.686370000003</v>
      </c>
      <c r="P169" s="116">
        <v>62282.96054</v>
      </c>
      <c r="Q169" s="116">
        <v>71225.208570000003</v>
      </c>
      <c r="R169" s="116">
        <v>76200.758449999994</v>
      </c>
      <c r="S169" s="116">
        <v>79527.635769999993</v>
      </c>
      <c r="T169" s="116">
        <v>93141.475560000006</v>
      </c>
      <c r="U169" s="116">
        <v>104629.6657</v>
      </c>
      <c r="V169" s="116">
        <v>117267.79059999999</v>
      </c>
    </row>
    <row r="170" spans="1:22" ht="15.5" customHeight="1" x14ac:dyDescent="0.35">
      <c r="A170" s="109"/>
      <c r="B170" s="110" t="s">
        <v>402</v>
      </c>
      <c r="C170" s="115">
        <v>18660.12644</v>
      </c>
      <c r="D170" s="115">
        <v>19145.552729999999</v>
      </c>
      <c r="E170" s="115">
        <v>19384.059570000001</v>
      </c>
      <c r="F170" s="115">
        <v>20309.281500000001</v>
      </c>
      <c r="G170" s="115">
        <v>21620.499530000001</v>
      </c>
      <c r="H170" s="115">
        <v>23357.083709999999</v>
      </c>
      <c r="I170" s="115">
        <v>25470.880069999999</v>
      </c>
      <c r="J170" s="115">
        <v>29200.07589</v>
      </c>
      <c r="K170" s="115">
        <v>32257.060509999999</v>
      </c>
      <c r="L170" s="115">
        <v>38625.755819999998</v>
      </c>
      <c r="M170" s="116">
        <v>45782.022819999998</v>
      </c>
      <c r="N170" s="116">
        <v>51878.814839999999</v>
      </c>
      <c r="O170" s="116">
        <v>57337.429470000003</v>
      </c>
      <c r="P170" s="116">
        <v>62763.540800000002</v>
      </c>
      <c r="Q170" s="116">
        <v>72412.63523</v>
      </c>
      <c r="R170" s="116">
        <v>77425.698000000004</v>
      </c>
      <c r="S170" s="116">
        <v>80727.851479999998</v>
      </c>
      <c r="T170" s="116">
        <v>94220.905209999997</v>
      </c>
      <c r="U170" s="116">
        <v>105406.7594</v>
      </c>
      <c r="V170" s="116">
        <v>118623.4822</v>
      </c>
    </row>
    <row r="171" spans="1:22" x14ac:dyDescent="0.25">
      <c r="A171" s="109"/>
      <c r="B171" s="109"/>
      <c r="C171" s="109"/>
      <c r="D171" s="109"/>
      <c r="E171" s="109"/>
      <c r="F171" s="109"/>
      <c r="G171" s="109"/>
      <c r="H171" s="109"/>
      <c r="I171" s="109"/>
      <c r="J171" s="109"/>
      <c r="K171" s="109"/>
      <c r="L171" s="109"/>
    </row>
    <row r="172" spans="1:22" ht="15.5" customHeight="1" x14ac:dyDescent="0.35">
      <c r="A172" s="109"/>
      <c r="B172" s="110" t="s">
        <v>403</v>
      </c>
      <c r="C172" s="111"/>
      <c r="D172" s="111"/>
      <c r="E172" s="111"/>
      <c r="F172" s="111"/>
      <c r="G172" s="111"/>
      <c r="H172" s="111"/>
      <c r="I172" s="111"/>
      <c r="J172" s="111"/>
      <c r="K172" s="111"/>
      <c r="L172" s="111"/>
      <c r="M172" s="112"/>
      <c r="N172" s="112"/>
      <c r="O172" s="112"/>
      <c r="P172" s="112"/>
      <c r="Q172" s="112"/>
      <c r="R172" s="112"/>
      <c r="S172" s="112"/>
      <c r="T172" s="112"/>
      <c r="U172" s="112"/>
      <c r="V172" s="112"/>
    </row>
    <row r="173" spans="1:22" ht="15.5" customHeight="1" x14ac:dyDescent="0.35">
      <c r="A173" s="109"/>
      <c r="B173" s="110" t="s">
        <v>404</v>
      </c>
      <c r="C173" s="113">
        <v>87.08</v>
      </c>
      <c r="D173" s="113">
        <v>89.28</v>
      </c>
      <c r="E173" s="113">
        <v>91.33</v>
      </c>
      <c r="F173" s="113">
        <v>94.69</v>
      </c>
      <c r="G173" s="113">
        <v>98.49</v>
      </c>
      <c r="H173" s="113">
        <v>100.48</v>
      </c>
      <c r="I173" s="113">
        <v>101.03</v>
      </c>
      <c r="J173" s="113">
        <v>100.44</v>
      </c>
      <c r="K173" s="113">
        <v>107.17</v>
      </c>
      <c r="L173" s="113">
        <v>112.2</v>
      </c>
      <c r="M173" s="114">
        <v>113.31</v>
      </c>
      <c r="N173" s="114">
        <v>121.42</v>
      </c>
      <c r="O173" s="114">
        <v>139.87</v>
      </c>
      <c r="P173" s="114">
        <v>130.62</v>
      </c>
      <c r="Q173" s="114">
        <v>136.18</v>
      </c>
      <c r="R173" s="114">
        <v>135.91999999999999</v>
      </c>
      <c r="S173" s="114">
        <v>137.77000000000001</v>
      </c>
      <c r="T173" s="114" t="s">
        <v>330</v>
      </c>
      <c r="U173" s="114" t="s">
        <v>330</v>
      </c>
      <c r="V173" s="114" t="s">
        <v>330</v>
      </c>
    </row>
    <row r="174" spans="1:22" ht="15.5" customHeight="1" x14ac:dyDescent="0.35">
      <c r="A174" s="109"/>
      <c r="B174" s="110" t="s">
        <v>405</v>
      </c>
      <c r="C174" s="113" t="s">
        <v>330</v>
      </c>
      <c r="D174" s="113" t="s">
        <v>330</v>
      </c>
      <c r="E174" s="113" t="s">
        <v>330</v>
      </c>
      <c r="F174" s="113" t="s">
        <v>330</v>
      </c>
      <c r="G174" s="113" t="s">
        <v>330</v>
      </c>
      <c r="H174" s="113" t="s">
        <v>330</v>
      </c>
      <c r="I174" s="113" t="s">
        <v>330</v>
      </c>
      <c r="J174" s="113" t="s">
        <v>330</v>
      </c>
      <c r="K174" s="113" t="s">
        <v>330</v>
      </c>
      <c r="L174" s="113" t="s">
        <v>330</v>
      </c>
      <c r="M174" s="114" t="s">
        <v>330</v>
      </c>
      <c r="N174" s="114" t="s">
        <v>330</v>
      </c>
      <c r="O174" s="114" t="s">
        <v>330</v>
      </c>
      <c r="P174" s="114" t="s">
        <v>330</v>
      </c>
      <c r="Q174" s="114" t="s">
        <v>330</v>
      </c>
      <c r="R174" s="114">
        <v>100</v>
      </c>
      <c r="S174" s="114">
        <v>105.06837520000001</v>
      </c>
      <c r="T174" s="114">
        <v>105.51124540000001</v>
      </c>
      <c r="U174" s="114">
        <v>105.1737806</v>
      </c>
      <c r="V174" s="114" t="s">
        <v>330</v>
      </c>
    </row>
    <row r="175" spans="1:22" ht="15.5" customHeight="1" x14ac:dyDescent="0.35">
      <c r="A175" s="109"/>
      <c r="B175" s="110" t="s">
        <v>406</v>
      </c>
      <c r="C175" s="113">
        <v>98.948536970000006</v>
      </c>
      <c r="D175" s="113">
        <v>102.3919614</v>
      </c>
      <c r="E175" s="113">
        <v>95.626847330000004</v>
      </c>
      <c r="F175" s="113">
        <v>97.945660790000005</v>
      </c>
      <c r="G175" s="113">
        <v>100</v>
      </c>
      <c r="H175" s="113">
        <v>102.6482795</v>
      </c>
      <c r="I175" s="113">
        <v>104.7410062</v>
      </c>
      <c r="J175" s="113">
        <v>107.4295321</v>
      </c>
      <c r="K175" s="113">
        <v>106.29017</v>
      </c>
      <c r="L175" s="118">
        <v>106.4</v>
      </c>
      <c r="M175" s="114">
        <v>102.6</v>
      </c>
      <c r="N175" s="114">
        <v>107.12</v>
      </c>
      <c r="O175" s="114">
        <v>111.62</v>
      </c>
      <c r="P175" s="114">
        <v>116.03</v>
      </c>
      <c r="Q175" s="114">
        <v>124.1</v>
      </c>
      <c r="R175" s="119">
        <v>124.44</v>
      </c>
      <c r="S175" s="114">
        <v>90.207335650000005</v>
      </c>
      <c r="T175" s="114">
        <v>105.63949580000001</v>
      </c>
      <c r="U175" s="114">
        <v>116.165237</v>
      </c>
      <c r="V175" s="114" t="s">
        <v>330</v>
      </c>
    </row>
    <row r="176" spans="1:22" x14ac:dyDescent="0.25">
      <c r="A176" s="109"/>
      <c r="B176" s="109"/>
      <c r="C176" s="109"/>
      <c r="D176" s="109"/>
      <c r="E176" s="109"/>
      <c r="F176" s="109"/>
      <c r="G176" s="109"/>
      <c r="H176" s="109"/>
      <c r="I176" s="109"/>
      <c r="J176" s="109"/>
      <c r="K176" s="109"/>
      <c r="L176" s="109"/>
    </row>
    <row r="177" spans="1:22" ht="15.5" customHeight="1" x14ac:dyDescent="0.35">
      <c r="A177" s="109"/>
      <c r="B177" s="110" t="s">
        <v>407</v>
      </c>
      <c r="C177" s="111"/>
      <c r="D177" s="111"/>
      <c r="E177" s="111"/>
      <c r="F177" s="111"/>
      <c r="G177" s="111"/>
      <c r="H177" s="111"/>
      <c r="I177" s="111"/>
      <c r="J177" s="111"/>
      <c r="K177" s="111"/>
      <c r="L177" s="111"/>
      <c r="M177" s="112"/>
      <c r="N177" s="112"/>
      <c r="O177" s="112"/>
      <c r="P177" s="112"/>
      <c r="Q177" s="112"/>
      <c r="R177" s="112"/>
      <c r="S177" s="112"/>
      <c r="T177" s="112"/>
      <c r="U177" s="112"/>
      <c r="V177" s="112"/>
    </row>
    <row r="178" spans="1:22" ht="15.5" customHeight="1" x14ac:dyDescent="0.35">
      <c r="A178" s="109"/>
      <c r="B178" s="110" t="s">
        <v>408</v>
      </c>
      <c r="C178" s="111"/>
      <c r="D178" s="111"/>
      <c r="E178" s="111"/>
      <c r="F178" s="111"/>
      <c r="G178" s="111"/>
      <c r="H178" s="111"/>
      <c r="I178" s="111"/>
      <c r="J178" s="111"/>
      <c r="K178" s="111"/>
      <c r="L178" s="111"/>
      <c r="M178" s="112"/>
      <c r="N178" s="112"/>
      <c r="O178" s="112"/>
      <c r="P178" s="112"/>
      <c r="Q178" s="112"/>
      <c r="R178" s="112"/>
      <c r="S178" s="112"/>
      <c r="T178" s="112"/>
      <c r="U178" s="112"/>
      <c r="V178" s="112"/>
    </row>
    <row r="179" spans="1:22" ht="15.5" customHeight="1" x14ac:dyDescent="0.35">
      <c r="A179" s="109"/>
      <c r="B179" s="110" t="s">
        <v>409</v>
      </c>
      <c r="C179" s="115">
        <v>17.53</v>
      </c>
      <c r="D179" s="115">
        <v>16.59</v>
      </c>
      <c r="E179" s="115">
        <v>9.61</v>
      </c>
      <c r="F179" s="115">
        <v>11.85</v>
      </c>
      <c r="G179" s="115">
        <v>10.46</v>
      </c>
      <c r="H179" s="115">
        <v>9.2899999999999991</v>
      </c>
      <c r="I179" s="115">
        <v>11.96</v>
      </c>
      <c r="J179" s="115">
        <v>19.579999999999998</v>
      </c>
      <c r="K179" s="115">
        <v>14.02</v>
      </c>
      <c r="L179" s="115">
        <v>14.82</v>
      </c>
      <c r="M179" s="116">
        <v>7.8672399999999998</v>
      </c>
      <c r="N179" s="116">
        <v>9.9345099999999995</v>
      </c>
      <c r="O179" s="116">
        <v>10.49926</v>
      </c>
      <c r="P179" s="116">
        <v>13.8383</v>
      </c>
      <c r="Q179" s="116">
        <v>8.15123</v>
      </c>
      <c r="R179" s="116">
        <v>6.7541200000000003</v>
      </c>
      <c r="S179" s="116">
        <v>2.9003000000000001</v>
      </c>
      <c r="T179" s="116">
        <v>7.0249600000000001</v>
      </c>
      <c r="U179" s="116" t="s">
        <v>330</v>
      </c>
      <c r="V179" s="116" t="s">
        <v>330</v>
      </c>
    </row>
    <row r="180" spans="1:22" ht="15.5" customHeight="1" x14ac:dyDescent="0.35">
      <c r="A180" s="109"/>
      <c r="B180" s="110" t="s">
        <v>410</v>
      </c>
      <c r="C180" s="115" t="s">
        <v>330</v>
      </c>
      <c r="D180" s="115" t="s">
        <v>330</v>
      </c>
      <c r="E180" s="115" t="s">
        <v>330</v>
      </c>
      <c r="F180" s="115" t="s">
        <v>330</v>
      </c>
      <c r="G180" s="115" t="s">
        <v>330</v>
      </c>
      <c r="H180" s="115" t="s">
        <v>330</v>
      </c>
      <c r="I180" s="115" t="s">
        <v>330</v>
      </c>
      <c r="J180" s="115" t="s">
        <v>330</v>
      </c>
      <c r="K180" s="115" t="s">
        <v>330</v>
      </c>
      <c r="L180" s="115" t="s">
        <v>330</v>
      </c>
      <c r="M180" s="116" t="s">
        <v>330</v>
      </c>
      <c r="N180" s="116" t="s">
        <v>330</v>
      </c>
      <c r="O180" s="116" t="s">
        <v>330</v>
      </c>
      <c r="P180" s="116" t="s">
        <v>330</v>
      </c>
      <c r="Q180" s="116" t="s">
        <v>330</v>
      </c>
      <c r="R180" s="116" t="s">
        <v>330</v>
      </c>
      <c r="S180" s="116" t="s">
        <v>330</v>
      </c>
      <c r="T180" s="116" t="s">
        <v>330</v>
      </c>
      <c r="U180" s="116">
        <v>9.9743999999999999E-5</v>
      </c>
      <c r="V180" s="116">
        <v>9.6390000000000004E-6</v>
      </c>
    </row>
    <row r="181" spans="1:22" ht="15.5" customHeight="1" x14ac:dyDescent="0.35">
      <c r="A181" s="109"/>
      <c r="B181" s="110" t="s">
        <v>411</v>
      </c>
      <c r="C181" s="115">
        <v>400.62</v>
      </c>
      <c r="D181" s="115">
        <v>279.83999999999997</v>
      </c>
      <c r="E181" s="115">
        <v>248.39</v>
      </c>
      <c r="F181" s="115">
        <v>215.91</v>
      </c>
      <c r="G181" s="115">
        <v>279.83999999999997</v>
      </c>
      <c r="H181" s="115">
        <v>247.88</v>
      </c>
      <c r="I181" s="115">
        <v>400.62</v>
      </c>
      <c r="J181" s="115">
        <v>239.48</v>
      </c>
      <c r="K181" s="115">
        <v>314.12</v>
      </c>
      <c r="L181" s="115">
        <v>293.76</v>
      </c>
      <c r="M181" s="116" t="s">
        <v>330</v>
      </c>
      <c r="N181" s="116" t="s">
        <v>330</v>
      </c>
      <c r="O181" s="116">
        <v>363.615521</v>
      </c>
      <c r="P181" s="116">
        <v>427.24796240000001</v>
      </c>
      <c r="Q181" s="116">
        <v>544.27167469999995</v>
      </c>
      <c r="R181" s="116">
        <v>790.85261709999997</v>
      </c>
      <c r="S181" s="116">
        <v>764.55255899999997</v>
      </c>
      <c r="T181" s="116">
        <v>996.49496399999998</v>
      </c>
      <c r="U181" s="116">
        <v>1302.777722</v>
      </c>
      <c r="V181" s="116">
        <v>1667.612161</v>
      </c>
    </row>
    <row r="182" spans="1:22" ht="15.5" customHeight="1" x14ac:dyDescent="0.35">
      <c r="A182" s="109"/>
      <c r="B182" s="110" t="s">
        <v>412</v>
      </c>
      <c r="C182" s="115" t="s">
        <v>330</v>
      </c>
      <c r="D182" s="115">
        <v>296.43</v>
      </c>
      <c r="E182" s="115">
        <v>258</v>
      </c>
      <c r="F182" s="115">
        <v>227.76</v>
      </c>
      <c r="G182" s="115">
        <v>290.3</v>
      </c>
      <c r="H182" s="115">
        <v>221.05177599999999</v>
      </c>
      <c r="I182" s="115">
        <v>353.39198399999998</v>
      </c>
      <c r="J182" s="115">
        <v>209.417472</v>
      </c>
      <c r="K182" s="115">
        <v>280.67758400000002</v>
      </c>
      <c r="L182" s="115">
        <v>264.68041599999998</v>
      </c>
      <c r="M182" s="116">
        <v>415.92636800000002</v>
      </c>
      <c r="N182" s="116">
        <v>426.10638399999999</v>
      </c>
      <c r="O182" s="116">
        <v>506.09222399999999</v>
      </c>
      <c r="P182" s="116">
        <v>603.52952000000005</v>
      </c>
      <c r="Q182" s="116">
        <v>465.37216000000001</v>
      </c>
      <c r="R182" s="116">
        <v>676.24392</v>
      </c>
      <c r="S182" s="116">
        <v>779.86194</v>
      </c>
      <c r="T182" s="116">
        <v>965.6036034</v>
      </c>
      <c r="U182" s="116">
        <v>1107.9783990000001</v>
      </c>
      <c r="V182" s="120">
        <v>845.58121470000003</v>
      </c>
    </row>
    <row r="183" spans="1:22" x14ac:dyDescent="0.25">
      <c r="A183" s="109"/>
      <c r="B183" s="109"/>
      <c r="C183" s="109"/>
      <c r="D183" s="109"/>
      <c r="E183" s="109"/>
      <c r="F183" s="109"/>
      <c r="G183" s="109"/>
      <c r="H183" s="109"/>
      <c r="I183" s="109"/>
      <c r="J183" s="109"/>
      <c r="K183" s="109"/>
      <c r="L183" s="109"/>
    </row>
    <row r="184" spans="1:22" ht="15.5" customHeight="1" x14ac:dyDescent="0.35">
      <c r="A184" s="109"/>
      <c r="B184" s="110" t="s">
        <v>413</v>
      </c>
      <c r="C184" s="111"/>
      <c r="D184" s="111"/>
      <c r="E184" s="111"/>
      <c r="F184" s="111"/>
      <c r="G184" s="111"/>
      <c r="H184" s="111"/>
      <c r="I184" s="111"/>
      <c r="J184" s="111"/>
      <c r="K184" s="111"/>
      <c r="L184" s="111"/>
      <c r="M184" s="112"/>
      <c r="N184" s="112"/>
      <c r="O184" s="112"/>
      <c r="P184" s="112"/>
      <c r="Q184" s="112"/>
      <c r="R184" s="112"/>
      <c r="S184" s="112"/>
      <c r="T184" s="112"/>
      <c r="U184" s="112"/>
      <c r="V184" s="112"/>
    </row>
    <row r="185" spans="1:22" ht="15.5" customHeight="1" x14ac:dyDescent="0.35">
      <c r="A185" s="109"/>
      <c r="B185" s="110" t="s">
        <v>409</v>
      </c>
      <c r="C185" s="115">
        <v>1469.3</v>
      </c>
      <c r="D185" s="115">
        <v>1641.9</v>
      </c>
      <c r="E185" s="115">
        <v>1828.2</v>
      </c>
      <c r="F185" s="115">
        <v>2111.25</v>
      </c>
      <c r="G185" s="115">
        <v>2194.2240000000002</v>
      </c>
      <c r="H185" s="115">
        <v>2401.5439999999999</v>
      </c>
      <c r="I185" s="115">
        <v>2514.6999999999998</v>
      </c>
      <c r="J185" s="115">
        <v>2723</v>
      </c>
      <c r="K185" s="115">
        <v>2760.73</v>
      </c>
      <c r="L185" s="115">
        <v>2774.32</v>
      </c>
      <c r="M185" s="116">
        <v>3073.09</v>
      </c>
      <c r="N185" s="116">
        <v>3159.4</v>
      </c>
      <c r="O185" s="116">
        <v>3432.56</v>
      </c>
      <c r="P185" s="116">
        <v>3449.11</v>
      </c>
      <c r="Q185" s="116">
        <v>3559.28</v>
      </c>
      <c r="R185" s="116">
        <v>3635.81</v>
      </c>
      <c r="S185" s="116">
        <v>3299.46</v>
      </c>
      <c r="T185" s="116">
        <v>4082.69</v>
      </c>
      <c r="U185" s="116">
        <v>4476.13</v>
      </c>
      <c r="V185" s="116">
        <v>4738.16</v>
      </c>
    </row>
    <row r="186" spans="1:22" ht="15.5" customHeight="1" x14ac:dyDescent="0.35">
      <c r="A186" s="109"/>
      <c r="B186" s="110" t="s">
        <v>410</v>
      </c>
      <c r="C186" s="115">
        <v>95</v>
      </c>
      <c r="D186" s="115">
        <v>126</v>
      </c>
      <c r="E186" s="115">
        <v>133.9</v>
      </c>
      <c r="F186" s="115">
        <v>192.25</v>
      </c>
      <c r="G186" s="115">
        <v>141.24</v>
      </c>
      <c r="H186" s="115">
        <v>110.7</v>
      </c>
      <c r="I186" s="115">
        <v>96.6</v>
      </c>
      <c r="J186" s="115">
        <v>76.900000000000006</v>
      </c>
      <c r="K186" s="115">
        <v>60.1</v>
      </c>
      <c r="L186" s="115">
        <v>46.38</v>
      </c>
      <c r="M186" s="116">
        <v>75.069999999999993</v>
      </c>
      <c r="N186" s="116">
        <v>31.1</v>
      </c>
      <c r="O186" s="116">
        <v>4.12</v>
      </c>
      <c r="P186" s="116">
        <v>3.6</v>
      </c>
      <c r="Q186" s="116">
        <v>3.4</v>
      </c>
      <c r="R186" s="116">
        <v>3.17</v>
      </c>
      <c r="S186" s="116">
        <v>3.15</v>
      </c>
      <c r="T186" s="116">
        <v>2.69</v>
      </c>
      <c r="U186" s="116">
        <v>2.94</v>
      </c>
      <c r="V186" s="116">
        <v>34.74</v>
      </c>
    </row>
    <row r="187" spans="1:22" ht="15.5" customHeight="1" x14ac:dyDescent="0.35">
      <c r="A187" s="109"/>
      <c r="B187" s="110" t="s">
        <v>411</v>
      </c>
      <c r="C187" s="115">
        <v>232.2</v>
      </c>
      <c r="D187" s="115">
        <v>226.5</v>
      </c>
      <c r="E187" s="115">
        <v>238.17</v>
      </c>
      <c r="F187" s="115">
        <v>149.88</v>
      </c>
      <c r="G187" s="115">
        <v>186.68</v>
      </c>
      <c r="H187" s="115">
        <v>241.39</v>
      </c>
      <c r="I187" s="115">
        <v>266.2</v>
      </c>
      <c r="J187" s="115">
        <v>328.8</v>
      </c>
      <c r="K187" s="115">
        <v>425.22</v>
      </c>
      <c r="L187" s="115">
        <v>356.45</v>
      </c>
      <c r="M187" s="116">
        <v>638.67999999999995</v>
      </c>
      <c r="N187" s="116">
        <v>697.05</v>
      </c>
      <c r="O187" s="116">
        <v>746.07</v>
      </c>
      <c r="P187" s="116">
        <v>792.52</v>
      </c>
      <c r="Q187" s="116">
        <v>1072.23</v>
      </c>
      <c r="R187" s="116">
        <v>1369.89</v>
      </c>
      <c r="S187" s="116">
        <v>1777.68</v>
      </c>
      <c r="T187" s="116">
        <v>2175.04</v>
      </c>
      <c r="U187" s="116">
        <v>2581.8000000000002</v>
      </c>
      <c r="V187" s="116">
        <v>2813.07</v>
      </c>
    </row>
    <row r="188" spans="1:22" ht="15.5" customHeight="1" x14ac:dyDescent="0.35">
      <c r="A188" s="109"/>
      <c r="B188" s="110" t="s">
        <v>414</v>
      </c>
      <c r="C188" s="115">
        <v>1174</v>
      </c>
      <c r="D188" s="115">
        <v>1281.0999999999999</v>
      </c>
      <c r="E188" s="115">
        <v>1400.46</v>
      </c>
      <c r="F188" s="115">
        <v>1504.57</v>
      </c>
      <c r="G188" s="115">
        <v>1654</v>
      </c>
      <c r="H188" s="115">
        <v>1853.7</v>
      </c>
      <c r="I188" s="115">
        <v>1936</v>
      </c>
      <c r="J188" s="115">
        <v>2127.33</v>
      </c>
      <c r="K188" s="115">
        <v>2250.2199999999998</v>
      </c>
      <c r="L188" s="115">
        <v>2158.21</v>
      </c>
      <c r="M188" s="116">
        <v>2526.46</v>
      </c>
      <c r="N188" s="116">
        <v>2827.21</v>
      </c>
      <c r="O188" s="116">
        <v>3037.81</v>
      </c>
      <c r="P188" s="116">
        <v>3157.67</v>
      </c>
      <c r="Q188" s="116">
        <v>3444.26</v>
      </c>
      <c r="R188" s="116">
        <v>3501.7710000000002</v>
      </c>
      <c r="S188" s="116">
        <v>3718.97</v>
      </c>
      <c r="T188" s="116">
        <v>4776.53</v>
      </c>
      <c r="U188" s="116">
        <v>5560.24</v>
      </c>
      <c r="V188" s="116">
        <v>6381.21</v>
      </c>
    </row>
    <row r="189" spans="1:22" x14ac:dyDescent="0.25">
      <c r="A189" s="109"/>
      <c r="B189" s="109"/>
      <c r="C189" s="109"/>
      <c r="D189" s="109"/>
      <c r="E189" s="109"/>
      <c r="F189" s="109"/>
      <c r="G189" s="109"/>
      <c r="H189" s="109"/>
      <c r="I189" s="109"/>
      <c r="J189" s="109"/>
      <c r="K189" s="109"/>
      <c r="L189" s="109"/>
    </row>
    <row r="190" spans="1:22" ht="15.5" customHeight="1" x14ac:dyDescent="0.35">
      <c r="A190" s="109"/>
      <c r="B190" s="110" t="s">
        <v>415</v>
      </c>
      <c r="C190" s="111"/>
      <c r="D190" s="111"/>
      <c r="E190" s="111"/>
      <c r="F190" s="111"/>
      <c r="G190" s="111"/>
      <c r="H190" s="111"/>
      <c r="I190" s="111"/>
      <c r="J190" s="111"/>
      <c r="K190" s="111"/>
      <c r="L190" s="111"/>
      <c r="M190" s="112"/>
      <c r="N190" s="112"/>
      <c r="O190" s="112"/>
      <c r="P190" s="112"/>
      <c r="Q190" s="112"/>
      <c r="R190" s="112"/>
      <c r="S190" s="112"/>
      <c r="T190" s="112"/>
      <c r="U190" s="112"/>
      <c r="V190" s="112"/>
    </row>
    <row r="191" spans="1:22" ht="15.5" customHeight="1" x14ac:dyDescent="0.35">
      <c r="A191" s="109"/>
      <c r="B191" s="110" t="s">
        <v>409</v>
      </c>
      <c r="C191" s="115" t="s">
        <v>330</v>
      </c>
      <c r="D191" s="115" t="s">
        <v>330</v>
      </c>
      <c r="E191" s="115" t="s">
        <v>330</v>
      </c>
      <c r="F191" s="115" t="s">
        <v>330</v>
      </c>
      <c r="G191" s="115" t="s">
        <v>330</v>
      </c>
      <c r="H191" s="115" t="s">
        <v>330</v>
      </c>
      <c r="I191" s="115" t="s">
        <v>330</v>
      </c>
      <c r="J191" s="115" t="s">
        <v>330</v>
      </c>
      <c r="K191" s="115" t="s">
        <v>330</v>
      </c>
      <c r="L191" s="115" t="s">
        <v>330</v>
      </c>
      <c r="M191" s="116" t="s">
        <v>330</v>
      </c>
      <c r="N191" s="116" t="s">
        <v>330</v>
      </c>
      <c r="O191" s="116" t="s">
        <v>330</v>
      </c>
      <c r="P191" s="116" t="s">
        <v>330</v>
      </c>
      <c r="Q191" s="116" t="s">
        <v>330</v>
      </c>
      <c r="R191" s="116" t="s">
        <v>330</v>
      </c>
      <c r="S191" s="116" t="s">
        <v>330</v>
      </c>
      <c r="T191" s="116" t="s">
        <v>330</v>
      </c>
      <c r="U191" s="116" t="s">
        <v>330</v>
      </c>
      <c r="V191" s="116" t="s">
        <v>330</v>
      </c>
    </row>
    <row r="192" spans="1:22" ht="15.5" customHeight="1" x14ac:dyDescent="0.35">
      <c r="A192" s="109"/>
      <c r="B192" s="110" t="s">
        <v>410</v>
      </c>
      <c r="C192" s="115" t="s">
        <v>330</v>
      </c>
      <c r="D192" s="115" t="s">
        <v>330</v>
      </c>
      <c r="E192" s="115" t="s">
        <v>330</v>
      </c>
      <c r="F192" s="115" t="s">
        <v>330</v>
      </c>
      <c r="G192" s="115" t="s">
        <v>330</v>
      </c>
      <c r="H192" s="115" t="s">
        <v>330</v>
      </c>
      <c r="I192" s="115" t="s">
        <v>330</v>
      </c>
      <c r="J192" s="115" t="s">
        <v>330</v>
      </c>
      <c r="K192" s="115" t="s">
        <v>330</v>
      </c>
      <c r="L192" s="115" t="s">
        <v>330</v>
      </c>
      <c r="M192" s="116" t="s">
        <v>330</v>
      </c>
      <c r="N192" s="116" t="s">
        <v>330</v>
      </c>
      <c r="O192" s="116" t="s">
        <v>330</v>
      </c>
      <c r="P192" s="116" t="s">
        <v>330</v>
      </c>
      <c r="Q192" s="116" t="s">
        <v>330</v>
      </c>
      <c r="R192" s="116" t="s">
        <v>330</v>
      </c>
      <c r="S192" s="116" t="s">
        <v>330</v>
      </c>
      <c r="T192" s="116" t="s">
        <v>330</v>
      </c>
      <c r="U192" s="116" t="s">
        <v>330</v>
      </c>
      <c r="V192" s="116" t="s">
        <v>330</v>
      </c>
    </row>
    <row r="193" spans="1:22" ht="15.5" customHeight="1" x14ac:dyDescent="0.35">
      <c r="A193" s="109"/>
      <c r="B193" s="110" t="s">
        <v>411</v>
      </c>
      <c r="C193" s="115" t="s">
        <v>330</v>
      </c>
      <c r="D193" s="115" t="s">
        <v>330</v>
      </c>
      <c r="E193" s="115" t="s">
        <v>330</v>
      </c>
      <c r="F193" s="115" t="s">
        <v>330</v>
      </c>
      <c r="G193" s="115" t="s">
        <v>330</v>
      </c>
      <c r="H193" s="115" t="s">
        <v>330</v>
      </c>
      <c r="I193" s="115" t="s">
        <v>330</v>
      </c>
      <c r="J193" s="115" t="s">
        <v>330</v>
      </c>
      <c r="K193" s="115" t="s">
        <v>330</v>
      </c>
      <c r="L193" s="115" t="s">
        <v>330</v>
      </c>
      <c r="M193" s="116" t="s">
        <v>330</v>
      </c>
      <c r="N193" s="116" t="s">
        <v>330</v>
      </c>
      <c r="O193" s="116">
        <v>3528.9</v>
      </c>
      <c r="P193" s="116">
        <v>615</v>
      </c>
      <c r="Q193" s="116">
        <v>916</v>
      </c>
      <c r="R193" s="116">
        <v>32301.599999999999</v>
      </c>
      <c r="S193" s="116">
        <v>4849.2</v>
      </c>
      <c r="T193" s="116">
        <v>1177.4000000000001</v>
      </c>
      <c r="U193" s="116">
        <v>835</v>
      </c>
      <c r="V193" s="116">
        <v>527</v>
      </c>
    </row>
    <row r="194" spans="1:22" ht="15.5" customHeight="1" x14ac:dyDescent="0.35">
      <c r="A194" s="109"/>
      <c r="B194" s="110" t="s">
        <v>414</v>
      </c>
      <c r="C194" s="115" t="s">
        <v>330</v>
      </c>
      <c r="D194" s="115" t="s">
        <v>330</v>
      </c>
      <c r="E194" s="115" t="s">
        <v>330</v>
      </c>
      <c r="F194" s="115" t="s">
        <v>330</v>
      </c>
      <c r="G194" s="115" t="s">
        <v>330</v>
      </c>
      <c r="H194" s="115" t="s">
        <v>330</v>
      </c>
      <c r="I194" s="115" t="s">
        <v>330</v>
      </c>
      <c r="J194" s="115" t="s">
        <v>330</v>
      </c>
      <c r="K194" s="115" t="s">
        <v>330</v>
      </c>
      <c r="L194" s="115" t="s">
        <v>330</v>
      </c>
      <c r="M194" s="116" t="s">
        <v>330</v>
      </c>
      <c r="N194" s="116" t="s">
        <v>330</v>
      </c>
      <c r="O194" s="116" t="s">
        <v>330</v>
      </c>
      <c r="P194" s="116" t="s">
        <v>330</v>
      </c>
      <c r="Q194" s="116" t="s">
        <v>330</v>
      </c>
      <c r="R194" s="116" t="s">
        <v>330</v>
      </c>
      <c r="S194" s="116" t="s">
        <v>330</v>
      </c>
      <c r="T194" s="116" t="s">
        <v>330</v>
      </c>
      <c r="U194" s="116" t="s">
        <v>330</v>
      </c>
      <c r="V194" s="116" t="s">
        <v>330</v>
      </c>
    </row>
    <row r="195" spans="1:22" x14ac:dyDescent="0.25">
      <c r="A195" s="109"/>
      <c r="B195" s="109"/>
      <c r="C195" s="109"/>
      <c r="D195" s="109"/>
      <c r="E195" s="109"/>
      <c r="F195" s="109"/>
      <c r="G195" s="109"/>
      <c r="H195" s="109"/>
      <c r="I195" s="109"/>
      <c r="J195" s="109"/>
      <c r="K195" s="109"/>
      <c r="L195" s="109"/>
    </row>
    <row r="196" spans="1:22" ht="15.5" customHeight="1" x14ac:dyDescent="0.35">
      <c r="A196" s="109"/>
      <c r="B196" s="110" t="s">
        <v>416</v>
      </c>
      <c r="C196" s="111"/>
      <c r="D196" s="111"/>
      <c r="E196" s="111"/>
      <c r="F196" s="111"/>
      <c r="G196" s="111"/>
      <c r="H196" s="111"/>
      <c r="I196" s="111"/>
      <c r="J196" s="111"/>
      <c r="K196" s="111"/>
      <c r="L196" s="111"/>
      <c r="M196" s="112"/>
      <c r="N196" s="112"/>
      <c r="O196" s="112"/>
      <c r="P196" s="112"/>
      <c r="Q196" s="112"/>
      <c r="R196" s="112"/>
      <c r="S196" s="112"/>
      <c r="T196" s="112"/>
      <c r="U196" s="112"/>
      <c r="V196" s="112"/>
    </row>
    <row r="197" spans="1:22" ht="15.5" customHeight="1" x14ac:dyDescent="0.35">
      <c r="A197" s="109"/>
      <c r="B197" s="110" t="s">
        <v>417</v>
      </c>
      <c r="C197" s="111">
        <v>0.57999999999999996</v>
      </c>
      <c r="D197" s="111">
        <v>0.61</v>
      </c>
      <c r="E197" s="111">
        <v>0.66</v>
      </c>
      <c r="F197" s="111">
        <v>0.72</v>
      </c>
      <c r="G197" s="111">
        <v>0.72</v>
      </c>
      <c r="H197" s="111">
        <v>0.87</v>
      </c>
      <c r="I197" s="111">
        <v>0.92088999999999999</v>
      </c>
      <c r="J197" s="111">
        <v>1.01257</v>
      </c>
      <c r="K197" s="111">
        <v>1.4334499999999999</v>
      </c>
      <c r="L197" s="111">
        <v>0.99941999999999998</v>
      </c>
      <c r="M197" s="112">
        <v>1.22</v>
      </c>
      <c r="N197" s="112">
        <v>1.37</v>
      </c>
      <c r="O197" s="112">
        <v>1.41</v>
      </c>
      <c r="P197" s="112">
        <v>1.38</v>
      </c>
      <c r="Q197" s="112">
        <v>1.3</v>
      </c>
      <c r="R197" s="112" t="s">
        <v>330</v>
      </c>
      <c r="S197" s="112">
        <v>0.92238889400000001</v>
      </c>
      <c r="T197" s="112">
        <v>0.94722598099999999</v>
      </c>
      <c r="U197" s="112">
        <v>1.0005457520000001</v>
      </c>
      <c r="V197" s="112">
        <v>0.97719452299999998</v>
      </c>
    </row>
    <row r="198" spans="1:22" ht="15.5" customHeight="1" x14ac:dyDescent="0.35">
      <c r="A198" s="109"/>
      <c r="B198" s="110" t="s">
        <v>418</v>
      </c>
      <c r="C198" s="111">
        <v>0.33</v>
      </c>
      <c r="D198" s="111">
        <v>0.35</v>
      </c>
      <c r="E198" s="111">
        <v>0.34</v>
      </c>
      <c r="F198" s="111">
        <v>0.41</v>
      </c>
      <c r="G198" s="111">
        <v>0.41</v>
      </c>
      <c r="H198" s="111">
        <v>0.57999999999999996</v>
      </c>
      <c r="I198" s="111">
        <v>0.63224999999999998</v>
      </c>
      <c r="J198" s="111">
        <v>0.80027000000000004</v>
      </c>
      <c r="K198" s="111">
        <v>1.0034099999999999</v>
      </c>
      <c r="L198" s="111">
        <v>0.70926</v>
      </c>
      <c r="M198" s="112">
        <v>0.95</v>
      </c>
      <c r="N198" s="112">
        <v>0.71</v>
      </c>
      <c r="O198" s="112">
        <v>1.115</v>
      </c>
      <c r="P198" s="112">
        <v>1.1000000000000001</v>
      </c>
      <c r="Q198" s="112">
        <v>1.0750999999999999</v>
      </c>
      <c r="R198" s="112" t="s">
        <v>330</v>
      </c>
      <c r="S198" s="112">
        <v>0.69877946499999999</v>
      </c>
      <c r="T198" s="112">
        <v>0.715252271</v>
      </c>
      <c r="U198" s="112">
        <v>0.84591595399999997</v>
      </c>
      <c r="V198" s="112">
        <v>0.86030522600000003</v>
      </c>
    </row>
    <row r="199" spans="1:22" x14ac:dyDescent="0.25">
      <c r="A199" s="109"/>
      <c r="B199" s="109"/>
      <c r="C199" s="109"/>
      <c r="D199" s="109"/>
      <c r="E199" s="109"/>
      <c r="F199" s="109"/>
      <c r="G199" s="109"/>
      <c r="H199" s="109"/>
      <c r="I199" s="109"/>
      <c r="J199" s="109"/>
      <c r="K199" s="109"/>
      <c r="L199" s="109"/>
    </row>
    <row r="200" spans="1:22" ht="15.5" customHeight="1" x14ac:dyDescent="0.35">
      <c r="A200" s="109"/>
      <c r="B200" s="110" t="s">
        <v>419</v>
      </c>
      <c r="C200" s="111"/>
      <c r="D200" s="111"/>
      <c r="E200" s="111"/>
      <c r="F200" s="111"/>
      <c r="G200" s="111"/>
      <c r="H200" s="111"/>
      <c r="I200" s="111"/>
      <c r="J200" s="111"/>
      <c r="K200" s="111"/>
      <c r="L200" s="111"/>
      <c r="M200" s="112"/>
      <c r="N200" s="112"/>
      <c r="O200" s="112"/>
      <c r="P200" s="112"/>
      <c r="Q200" s="112"/>
      <c r="R200" s="112"/>
      <c r="S200" s="112"/>
      <c r="T200" s="112"/>
      <c r="U200" s="112"/>
      <c r="V200" s="112"/>
    </row>
    <row r="201" spans="1:22" ht="15.5" customHeight="1" x14ac:dyDescent="0.35">
      <c r="A201" s="109"/>
      <c r="B201" s="110" t="s">
        <v>420</v>
      </c>
      <c r="C201" s="113">
        <v>36.299999999999997</v>
      </c>
      <c r="D201" s="113">
        <v>37.200000000000003</v>
      </c>
      <c r="E201" s="113">
        <v>38.299999999999997</v>
      </c>
      <c r="F201" s="113">
        <v>40.1</v>
      </c>
      <c r="G201" s="113">
        <v>41.7</v>
      </c>
      <c r="H201" s="113">
        <v>43.6</v>
      </c>
      <c r="I201" s="113">
        <v>47.1</v>
      </c>
      <c r="J201" s="113">
        <v>49.835409779999999</v>
      </c>
      <c r="K201" s="113">
        <v>53.176594010000002</v>
      </c>
      <c r="L201" s="113">
        <v>59.858962460000001</v>
      </c>
      <c r="M201" s="114">
        <v>65.600152260000002</v>
      </c>
      <c r="N201" s="114">
        <v>71.858990309999996</v>
      </c>
      <c r="O201" s="114">
        <v>77.835474770000005</v>
      </c>
      <c r="P201" s="114">
        <v>85.50608081</v>
      </c>
      <c r="Q201" s="114">
        <v>93.270804709999993</v>
      </c>
      <c r="R201" s="114">
        <v>100.00023210000001</v>
      </c>
      <c r="S201" s="114">
        <v>109.9220931</v>
      </c>
      <c r="T201" s="114">
        <v>114.8290605</v>
      </c>
      <c r="U201" s="114">
        <v>119.7013659</v>
      </c>
      <c r="V201" s="114">
        <v>125.1354936</v>
      </c>
    </row>
    <row r="202" spans="1:22" ht="15.5" customHeight="1" x14ac:dyDescent="0.35">
      <c r="A202" s="109"/>
      <c r="B202" s="110" t="s">
        <v>421</v>
      </c>
      <c r="C202" s="113">
        <v>31.2</v>
      </c>
      <c r="D202" s="113">
        <v>30.5</v>
      </c>
      <c r="E202" s="113">
        <v>31.6</v>
      </c>
      <c r="F202" s="113">
        <v>33</v>
      </c>
      <c r="G202" s="113">
        <v>34.1</v>
      </c>
      <c r="H202" s="113">
        <v>35.4</v>
      </c>
      <c r="I202" s="113">
        <v>38.200000000000003</v>
      </c>
      <c r="J202" s="113">
        <v>40.87188287</v>
      </c>
      <c r="K202" s="113">
        <v>44.691685</v>
      </c>
      <c r="L202" s="113">
        <v>52.445883340000002</v>
      </c>
      <c r="M202" s="114">
        <v>60.391071789999998</v>
      </c>
      <c r="N202" s="114">
        <v>69.329408790000002</v>
      </c>
      <c r="O202" s="114">
        <v>74.562537710000001</v>
      </c>
      <c r="P202" s="114">
        <v>81.743765730000007</v>
      </c>
      <c r="Q202" s="114">
        <v>91.216875029999997</v>
      </c>
      <c r="R202" s="114">
        <v>100.00241990000001</v>
      </c>
      <c r="S202" s="114">
        <v>110.9053614</v>
      </c>
      <c r="T202" s="114">
        <v>113.02614250000001</v>
      </c>
      <c r="U202" s="114">
        <v>116.3550812</v>
      </c>
      <c r="V202" s="114">
        <v>119.71866369999999</v>
      </c>
    </row>
    <row r="203" spans="1:22" ht="15.5" customHeight="1" x14ac:dyDescent="0.35">
      <c r="A203" s="109"/>
      <c r="B203" s="110" t="s">
        <v>422</v>
      </c>
      <c r="C203" s="113"/>
      <c r="D203" s="113"/>
      <c r="E203" s="113"/>
      <c r="F203" s="113"/>
      <c r="G203" s="113"/>
      <c r="H203" s="113"/>
      <c r="I203" s="113"/>
      <c r="J203" s="113"/>
      <c r="K203" s="113"/>
      <c r="L203" s="113"/>
      <c r="M203" s="114"/>
      <c r="N203" s="114"/>
      <c r="O203" s="114"/>
      <c r="P203" s="114"/>
      <c r="Q203" s="114"/>
      <c r="R203" s="114"/>
      <c r="S203" s="114"/>
      <c r="T203" s="114"/>
      <c r="U203" s="114"/>
      <c r="V203" s="114"/>
    </row>
    <row r="204" spans="1:22" ht="15.5" customHeight="1" x14ac:dyDescent="0.35">
      <c r="A204" s="109"/>
      <c r="B204" s="110" t="s">
        <v>423</v>
      </c>
      <c r="C204" s="113" t="s">
        <v>330</v>
      </c>
      <c r="D204" s="113" t="s">
        <v>330</v>
      </c>
      <c r="E204" s="113" t="s">
        <v>330</v>
      </c>
      <c r="F204" s="113" t="s">
        <v>330</v>
      </c>
      <c r="G204" s="113" t="s">
        <v>330</v>
      </c>
      <c r="H204" s="113" t="s">
        <v>330</v>
      </c>
      <c r="I204" s="113" t="s">
        <v>330</v>
      </c>
      <c r="J204" s="113">
        <v>46.55863909</v>
      </c>
      <c r="K204" s="113">
        <v>48.133085819999998</v>
      </c>
      <c r="L204" s="113">
        <v>52.181663139999998</v>
      </c>
      <c r="M204" s="114">
        <v>56.140272060000001</v>
      </c>
      <c r="N204" s="114">
        <v>63.607647989999997</v>
      </c>
      <c r="O204" s="114">
        <v>73.009344200000001</v>
      </c>
      <c r="P204" s="114">
        <v>81.871230089999997</v>
      </c>
      <c r="Q204" s="114">
        <v>90.958036949999993</v>
      </c>
      <c r="R204" s="114">
        <v>99.999859610000001</v>
      </c>
      <c r="S204" s="114">
        <v>114.17686980000001</v>
      </c>
      <c r="T204" s="114">
        <v>124.6802064</v>
      </c>
      <c r="U204" s="114">
        <v>132.0846621</v>
      </c>
      <c r="V204" s="114">
        <v>141.00338120000001</v>
      </c>
    </row>
    <row r="205" spans="1:22" ht="15.5" customHeight="1" x14ac:dyDescent="0.35">
      <c r="A205" s="109"/>
      <c r="B205" s="110" t="s">
        <v>424</v>
      </c>
      <c r="C205" s="113" t="s">
        <v>330</v>
      </c>
      <c r="D205" s="113" t="s">
        <v>330</v>
      </c>
      <c r="E205" s="113" t="s">
        <v>330</v>
      </c>
      <c r="F205" s="113" t="s">
        <v>330</v>
      </c>
      <c r="G205" s="113" t="s">
        <v>330</v>
      </c>
      <c r="H205" s="113" t="s">
        <v>330</v>
      </c>
      <c r="I205" s="113" t="s">
        <v>330</v>
      </c>
      <c r="J205" s="113">
        <v>62.858521179999997</v>
      </c>
      <c r="K205" s="113">
        <v>66.489553180000001</v>
      </c>
      <c r="L205" s="113">
        <v>72.025388849999999</v>
      </c>
      <c r="M205" s="114">
        <v>74.346868330000007</v>
      </c>
      <c r="N205" s="114">
        <v>79.82317888</v>
      </c>
      <c r="O205" s="114">
        <v>84.704238290000006</v>
      </c>
      <c r="P205" s="114">
        <v>93.692530619999999</v>
      </c>
      <c r="Q205" s="114">
        <v>98.454539800000006</v>
      </c>
      <c r="R205" s="114">
        <v>100.0021928</v>
      </c>
      <c r="S205" s="114">
        <v>112.7140005</v>
      </c>
      <c r="T205" s="114">
        <v>121.99631789999999</v>
      </c>
      <c r="U205" s="114">
        <v>130.32875849999999</v>
      </c>
      <c r="V205" s="114">
        <v>140.32905529999999</v>
      </c>
    </row>
    <row r="206" spans="1:22" ht="15.5" customHeight="1" x14ac:dyDescent="0.35">
      <c r="A206" s="109"/>
      <c r="B206" s="110" t="s">
        <v>425</v>
      </c>
      <c r="C206" s="113" t="s">
        <v>330</v>
      </c>
      <c r="D206" s="113" t="s">
        <v>330</v>
      </c>
      <c r="E206" s="113" t="s">
        <v>330</v>
      </c>
      <c r="F206" s="113" t="s">
        <v>330</v>
      </c>
      <c r="G206" s="113" t="s">
        <v>330</v>
      </c>
      <c r="H206" s="113" t="s">
        <v>330</v>
      </c>
      <c r="I206" s="113" t="s">
        <v>330</v>
      </c>
      <c r="J206" s="113">
        <v>49.035172060000001</v>
      </c>
      <c r="K206" s="113">
        <v>51.884451040000002</v>
      </c>
      <c r="L206" s="113">
        <v>58.731911799999999</v>
      </c>
      <c r="M206" s="114">
        <v>62.362444689999997</v>
      </c>
      <c r="N206" s="114">
        <v>65.901065360000004</v>
      </c>
      <c r="O206" s="114">
        <v>74.724638959999993</v>
      </c>
      <c r="P206" s="114">
        <v>84.65115926</v>
      </c>
      <c r="Q206" s="114">
        <v>92.417742279999999</v>
      </c>
      <c r="R206" s="114">
        <v>100.0005008</v>
      </c>
      <c r="S206" s="114">
        <v>106.2695375</v>
      </c>
      <c r="T206" s="114">
        <v>112.9411893</v>
      </c>
      <c r="U206" s="114">
        <v>117.19307190000001</v>
      </c>
      <c r="V206" s="114">
        <v>123.8471456</v>
      </c>
    </row>
    <row r="207" spans="1:22" ht="15.5" customHeight="1" x14ac:dyDescent="0.35">
      <c r="A207" s="109"/>
      <c r="B207" s="110" t="s">
        <v>426</v>
      </c>
      <c r="C207" s="113" t="s">
        <v>330</v>
      </c>
      <c r="D207" s="113" t="s">
        <v>330</v>
      </c>
      <c r="E207" s="113" t="s">
        <v>330</v>
      </c>
      <c r="F207" s="113" t="s">
        <v>330</v>
      </c>
      <c r="G207" s="113" t="s">
        <v>330</v>
      </c>
      <c r="H207" s="113" t="s">
        <v>330</v>
      </c>
      <c r="I207" s="113" t="s">
        <v>330</v>
      </c>
      <c r="J207" s="113">
        <v>66.279654039999997</v>
      </c>
      <c r="K207" s="113">
        <v>70.019167600000003</v>
      </c>
      <c r="L207" s="113">
        <v>73.500783659999996</v>
      </c>
      <c r="M207" s="114">
        <v>75.950809789999994</v>
      </c>
      <c r="N207" s="114">
        <v>79.110054000000005</v>
      </c>
      <c r="O207" s="114">
        <v>82.720618810000005</v>
      </c>
      <c r="P207" s="114">
        <v>88.329889140000006</v>
      </c>
      <c r="Q207" s="114">
        <v>94.841800680000006</v>
      </c>
      <c r="R207" s="114">
        <v>99.999750410000004</v>
      </c>
      <c r="S207" s="114">
        <v>102.5830667</v>
      </c>
      <c r="T207" s="114">
        <v>105.29717479999999</v>
      </c>
      <c r="U207" s="114">
        <v>107.6496976</v>
      </c>
      <c r="V207" s="114">
        <v>110.0616354</v>
      </c>
    </row>
    <row r="208" spans="1:22" ht="15.5" customHeight="1" x14ac:dyDescent="0.35">
      <c r="A208" s="109"/>
      <c r="B208" s="110" t="s">
        <v>427</v>
      </c>
      <c r="C208" s="113" t="s">
        <v>330</v>
      </c>
      <c r="D208" s="113" t="s">
        <v>330</v>
      </c>
      <c r="E208" s="113" t="s">
        <v>330</v>
      </c>
      <c r="F208" s="113" t="s">
        <v>330</v>
      </c>
      <c r="G208" s="113" t="s">
        <v>330</v>
      </c>
      <c r="H208" s="113" t="s">
        <v>330</v>
      </c>
      <c r="I208" s="113" t="s">
        <v>330</v>
      </c>
      <c r="J208" s="113">
        <v>58.409704560000002</v>
      </c>
      <c r="K208" s="113">
        <v>59.753074030000001</v>
      </c>
      <c r="L208" s="113">
        <v>69.694008109999999</v>
      </c>
      <c r="M208" s="114">
        <v>66.416186609999997</v>
      </c>
      <c r="N208" s="114">
        <v>73.133033960000006</v>
      </c>
      <c r="O208" s="114">
        <v>84.524807069999994</v>
      </c>
      <c r="P208" s="114">
        <v>93.713454240000004</v>
      </c>
      <c r="Q208" s="114">
        <v>98.710788669999999</v>
      </c>
      <c r="R208" s="114">
        <v>100.0004234</v>
      </c>
      <c r="S208" s="114">
        <v>102.016194</v>
      </c>
      <c r="T208" s="114">
        <v>100.9176396</v>
      </c>
      <c r="U208" s="114">
        <v>102.8959282</v>
      </c>
      <c r="V208" s="114">
        <v>109.29825940000001</v>
      </c>
    </row>
    <row r="209" spans="1:22" ht="15.5" customHeight="1" x14ac:dyDescent="0.35">
      <c r="A209" s="109"/>
      <c r="B209" s="110" t="s">
        <v>428</v>
      </c>
      <c r="C209" s="113" t="s">
        <v>330</v>
      </c>
      <c r="D209" s="113" t="s">
        <v>330</v>
      </c>
      <c r="E209" s="113" t="s">
        <v>330</v>
      </c>
      <c r="F209" s="113" t="s">
        <v>330</v>
      </c>
      <c r="G209" s="113" t="s">
        <v>330</v>
      </c>
      <c r="H209" s="113" t="s">
        <v>330</v>
      </c>
      <c r="I209" s="113" t="s">
        <v>330</v>
      </c>
      <c r="J209" s="113">
        <v>123.45640659999999</v>
      </c>
      <c r="K209" s="113">
        <v>123.45640659999999</v>
      </c>
      <c r="L209" s="113">
        <v>123.579863</v>
      </c>
      <c r="M209" s="114">
        <v>123.579863</v>
      </c>
      <c r="N209" s="114">
        <v>110.4934839</v>
      </c>
      <c r="O209" s="114">
        <v>101.4811662</v>
      </c>
      <c r="P209" s="114">
        <v>99.382407299999997</v>
      </c>
      <c r="Q209" s="114">
        <v>99.876232920000007</v>
      </c>
      <c r="R209" s="114">
        <v>99.999689329999995</v>
      </c>
      <c r="S209" s="114">
        <v>105.1111179</v>
      </c>
      <c r="T209" s="114">
        <v>104.8565491</v>
      </c>
      <c r="U209" s="114">
        <v>105.38165600000001</v>
      </c>
      <c r="V209" s="114">
        <v>103.80703819999999</v>
      </c>
    </row>
    <row r="210" spans="1:22" ht="15.5" customHeight="1" x14ac:dyDescent="0.35">
      <c r="A210" s="109"/>
      <c r="B210" s="110" t="s">
        <v>429</v>
      </c>
      <c r="C210" s="113" t="s">
        <v>330</v>
      </c>
      <c r="D210" s="113" t="s">
        <v>330</v>
      </c>
      <c r="E210" s="113" t="s">
        <v>330</v>
      </c>
      <c r="F210" s="113" t="s">
        <v>330</v>
      </c>
      <c r="G210" s="113" t="s">
        <v>330</v>
      </c>
      <c r="H210" s="113" t="s">
        <v>330</v>
      </c>
      <c r="I210" s="113" t="s">
        <v>330</v>
      </c>
      <c r="J210" s="113">
        <v>64.774624709999998</v>
      </c>
      <c r="K210" s="113">
        <v>67.547079460000006</v>
      </c>
      <c r="L210" s="113">
        <v>72.209844270000005</v>
      </c>
      <c r="M210" s="114">
        <v>77.502712439999996</v>
      </c>
      <c r="N210" s="114">
        <v>75.675412719999997</v>
      </c>
      <c r="O210" s="114">
        <v>81.535373899999996</v>
      </c>
      <c r="P210" s="114">
        <v>88.151459110000005</v>
      </c>
      <c r="Q210" s="114">
        <v>94.13744097</v>
      </c>
      <c r="R210" s="114">
        <v>99.997402149999999</v>
      </c>
      <c r="S210" s="114">
        <v>104.2630577</v>
      </c>
      <c r="T210" s="114">
        <v>107.4676041</v>
      </c>
      <c r="U210" s="114">
        <v>111.8985364</v>
      </c>
      <c r="V210" s="114">
        <v>116.9074056</v>
      </c>
    </row>
    <row r="211" spans="1:22" ht="15.5" customHeight="1" x14ac:dyDescent="0.35">
      <c r="A211" s="109"/>
      <c r="B211" s="110" t="s">
        <v>430</v>
      </c>
      <c r="C211" s="113" t="s">
        <v>330</v>
      </c>
      <c r="D211" s="113" t="s">
        <v>330</v>
      </c>
      <c r="E211" s="113" t="s">
        <v>330</v>
      </c>
      <c r="F211" s="113" t="s">
        <v>330</v>
      </c>
      <c r="G211" s="113" t="s">
        <v>330</v>
      </c>
      <c r="H211" s="113" t="s">
        <v>330</v>
      </c>
      <c r="I211" s="113" t="s">
        <v>330</v>
      </c>
      <c r="J211" s="113">
        <v>53.633582680000004</v>
      </c>
      <c r="K211" s="113">
        <v>56.1899497</v>
      </c>
      <c r="L211" s="113">
        <v>60.901685000000001</v>
      </c>
      <c r="M211" s="114">
        <v>67.818913420000001</v>
      </c>
      <c r="N211" s="114">
        <v>71.52815185</v>
      </c>
      <c r="O211" s="114">
        <v>78.495505109999996</v>
      </c>
      <c r="P211" s="114">
        <v>88.019225399999996</v>
      </c>
      <c r="Q211" s="114">
        <v>94.735954449999994</v>
      </c>
      <c r="R211" s="114">
        <v>99.999063030000002</v>
      </c>
      <c r="S211" s="114">
        <v>110.0736467</v>
      </c>
      <c r="T211" s="114">
        <v>120.9025711</v>
      </c>
      <c r="U211" s="114">
        <v>130.617017</v>
      </c>
      <c r="V211" s="114">
        <v>137.1490665</v>
      </c>
    </row>
    <row r="212" spans="1:22" ht="15.5" customHeight="1" x14ac:dyDescent="0.35">
      <c r="A212" s="109"/>
      <c r="B212" s="110" t="s">
        <v>431</v>
      </c>
      <c r="C212" s="113"/>
      <c r="D212" s="113"/>
      <c r="E212" s="113"/>
      <c r="F212" s="113"/>
      <c r="G212" s="113"/>
      <c r="H212" s="113"/>
      <c r="I212" s="113"/>
      <c r="J212" s="113"/>
      <c r="K212" s="113"/>
      <c r="L212" s="113"/>
      <c r="M212" s="114"/>
      <c r="N212" s="114"/>
      <c r="O212" s="114"/>
      <c r="P212" s="114"/>
      <c r="Q212" s="114"/>
      <c r="R212" s="114"/>
      <c r="S212" s="114"/>
      <c r="T212" s="114"/>
      <c r="U212" s="114"/>
      <c r="V212" s="114"/>
    </row>
    <row r="213" spans="1:22" ht="15.5" customHeight="1" x14ac:dyDescent="0.35">
      <c r="A213" s="109"/>
      <c r="B213" s="110" t="s">
        <v>432</v>
      </c>
      <c r="C213" s="113" t="s">
        <v>330</v>
      </c>
      <c r="D213" s="113" t="s">
        <v>330</v>
      </c>
      <c r="E213" s="113" t="s">
        <v>330</v>
      </c>
      <c r="F213" s="113" t="s">
        <v>330</v>
      </c>
      <c r="G213" s="113" t="s">
        <v>330</v>
      </c>
      <c r="H213" s="113" t="s">
        <v>330</v>
      </c>
      <c r="I213" s="113" t="s">
        <v>330</v>
      </c>
      <c r="J213" s="113">
        <v>54.943050470000003</v>
      </c>
      <c r="K213" s="113">
        <v>55.969518469999997</v>
      </c>
      <c r="L213" s="113">
        <v>62.668572810000001</v>
      </c>
      <c r="M213" s="114">
        <v>67.368715769999994</v>
      </c>
      <c r="N213" s="114">
        <v>71.366538509999998</v>
      </c>
      <c r="O213" s="114">
        <v>78.44376527</v>
      </c>
      <c r="P213" s="114">
        <v>86.3313615</v>
      </c>
      <c r="Q213" s="114">
        <v>92.598218779999996</v>
      </c>
      <c r="R213" s="114">
        <v>99.999593329999996</v>
      </c>
      <c r="S213" s="114">
        <v>104.46028990000001</v>
      </c>
      <c r="T213" s="114">
        <v>113.827077</v>
      </c>
      <c r="U213" s="114">
        <v>118.01734399999999</v>
      </c>
      <c r="V213" s="114">
        <v>124.41563669999999</v>
      </c>
    </row>
    <row r="214" spans="1:22" ht="15.5" customHeight="1" x14ac:dyDescent="0.35">
      <c r="A214" s="109"/>
      <c r="B214" s="110" t="s">
        <v>433</v>
      </c>
      <c r="C214" s="113">
        <v>35.299999999999997</v>
      </c>
      <c r="D214" s="113">
        <v>36.4</v>
      </c>
      <c r="E214" s="113">
        <v>37.1</v>
      </c>
      <c r="F214" s="113">
        <v>38.6</v>
      </c>
      <c r="G214" s="113">
        <v>40.799999999999997</v>
      </c>
      <c r="H214" s="113">
        <v>42.9</v>
      </c>
      <c r="I214" s="113">
        <v>45.7</v>
      </c>
      <c r="J214" s="113">
        <v>48.629811760000003</v>
      </c>
      <c r="K214" s="113">
        <v>51.963122800000001</v>
      </c>
      <c r="L214" s="113">
        <v>59.269010020000003</v>
      </c>
      <c r="M214" s="114">
        <v>64.748425429999998</v>
      </c>
      <c r="N214" s="114">
        <v>72.556592390000006</v>
      </c>
      <c r="O214" s="114">
        <v>77.899022410000001</v>
      </c>
      <c r="P214" s="114">
        <v>85.47888039</v>
      </c>
      <c r="Q214" s="114">
        <v>93.241385559999998</v>
      </c>
      <c r="R214" s="114">
        <v>99.999331229999996</v>
      </c>
      <c r="S214" s="114">
        <v>111.5889047</v>
      </c>
      <c r="T214" s="114">
        <v>115.009677</v>
      </c>
      <c r="U214" s="114">
        <v>118.7517471</v>
      </c>
      <c r="V214" s="114">
        <v>124.5187495</v>
      </c>
    </row>
    <row r="215" spans="1:22" ht="15.5" customHeight="1" x14ac:dyDescent="0.35">
      <c r="A215" s="109"/>
      <c r="B215" s="110" t="s">
        <v>421</v>
      </c>
      <c r="C215" s="113">
        <v>29.9</v>
      </c>
      <c r="D215" s="113">
        <v>29.8</v>
      </c>
      <c r="E215" s="113">
        <v>30.5</v>
      </c>
      <c r="F215" s="113">
        <v>31.4</v>
      </c>
      <c r="G215" s="113">
        <v>33.200000000000003</v>
      </c>
      <c r="H215" s="113">
        <v>34.700000000000003</v>
      </c>
      <c r="I215" s="113">
        <v>36.4</v>
      </c>
      <c r="J215" s="113">
        <v>38.76968566</v>
      </c>
      <c r="K215" s="113">
        <v>42.446435190000003</v>
      </c>
      <c r="L215" s="113">
        <v>50.964844990000003</v>
      </c>
      <c r="M215" s="114">
        <v>58.09992329</v>
      </c>
      <c r="N215" s="114">
        <v>68.256488829999995</v>
      </c>
      <c r="O215" s="114">
        <v>73.316569869999995</v>
      </c>
      <c r="P215" s="114">
        <v>80.342437790000005</v>
      </c>
      <c r="Q215" s="114">
        <v>90.499003329999994</v>
      </c>
      <c r="R215" s="114">
        <v>100.0003066</v>
      </c>
      <c r="S215" s="114">
        <v>113.33100109999999</v>
      </c>
      <c r="T215" s="114">
        <v>114.96837480000001</v>
      </c>
      <c r="U215" s="114">
        <v>118.6476165</v>
      </c>
      <c r="V215" s="114">
        <v>122.53265450000001</v>
      </c>
    </row>
    <row r="216" spans="1:22" ht="15.5" customHeight="1" x14ac:dyDescent="0.35">
      <c r="A216" s="109"/>
      <c r="B216" s="110" t="s">
        <v>422</v>
      </c>
      <c r="C216" s="113"/>
      <c r="D216" s="113"/>
      <c r="E216" s="113"/>
      <c r="F216" s="113"/>
      <c r="G216" s="113"/>
      <c r="H216" s="113"/>
      <c r="I216" s="113"/>
      <c r="J216" s="113"/>
      <c r="K216" s="113"/>
      <c r="L216" s="113"/>
      <c r="M216" s="114"/>
      <c r="N216" s="114"/>
      <c r="O216" s="114"/>
      <c r="P216" s="114"/>
      <c r="Q216" s="114"/>
      <c r="R216" s="114"/>
      <c r="S216" s="114"/>
      <c r="T216" s="114"/>
      <c r="U216" s="114"/>
      <c r="V216" s="114"/>
    </row>
    <row r="217" spans="1:22" ht="15.5" customHeight="1" x14ac:dyDescent="0.35">
      <c r="A217" s="109"/>
      <c r="B217" s="110" t="s">
        <v>423</v>
      </c>
      <c r="C217" s="113" t="s">
        <v>330</v>
      </c>
      <c r="D217" s="113" t="s">
        <v>330</v>
      </c>
      <c r="E217" s="113" t="s">
        <v>330</v>
      </c>
      <c r="F217" s="113" t="s">
        <v>330</v>
      </c>
      <c r="G217" s="113" t="s">
        <v>330</v>
      </c>
      <c r="H217" s="113" t="s">
        <v>330</v>
      </c>
      <c r="I217" s="113" t="s">
        <v>330</v>
      </c>
      <c r="J217" s="113">
        <v>51.578594889999998</v>
      </c>
      <c r="K217" s="113">
        <v>53.618426319999998</v>
      </c>
      <c r="L217" s="113">
        <v>56.62960606</v>
      </c>
      <c r="M217" s="114">
        <v>59.640785800000003</v>
      </c>
      <c r="N217" s="114">
        <v>66.828763240000001</v>
      </c>
      <c r="O217" s="114">
        <v>75.230926060000002</v>
      </c>
      <c r="P217" s="114">
        <v>83.584521469999999</v>
      </c>
      <c r="Q217" s="114">
        <v>91.84098204</v>
      </c>
      <c r="R217" s="114">
        <v>100.0003078</v>
      </c>
      <c r="S217" s="114">
        <v>112.3706499</v>
      </c>
      <c r="T217" s="114">
        <v>119.17583279999999</v>
      </c>
      <c r="U217" s="114">
        <v>121.98870049999999</v>
      </c>
      <c r="V217" s="114">
        <v>128.6181368</v>
      </c>
    </row>
    <row r="218" spans="1:22" ht="15.5" customHeight="1" x14ac:dyDescent="0.35">
      <c r="A218" s="109"/>
      <c r="B218" s="110" t="s">
        <v>424</v>
      </c>
      <c r="C218" s="113" t="s">
        <v>330</v>
      </c>
      <c r="D218" s="113" t="s">
        <v>330</v>
      </c>
      <c r="E218" s="113" t="s">
        <v>330</v>
      </c>
      <c r="F218" s="113" t="s">
        <v>330</v>
      </c>
      <c r="G218" s="113" t="s">
        <v>330</v>
      </c>
      <c r="H218" s="113" t="s">
        <v>330</v>
      </c>
      <c r="I218" s="113" t="s">
        <v>330</v>
      </c>
      <c r="J218" s="113">
        <v>61.305610790000003</v>
      </c>
      <c r="K218" s="113">
        <v>64.51075204</v>
      </c>
      <c r="L218" s="113">
        <v>68.706573309999996</v>
      </c>
      <c r="M218" s="114">
        <v>70.33828158</v>
      </c>
      <c r="N218" s="114">
        <v>76.39891231</v>
      </c>
      <c r="O218" s="114">
        <v>79.021300600000004</v>
      </c>
      <c r="P218" s="114">
        <v>91.084286750000004</v>
      </c>
      <c r="Q218" s="114">
        <v>95.979411569999996</v>
      </c>
      <c r="R218" s="114">
        <v>100.000407</v>
      </c>
      <c r="S218" s="114">
        <v>116.15246519999999</v>
      </c>
      <c r="T218" s="114">
        <v>122.61229950000001</v>
      </c>
      <c r="U218" s="114">
        <v>126.3091069</v>
      </c>
      <c r="V218" s="114">
        <v>135.31457330000001</v>
      </c>
    </row>
    <row r="219" spans="1:22" ht="15.5" customHeight="1" x14ac:dyDescent="0.35">
      <c r="A219" s="109"/>
      <c r="B219" s="110" t="s">
        <v>425</v>
      </c>
      <c r="C219" s="113" t="s">
        <v>330</v>
      </c>
      <c r="D219" s="113" t="s">
        <v>330</v>
      </c>
      <c r="E219" s="113" t="s">
        <v>330</v>
      </c>
      <c r="F219" s="113" t="s">
        <v>330</v>
      </c>
      <c r="G219" s="113" t="s">
        <v>330</v>
      </c>
      <c r="H219" s="113" t="s">
        <v>330</v>
      </c>
      <c r="I219" s="113" t="s">
        <v>330</v>
      </c>
      <c r="J219" s="113">
        <v>49.300421210000003</v>
      </c>
      <c r="K219" s="113">
        <v>52.277390830000002</v>
      </c>
      <c r="L219" s="113">
        <v>59.268758890000001</v>
      </c>
      <c r="M219" s="114">
        <v>62.606573320000003</v>
      </c>
      <c r="N219" s="114">
        <v>68.154562159999998</v>
      </c>
      <c r="O219" s="114">
        <v>76.408887030000002</v>
      </c>
      <c r="P219" s="114">
        <v>87.008703120000007</v>
      </c>
      <c r="Q219" s="114">
        <v>93.729437579999995</v>
      </c>
      <c r="R219" s="114">
        <v>99.999116029999996</v>
      </c>
      <c r="S219" s="114">
        <v>106.0391017</v>
      </c>
      <c r="T219" s="114">
        <v>111.6000437</v>
      </c>
      <c r="U219" s="114">
        <v>114.475392</v>
      </c>
      <c r="V219" s="114">
        <v>118.9844798</v>
      </c>
    </row>
    <row r="220" spans="1:22" ht="15.5" customHeight="1" x14ac:dyDescent="0.35">
      <c r="A220" s="109"/>
      <c r="B220" s="110" t="s">
        <v>426</v>
      </c>
      <c r="C220" s="113" t="s">
        <v>330</v>
      </c>
      <c r="D220" s="113" t="s">
        <v>330</v>
      </c>
      <c r="E220" s="113" t="s">
        <v>330</v>
      </c>
      <c r="F220" s="113" t="s">
        <v>330</v>
      </c>
      <c r="G220" s="113" t="s">
        <v>330</v>
      </c>
      <c r="H220" s="113" t="s">
        <v>330</v>
      </c>
      <c r="I220" s="113" t="s">
        <v>330</v>
      </c>
      <c r="J220" s="113">
        <v>63.031018940000003</v>
      </c>
      <c r="K220" s="113">
        <v>65.803644410000004</v>
      </c>
      <c r="L220" s="113">
        <v>69.007567170000002</v>
      </c>
      <c r="M220" s="114">
        <v>69.808547860000004</v>
      </c>
      <c r="N220" s="114">
        <v>78.249652060000003</v>
      </c>
      <c r="O220" s="114">
        <v>81.884872119999997</v>
      </c>
      <c r="P220" s="114">
        <v>86.444300659999996</v>
      </c>
      <c r="Q220" s="114">
        <v>93.160215679999993</v>
      </c>
      <c r="R220" s="114">
        <v>99.9993585</v>
      </c>
      <c r="S220" s="114">
        <v>103.15321590000001</v>
      </c>
      <c r="T220" s="114">
        <v>104.0463613</v>
      </c>
      <c r="U220" s="114">
        <v>103.77750349999999</v>
      </c>
      <c r="V220" s="114">
        <v>108.04831919999999</v>
      </c>
    </row>
    <row r="221" spans="1:22" ht="15.5" customHeight="1" x14ac:dyDescent="0.35">
      <c r="A221" s="109"/>
      <c r="B221" s="110" t="s">
        <v>427</v>
      </c>
      <c r="C221" s="113" t="s">
        <v>330</v>
      </c>
      <c r="D221" s="113" t="s">
        <v>330</v>
      </c>
      <c r="E221" s="113" t="s">
        <v>330</v>
      </c>
      <c r="F221" s="113" t="s">
        <v>330</v>
      </c>
      <c r="G221" s="113" t="s">
        <v>330</v>
      </c>
      <c r="H221" s="113" t="s">
        <v>330</v>
      </c>
      <c r="I221" s="113" t="s">
        <v>330</v>
      </c>
      <c r="J221" s="113">
        <v>73.633598849999998</v>
      </c>
      <c r="K221" s="113">
        <v>76.912274870000005</v>
      </c>
      <c r="L221" s="113">
        <v>91.119870930000005</v>
      </c>
      <c r="M221" s="114">
        <v>86.884914409999993</v>
      </c>
      <c r="N221" s="114">
        <v>87.226443169999996</v>
      </c>
      <c r="O221" s="114">
        <v>95.218215950000001</v>
      </c>
      <c r="P221" s="114">
        <v>105.7373015</v>
      </c>
      <c r="Q221" s="114">
        <v>105.1225498</v>
      </c>
      <c r="R221" s="114">
        <v>99.999618479999995</v>
      </c>
      <c r="S221" s="114">
        <v>101.1583459</v>
      </c>
      <c r="T221" s="114">
        <v>100.7580832</v>
      </c>
      <c r="U221" s="114">
        <v>102.32896049999999</v>
      </c>
      <c r="V221" s="114">
        <v>109.77514960000001</v>
      </c>
    </row>
    <row r="222" spans="1:22" ht="15.5" customHeight="1" x14ac:dyDescent="0.35">
      <c r="A222" s="109"/>
      <c r="B222" s="110" t="s">
        <v>428</v>
      </c>
      <c r="C222" s="113" t="s">
        <v>330</v>
      </c>
      <c r="D222" s="113" t="s">
        <v>330</v>
      </c>
      <c r="E222" s="113" t="s">
        <v>330</v>
      </c>
      <c r="F222" s="113" t="s">
        <v>330</v>
      </c>
      <c r="G222" s="113" t="s">
        <v>330</v>
      </c>
      <c r="H222" s="113" t="s">
        <v>330</v>
      </c>
      <c r="I222" s="113" t="s">
        <v>330</v>
      </c>
      <c r="J222" s="113">
        <v>119.760479</v>
      </c>
      <c r="K222" s="113">
        <v>119.760479</v>
      </c>
      <c r="L222" s="113">
        <v>119.760479</v>
      </c>
      <c r="M222" s="114">
        <v>119.760479</v>
      </c>
      <c r="N222" s="114">
        <v>108.8622754</v>
      </c>
      <c r="O222" s="114">
        <v>100.3592814</v>
      </c>
      <c r="P222" s="114">
        <v>98.922155689999997</v>
      </c>
      <c r="Q222" s="114">
        <v>99.161676650000004</v>
      </c>
      <c r="R222" s="114">
        <v>100</v>
      </c>
      <c r="S222" s="114">
        <v>104.01651440000001</v>
      </c>
      <c r="T222" s="114">
        <v>103.5944442</v>
      </c>
      <c r="U222" s="114">
        <v>102.2077013</v>
      </c>
      <c r="V222" s="114">
        <v>100.284853</v>
      </c>
    </row>
    <row r="223" spans="1:22" ht="15.5" customHeight="1" x14ac:dyDescent="0.35">
      <c r="A223" s="109"/>
      <c r="B223" s="110" t="s">
        <v>429</v>
      </c>
      <c r="C223" s="113" t="s">
        <v>330</v>
      </c>
      <c r="D223" s="113" t="s">
        <v>330</v>
      </c>
      <c r="E223" s="113" t="s">
        <v>330</v>
      </c>
      <c r="F223" s="113" t="s">
        <v>330</v>
      </c>
      <c r="G223" s="113" t="s">
        <v>330</v>
      </c>
      <c r="H223" s="113" t="s">
        <v>330</v>
      </c>
      <c r="I223" s="113" t="s">
        <v>330</v>
      </c>
      <c r="J223" s="113">
        <v>54.44013425</v>
      </c>
      <c r="K223" s="113">
        <v>58.011651960000002</v>
      </c>
      <c r="L223" s="113">
        <v>61.27703958</v>
      </c>
      <c r="M223" s="114">
        <v>64.644470569999996</v>
      </c>
      <c r="N223" s="114">
        <v>72.246701119999997</v>
      </c>
      <c r="O223" s="114">
        <v>81.889798940000006</v>
      </c>
      <c r="P223" s="114">
        <v>88.522617550000007</v>
      </c>
      <c r="Q223" s="114">
        <v>95.56360961</v>
      </c>
      <c r="R223" s="114">
        <v>100.0024959</v>
      </c>
      <c r="S223" s="114">
        <v>104.2250138</v>
      </c>
      <c r="T223" s="114">
        <v>107.73574050000001</v>
      </c>
      <c r="U223" s="114">
        <v>109.9563088</v>
      </c>
      <c r="V223" s="114">
        <v>115.54889249999999</v>
      </c>
    </row>
    <row r="224" spans="1:22" ht="15.5" customHeight="1" x14ac:dyDescent="0.35">
      <c r="A224" s="109"/>
      <c r="B224" s="110" t="s">
        <v>430</v>
      </c>
      <c r="C224" s="113" t="s">
        <v>330</v>
      </c>
      <c r="D224" s="113" t="s">
        <v>330</v>
      </c>
      <c r="E224" s="113" t="s">
        <v>330</v>
      </c>
      <c r="F224" s="113" t="s">
        <v>330</v>
      </c>
      <c r="G224" s="113" t="s">
        <v>330</v>
      </c>
      <c r="H224" s="113" t="s">
        <v>330</v>
      </c>
      <c r="I224" s="113" t="s">
        <v>330</v>
      </c>
      <c r="J224" s="113">
        <v>55.481986880000001</v>
      </c>
      <c r="K224" s="113">
        <v>57.665535550000001</v>
      </c>
      <c r="L224" s="113">
        <v>63.670294419999998</v>
      </c>
      <c r="M224" s="114">
        <v>73.744394</v>
      </c>
      <c r="N224" s="114">
        <v>81.039431629999996</v>
      </c>
      <c r="O224" s="114">
        <v>86.250172800000001</v>
      </c>
      <c r="P224" s="114">
        <v>90.021756879999998</v>
      </c>
      <c r="Q224" s="114">
        <v>95.927263530000005</v>
      </c>
      <c r="R224" s="114">
        <v>99.996604250000004</v>
      </c>
      <c r="S224" s="114">
        <v>109.6776862</v>
      </c>
      <c r="T224" s="114">
        <v>112.8037365</v>
      </c>
      <c r="U224" s="114">
        <v>123.8693767</v>
      </c>
      <c r="V224" s="114">
        <v>131.42521429999999</v>
      </c>
    </row>
    <row r="225" spans="1:36" ht="15.5" customHeight="1" x14ac:dyDescent="0.35">
      <c r="A225" s="109"/>
      <c r="B225" s="110" t="s">
        <v>431</v>
      </c>
      <c r="C225" s="113"/>
      <c r="D225" s="113"/>
      <c r="E225" s="113"/>
      <c r="F225" s="113"/>
      <c r="G225" s="113"/>
      <c r="H225" s="113"/>
      <c r="I225" s="113"/>
      <c r="J225" s="113"/>
      <c r="K225" s="113"/>
      <c r="L225" s="113"/>
      <c r="M225" s="114"/>
      <c r="N225" s="114"/>
      <c r="O225" s="114"/>
      <c r="P225" s="114"/>
      <c r="Q225" s="114"/>
      <c r="R225" s="114"/>
      <c r="S225" s="114"/>
      <c r="T225" s="114"/>
      <c r="U225" s="114"/>
      <c r="V225" s="114"/>
    </row>
    <row r="226" spans="1:36" ht="15.5" customHeight="1" x14ac:dyDescent="0.35">
      <c r="A226" s="109"/>
      <c r="B226" s="110" t="s">
        <v>432</v>
      </c>
      <c r="C226" s="113" t="s">
        <v>330</v>
      </c>
      <c r="D226" s="113" t="s">
        <v>330</v>
      </c>
      <c r="E226" s="113" t="s">
        <v>330</v>
      </c>
      <c r="F226" s="113" t="s">
        <v>330</v>
      </c>
      <c r="G226" s="113" t="s">
        <v>330</v>
      </c>
      <c r="H226" s="113" t="s">
        <v>330</v>
      </c>
      <c r="I226" s="113" t="s">
        <v>330</v>
      </c>
      <c r="J226" s="113">
        <v>55.050075530000001</v>
      </c>
      <c r="K226" s="113">
        <v>55.212945580000003</v>
      </c>
      <c r="L226" s="113">
        <v>66.016658629999995</v>
      </c>
      <c r="M226" s="114">
        <v>68.568289350000001</v>
      </c>
      <c r="N226" s="114">
        <v>73.237230670000002</v>
      </c>
      <c r="O226" s="114">
        <v>80.620672749999997</v>
      </c>
      <c r="P226" s="114">
        <v>89.741395319999995</v>
      </c>
      <c r="Q226" s="114">
        <v>93.867436490000003</v>
      </c>
      <c r="R226" s="114">
        <v>100.0022082</v>
      </c>
      <c r="S226" s="114">
        <v>103.4294345</v>
      </c>
      <c r="T226" s="114">
        <v>112.2555643</v>
      </c>
      <c r="U226" s="114">
        <v>115.0936157</v>
      </c>
      <c r="V226" s="114">
        <v>122.06453569999999</v>
      </c>
    </row>
    <row r="227" spans="1:36" ht="15.5" customHeight="1" x14ac:dyDescent="0.35">
      <c r="A227" s="109"/>
      <c r="B227" s="110" t="s">
        <v>434</v>
      </c>
      <c r="C227" s="113">
        <v>30.4</v>
      </c>
      <c r="D227" s="113">
        <v>30.8</v>
      </c>
      <c r="E227" s="113">
        <v>32.299999999999997</v>
      </c>
      <c r="F227" s="113">
        <v>33.5</v>
      </c>
      <c r="G227" s="113">
        <v>34.9</v>
      </c>
      <c r="H227" s="113">
        <v>37.5</v>
      </c>
      <c r="I227" s="113">
        <v>40.799999999999997</v>
      </c>
      <c r="J227" s="113">
        <v>44.5</v>
      </c>
      <c r="K227" s="113">
        <v>48.4</v>
      </c>
      <c r="L227" s="113">
        <v>54.9</v>
      </c>
      <c r="M227" s="114">
        <v>61.6</v>
      </c>
      <c r="N227" s="114">
        <v>67.7</v>
      </c>
      <c r="O227" s="114">
        <v>72</v>
      </c>
      <c r="P227" s="114">
        <v>78.5</v>
      </c>
      <c r="Q227" s="114">
        <v>85</v>
      </c>
      <c r="R227" s="114">
        <v>90.1</v>
      </c>
      <c r="S227" s="114">
        <v>95.8</v>
      </c>
      <c r="T227" s="114">
        <v>98.3</v>
      </c>
      <c r="U227" s="114">
        <v>100</v>
      </c>
      <c r="V227" s="114">
        <v>106.2</v>
      </c>
    </row>
    <row r="228" spans="1:36" ht="15.5" customHeight="1" x14ac:dyDescent="0.35">
      <c r="A228" s="109"/>
      <c r="B228" s="110" t="s">
        <v>435</v>
      </c>
      <c r="C228" s="113">
        <v>90.3</v>
      </c>
      <c r="D228" s="113">
        <v>99.999890399999998</v>
      </c>
      <c r="E228" s="113">
        <v>103.8960745</v>
      </c>
      <c r="F228" s="113">
        <v>107.10611040000001</v>
      </c>
      <c r="G228" s="113">
        <v>111.4380788</v>
      </c>
      <c r="H228" s="113">
        <v>117.9524555</v>
      </c>
      <c r="I228" s="113">
        <v>126.18220599999999</v>
      </c>
      <c r="J228" s="113">
        <v>135.3772003</v>
      </c>
      <c r="K228" s="113">
        <v>142.93743240000001</v>
      </c>
      <c r="L228" s="113">
        <v>165.77108390000001</v>
      </c>
      <c r="M228" s="114">
        <v>189.5606137</v>
      </c>
      <c r="N228" s="114">
        <v>210.3418125</v>
      </c>
      <c r="O228" s="114">
        <v>224.12845659999999</v>
      </c>
      <c r="P228" s="114">
        <v>237.76911369999999</v>
      </c>
      <c r="Q228" s="114">
        <v>259.17870959999999</v>
      </c>
      <c r="R228" s="114">
        <v>272.41281350000003</v>
      </c>
      <c r="S228" s="114">
        <v>286.10873600000002</v>
      </c>
      <c r="T228" s="114">
        <v>312.24392089999998</v>
      </c>
      <c r="U228" s="114">
        <v>330.6212051</v>
      </c>
      <c r="V228" s="114">
        <v>344.30308159999998</v>
      </c>
    </row>
    <row r="229" spans="1:36" x14ac:dyDescent="0.25">
      <c r="A229" s="109"/>
      <c r="B229" s="109"/>
      <c r="C229" s="109"/>
      <c r="D229" s="109"/>
      <c r="E229" s="109"/>
      <c r="F229" s="109"/>
      <c r="G229" s="109"/>
      <c r="H229" s="109"/>
      <c r="I229" s="109"/>
      <c r="J229" s="109"/>
      <c r="K229" s="109"/>
      <c r="L229" s="109"/>
    </row>
    <row r="230" spans="1:36" ht="15.5" customHeight="1" x14ac:dyDescent="0.35">
      <c r="A230" s="109"/>
      <c r="B230" s="110" t="s">
        <v>436</v>
      </c>
      <c r="C230" s="111"/>
      <c r="D230" s="111"/>
      <c r="E230" s="111"/>
      <c r="F230" s="111"/>
      <c r="G230" s="111"/>
      <c r="H230" s="111"/>
      <c r="I230" s="111"/>
      <c r="J230" s="111"/>
      <c r="K230" s="111"/>
      <c r="L230" s="111"/>
      <c r="M230" s="112"/>
      <c r="N230" s="112"/>
      <c r="O230" s="112"/>
      <c r="P230" s="112"/>
      <c r="Q230" s="112"/>
      <c r="R230" s="112"/>
      <c r="S230" s="112"/>
      <c r="T230" s="112"/>
      <c r="U230" s="112"/>
      <c r="V230" s="112"/>
      <c r="X230" s="170" t="s">
        <v>773</v>
      </c>
      <c r="Y230" s="170" t="s">
        <v>774</v>
      </c>
      <c r="Z230" s="170" t="s">
        <v>775</v>
      </c>
      <c r="AA230" s="170" t="s">
        <v>776</v>
      </c>
      <c r="AB230" s="170" t="s">
        <v>777</v>
      </c>
      <c r="AC230" s="170" t="s">
        <v>778</v>
      </c>
      <c r="AD230" s="170" t="s">
        <v>779</v>
      </c>
      <c r="AE230" s="170" t="s">
        <v>780</v>
      </c>
      <c r="AF230" s="170" t="s">
        <v>781</v>
      </c>
      <c r="AG230" s="170" t="s">
        <v>782</v>
      </c>
      <c r="AH230" s="170" t="s">
        <v>783</v>
      </c>
      <c r="AI230" s="170" t="s">
        <v>784</v>
      </c>
      <c r="AJ230" s="170"/>
    </row>
    <row r="231" spans="1:36" ht="15.5" customHeight="1" x14ac:dyDescent="0.35">
      <c r="A231" s="109"/>
      <c r="B231" s="110" t="s">
        <v>437</v>
      </c>
      <c r="C231" s="113">
        <v>3.4188034190000001</v>
      </c>
      <c r="D231" s="113">
        <v>2.4793388429999998</v>
      </c>
      <c r="E231" s="113">
        <v>2.8897200770000002</v>
      </c>
      <c r="F231" s="113">
        <v>4.6997389030000001</v>
      </c>
      <c r="G231" s="113">
        <v>3.9900249379999999</v>
      </c>
      <c r="H231" s="113">
        <v>4.5563549160000001</v>
      </c>
      <c r="I231" s="113">
        <v>7.9625051500000001</v>
      </c>
      <c r="J231" s="113">
        <v>5.9</v>
      </c>
      <c r="K231" s="113">
        <v>6.7044381489999996</v>
      </c>
      <c r="L231" s="113">
        <v>12.63063953</v>
      </c>
      <c r="M231" s="114">
        <v>9.591194969</v>
      </c>
      <c r="N231" s="114">
        <v>9.6430494979999999</v>
      </c>
      <c r="O231" s="114">
        <v>8.3169613620000007</v>
      </c>
      <c r="P231" s="114">
        <v>9.8548972189999997</v>
      </c>
      <c r="Q231" s="114">
        <v>9.0809025870000006</v>
      </c>
      <c r="R231" s="114">
        <v>7.2149344099999997</v>
      </c>
      <c r="S231" s="114">
        <v>9.9218379260000003</v>
      </c>
      <c r="T231" s="114">
        <v>4.4640410990000001</v>
      </c>
      <c r="U231" s="114">
        <v>4.243094406</v>
      </c>
      <c r="V231" s="114">
        <v>4.6399999999999997</v>
      </c>
      <c r="X231" s="102">
        <v>6.8</v>
      </c>
      <c r="Y231" s="102">
        <v>6.9</v>
      </c>
      <c r="Z231" s="102">
        <v>6.7</v>
      </c>
      <c r="AA231" s="102">
        <v>6.7</v>
      </c>
      <c r="AB231" s="102">
        <v>5.8</v>
      </c>
      <c r="AC231" s="102">
        <v>4.5</v>
      </c>
      <c r="AD231" s="102">
        <v>4.8</v>
      </c>
    </row>
    <row r="232" spans="1:36" ht="15.5" customHeight="1" x14ac:dyDescent="0.35">
      <c r="A232" s="109"/>
      <c r="B232" s="110" t="s">
        <v>438</v>
      </c>
      <c r="C232" s="113">
        <v>0.46133973099999998</v>
      </c>
      <c r="D232" s="113">
        <v>-2.2435897439999999</v>
      </c>
      <c r="E232" s="113">
        <v>3.6065573770000001</v>
      </c>
      <c r="F232" s="113">
        <v>4.4303797469999999</v>
      </c>
      <c r="G232" s="113">
        <v>3.3333333330000001</v>
      </c>
      <c r="H232" s="113">
        <v>3.9652758330000002</v>
      </c>
      <c r="I232" s="113">
        <v>7.8058503469999998</v>
      </c>
      <c r="J232" s="113">
        <v>6.9944577629999998</v>
      </c>
      <c r="K232" s="113">
        <v>9.3457943930000003</v>
      </c>
      <c r="L232" s="113">
        <v>17.115386300000001</v>
      </c>
      <c r="M232" s="114">
        <v>15.452698140000001</v>
      </c>
      <c r="N232" s="114">
        <v>14.7</v>
      </c>
      <c r="O232" s="114">
        <v>7.7</v>
      </c>
      <c r="P232" s="114">
        <v>9.6311475410000007</v>
      </c>
      <c r="Q232" s="114">
        <v>11.58878505</v>
      </c>
      <c r="R232" s="114">
        <v>9.6314907870000006</v>
      </c>
      <c r="S232" s="114">
        <v>10.90267759</v>
      </c>
      <c r="T232" s="114">
        <v>1.9122439680000001</v>
      </c>
      <c r="U232" s="114">
        <v>2.7</v>
      </c>
      <c r="V232" s="114">
        <v>3.09</v>
      </c>
    </row>
    <row r="233" spans="1:36" ht="15.5" customHeight="1" x14ac:dyDescent="0.35">
      <c r="A233" s="109"/>
      <c r="B233" s="110" t="s">
        <v>439</v>
      </c>
      <c r="C233" s="113" t="s">
        <v>330</v>
      </c>
      <c r="D233" s="113">
        <v>1.315789474</v>
      </c>
      <c r="E233" s="113">
        <v>4.8701298700000004</v>
      </c>
      <c r="F233" s="113">
        <v>3.7151702790000001</v>
      </c>
      <c r="G233" s="113">
        <v>4.1791044780000002</v>
      </c>
      <c r="H233" s="113">
        <v>7.4498567339999999</v>
      </c>
      <c r="I233" s="113">
        <v>8.8000000000000007</v>
      </c>
      <c r="J233" s="113">
        <v>9.0686274509999993</v>
      </c>
      <c r="K233" s="113">
        <v>8.7640449440000001</v>
      </c>
      <c r="L233" s="113">
        <v>13.429752069999999</v>
      </c>
      <c r="M233" s="114">
        <v>12.20400729</v>
      </c>
      <c r="N233" s="114">
        <v>9.9</v>
      </c>
      <c r="O233" s="114">
        <v>6.4</v>
      </c>
      <c r="P233" s="114">
        <v>9</v>
      </c>
      <c r="Q233" s="114">
        <v>8.3000000000000007</v>
      </c>
      <c r="R233" s="114">
        <v>6.1</v>
      </c>
      <c r="S233" s="114">
        <v>6.3</v>
      </c>
      <c r="T233" s="114">
        <v>2.7</v>
      </c>
      <c r="U233" s="114">
        <v>1.7</v>
      </c>
      <c r="V233" s="114">
        <v>6.2</v>
      </c>
      <c r="X233" s="102" t="s">
        <v>785</v>
      </c>
    </row>
    <row r="234" spans="1:36" ht="15.5" customHeight="1" x14ac:dyDescent="0.35">
      <c r="A234" s="109"/>
      <c r="B234" s="110" t="s">
        <v>440</v>
      </c>
      <c r="C234" s="113">
        <v>4.634994206</v>
      </c>
      <c r="D234" s="113">
        <v>10.74184983</v>
      </c>
      <c r="E234" s="113">
        <v>3.8961883290000001</v>
      </c>
      <c r="F234" s="113">
        <v>3.0896604380000001</v>
      </c>
      <c r="G234" s="113">
        <v>4.0445577110000004</v>
      </c>
      <c r="H234" s="113">
        <v>5.845736745</v>
      </c>
      <c r="I234" s="113">
        <v>6.9771760330000001</v>
      </c>
      <c r="J234" s="113">
        <v>7.2870768779999997</v>
      </c>
      <c r="K234" s="113">
        <v>5.5845681789999997</v>
      </c>
      <c r="L234" s="113">
        <v>15.974577910000001</v>
      </c>
      <c r="M234" s="114">
        <v>14.350832049999999</v>
      </c>
      <c r="N234" s="114">
        <v>10.96282521</v>
      </c>
      <c r="O234" s="114">
        <v>6.55440019</v>
      </c>
      <c r="P234" s="114">
        <v>6.0860888790000001</v>
      </c>
      <c r="Q234" s="114">
        <v>9.0043637679999993</v>
      </c>
      <c r="R234" s="114">
        <v>5.1061693510000001</v>
      </c>
      <c r="S234" s="114">
        <v>5.027635224</v>
      </c>
      <c r="T234" s="114">
        <v>9.1347035660000007</v>
      </c>
      <c r="U234" s="114">
        <v>5.8855538520000001</v>
      </c>
      <c r="V234" s="114">
        <v>4.1382332289999999</v>
      </c>
    </row>
    <row r="235" spans="1:36" x14ac:dyDescent="0.25">
      <c r="A235" s="109"/>
      <c r="B235" s="109"/>
      <c r="C235" s="109"/>
      <c r="D235" s="109"/>
      <c r="E235" s="109"/>
      <c r="F235" s="109"/>
      <c r="G235" s="109"/>
      <c r="H235" s="109"/>
      <c r="I235" s="109"/>
      <c r="J235" s="109"/>
      <c r="K235" s="109"/>
      <c r="L235" s="109"/>
    </row>
    <row r="236" spans="1:36" ht="15.5" customHeight="1" thickBot="1" x14ac:dyDescent="0.4">
      <c r="A236" s="109"/>
      <c r="B236" s="110" t="s">
        <v>441</v>
      </c>
      <c r="C236" s="111"/>
      <c r="D236" s="111"/>
      <c r="E236" s="111"/>
      <c r="F236" s="111"/>
      <c r="G236" s="111"/>
      <c r="H236" s="111"/>
      <c r="I236" s="111"/>
      <c r="J236" s="111"/>
      <c r="K236" s="111"/>
      <c r="L236" s="111"/>
      <c r="M236" s="112"/>
      <c r="N236" s="112"/>
      <c r="O236" s="112"/>
      <c r="P236" s="112"/>
      <c r="Q236" s="112"/>
      <c r="R236" s="112"/>
      <c r="S236" s="112"/>
      <c r="T236" s="112"/>
      <c r="U236" s="112"/>
      <c r="V236" s="112"/>
      <c r="X236" s="166" t="s">
        <v>786</v>
      </c>
      <c r="Y236" s="166" t="s">
        <v>787</v>
      </c>
      <c r="Z236" s="166" t="s">
        <v>788</v>
      </c>
      <c r="AA236" s="166" t="s">
        <v>789</v>
      </c>
      <c r="AB236" s="166" t="s">
        <v>790</v>
      </c>
      <c r="AC236" s="166" t="s">
        <v>791</v>
      </c>
      <c r="AD236" s="166"/>
    </row>
    <row r="237" spans="1:36" ht="15.5" customHeight="1" thickBot="1" x14ac:dyDescent="0.4">
      <c r="A237" s="109"/>
      <c r="B237" s="110" t="s">
        <v>442</v>
      </c>
      <c r="C237" s="113">
        <v>60.979700000000001</v>
      </c>
      <c r="D237" s="113">
        <v>70.576999999999998</v>
      </c>
      <c r="E237" s="113">
        <v>77.156199999999998</v>
      </c>
      <c r="F237" s="113">
        <v>83.754099999999994</v>
      </c>
      <c r="G237" s="113">
        <v>93.969700000000003</v>
      </c>
      <c r="H237" s="113">
        <v>100.2058</v>
      </c>
      <c r="I237" s="113">
        <v>113.0608</v>
      </c>
      <c r="J237" s="113">
        <v>126.88799</v>
      </c>
      <c r="K237" s="113">
        <v>154.34389999999999</v>
      </c>
      <c r="L237" s="113">
        <v>196.45937660000001</v>
      </c>
      <c r="M237" s="114">
        <v>218.15901779999999</v>
      </c>
      <c r="N237" s="114">
        <v>222.35130000000001</v>
      </c>
      <c r="O237" s="114">
        <v>263.70569999999998</v>
      </c>
      <c r="P237" s="114">
        <v>301.59019999999998</v>
      </c>
      <c r="Q237" s="114">
        <v>354.83</v>
      </c>
      <c r="R237" s="114">
        <v>424.74459999999999</v>
      </c>
      <c r="S237" s="114">
        <v>503.28710000000001</v>
      </c>
      <c r="T237" s="114">
        <v>569.40239999999994</v>
      </c>
      <c r="U237" s="114">
        <v>669.39499999999998</v>
      </c>
      <c r="V237" s="121">
        <v>726.64279999999997</v>
      </c>
      <c r="X237" s="167" t="s">
        <v>792</v>
      </c>
      <c r="Y237" s="168">
        <v>4.8</v>
      </c>
      <c r="Z237" s="168">
        <v>4.5</v>
      </c>
      <c r="AA237" s="168">
        <v>30.42</v>
      </c>
      <c r="AB237" s="168">
        <v>-11.54</v>
      </c>
      <c r="AC237" s="168" t="s">
        <v>793</v>
      </c>
      <c r="AD237" s="169" t="s">
        <v>794</v>
      </c>
    </row>
    <row r="238" spans="1:36" ht="15.5" customHeight="1" thickBot="1" x14ac:dyDescent="0.4">
      <c r="A238" s="109"/>
      <c r="B238" s="110" t="s">
        <v>443</v>
      </c>
      <c r="C238" s="113">
        <v>42.143000000000001</v>
      </c>
      <c r="D238" s="113">
        <v>48.295099999999998</v>
      </c>
      <c r="E238" s="113">
        <v>55.658299999999997</v>
      </c>
      <c r="F238" s="113">
        <v>56.885199999999998</v>
      </c>
      <c r="G238" s="113">
        <v>63.218899999999998</v>
      </c>
      <c r="H238" s="113">
        <v>68.784099999999995</v>
      </c>
      <c r="I238" s="113">
        <v>77.7804</v>
      </c>
      <c r="J238" s="113">
        <v>83.553299999999993</v>
      </c>
      <c r="K238" s="113">
        <v>100.1752</v>
      </c>
      <c r="L238" s="113">
        <v>125.7584854</v>
      </c>
      <c r="M238" s="114">
        <v>142.1145434</v>
      </c>
      <c r="N238" s="114">
        <v>141.9315</v>
      </c>
      <c r="O238" s="114">
        <v>170.49170000000001</v>
      </c>
      <c r="P238" s="114">
        <v>195.8742</v>
      </c>
      <c r="Q238" s="114">
        <v>227.53739999999999</v>
      </c>
      <c r="R238" s="114">
        <v>270.0804</v>
      </c>
      <c r="S238" s="114">
        <v>327.48270000000002</v>
      </c>
      <c r="T238" s="114">
        <v>361.74590000000001</v>
      </c>
      <c r="U238" s="114">
        <v>415.98540000000003</v>
      </c>
      <c r="V238" s="121">
        <v>423.20429999999999</v>
      </c>
      <c r="X238" s="167" t="s">
        <v>795</v>
      </c>
      <c r="Y238" s="168">
        <v>95.6</v>
      </c>
      <c r="Z238" s="168">
        <v>95.3</v>
      </c>
      <c r="AA238" s="168">
        <v>119.2</v>
      </c>
      <c r="AB238" s="168">
        <v>95.2</v>
      </c>
      <c r="AC238" s="168" t="s">
        <v>796</v>
      </c>
      <c r="AD238" s="169" t="s">
        <v>794</v>
      </c>
    </row>
    <row r="239" spans="1:36" ht="15.5" customHeight="1" thickBot="1" x14ac:dyDescent="0.4">
      <c r="A239" s="109"/>
      <c r="B239" s="110" t="s">
        <v>444</v>
      </c>
      <c r="C239" s="113">
        <v>18.8368</v>
      </c>
      <c r="D239" s="113">
        <v>22.2818</v>
      </c>
      <c r="E239" s="113">
        <v>21.497599999999998</v>
      </c>
      <c r="F239" s="113">
        <v>26.8689</v>
      </c>
      <c r="G239" s="113">
        <v>30.750699999999998</v>
      </c>
      <c r="H239" s="113">
        <v>31.421600000000002</v>
      </c>
      <c r="I239" s="113">
        <v>35.280299999999997</v>
      </c>
      <c r="J239" s="113">
        <v>43.334400000000002</v>
      </c>
      <c r="K239" s="113">
        <v>54.168700000000001</v>
      </c>
      <c r="L239" s="113">
        <v>70.700826180000007</v>
      </c>
      <c r="M239" s="114">
        <v>76.044811429999996</v>
      </c>
      <c r="N239" s="114">
        <v>80.419899999999998</v>
      </c>
      <c r="O239" s="114">
        <v>93.213999999999999</v>
      </c>
      <c r="P239" s="114">
        <v>105.7159</v>
      </c>
      <c r="Q239" s="114">
        <v>127.29259999999999</v>
      </c>
      <c r="R239" s="114">
        <v>154.66419999999999</v>
      </c>
      <c r="S239" s="114">
        <v>175.80439999999999</v>
      </c>
      <c r="T239" s="114">
        <v>207.65639999999999</v>
      </c>
      <c r="U239" s="114">
        <v>253.40950000000001</v>
      </c>
      <c r="V239" s="121">
        <v>303.4384</v>
      </c>
      <c r="X239" s="167" t="s">
        <v>797</v>
      </c>
      <c r="Y239" s="168">
        <v>5.7</v>
      </c>
      <c r="Z239" s="168">
        <v>5.4</v>
      </c>
      <c r="AA239" s="168">
        <v>21.42</v>
      </c>
      <c r="AB239" s="168">
        <v>-1</v>
      </c>
      <c r="AC239" s="168" t="s">
        <v>793</v>
      </c>
      <c r="AD239" s="169" t="s">
        <v>794</v>
      </c>
    </row>
    <row r="240" spans="1:36" ht="15.5" customHeight="1" thickBot="1" x14ac:dyDescent="0.4">
      <c r="A240" s="109"/>
      <c r="B240" s="110" t="s">
        <v>445</v>
      </c>
      <c r="C240" s="113">
        <v>125.14109999999999</v>
      </c>
      <c r="D240" s="113">
        <v>143.87719999999999</v>
      </c>
      <c r="E240" s="113">
        <v>146.8321</v>
      </c>
      <c r="F240" s="113">
        <v>162.15710000000001</v>
      </c>
      <c r="G240" s="113">
        <v>183.3364</v>
      </c>
      <c r="H240" s="113">
        <v>200.23419999999999</v>
      </c>
      <c r="I240" s="113">
        <v>233.76329999999999</v>
      </c>
      <c r="J240" s="113">
        <v>268.63022999999998</v>
      </c>
      <c r="K240" s="113">
        <v>341.03320000000002</v>
      </c>
      <c r="L240" s="113">
        <v>434.06179100000003</v>
      </c>
      <c r="M240" s="114">
        <v>501.44010109999999</v>
      </c>
      <c r="N240" s="114">
        <v>698.96879999999999</v>
      </c>
      <c r="O240" s="114">
        <v>866.59659999999997</v>
      </c>
      <c r="P240" s="114">
        <v>1013.7861</v>
      </c>
      <c r="Q240" s="114">
        <v>1211.1370999999999</v>
      </c>
      <c r="R240" s="114">
        <v>1453.0569</v>
      </c>
      <c r="S240" s="114">
        <v>1741.2914000000001</v>
      </c>
      <c r="T240" s="114">
        <v>2022.2996000000001</v>
      </c>
      <c r="U240" s="114">
        <v>2425.0717</v>
      </c>
      <c r="V240" s="121">
        <v>2855.4949000000001</v>
      </c>
      <c r="X240" s="167" t="s">
        <v>798</v>
      </c>
      <c r="Y240" s="168">
        <v>98.8</v>
      </c>
      <c r="Z240" s="168">
        <v>100.6</v>
      </c>
      <c r="AA240" s="168">
        <v>172.4</v>
      </c>
      <c r="AB240" s="168">
        <v>97.9</v>
      </c>
      <c r="AC240" s="168" t="s">
        <v>796</v>
      </c>
      <c r="AD240" s="169" t="s">
        <v>794</v>
      </c>
    </row>
    <row r="241" spans="1:30" ht="15.5" customHeight="1" x14ac:dyDescent="0.35">
      <c r="A241" s="109"/>
      <c r="B241" s="110" t="s">
        <v>446</v>
      </c>
      <c r="C241" s="113">
        <v>186.12</v>
      </c>
      <c r="D241" s="113">
        <v>214.45419999999999</v>
      </c>
      <c r="E241" s="113">
        <v>223.98830000000001</v>
      </c>
      <c r="F241" s="113">
        <v>245.91120000000001</v>
      </c>
      <c r="G241" s="113">
        <v>277.30610000000001</v>
      </c>
      <c r="H241" s="113">
        <v>300.44</v>
      </c>
      <c r="I241" s="113">
        <v>346.82409999999999</v>
      </c>
      <c r="J241" s="113">
        <v>395.51821999999999</v>
      </c>
      <c r="K241" s="113">
        <v>495.37709999999998</v>
      </c>
      <c r="L241" s="113">
        <v>630.52116760000001</v>
      </c>
      <c r="M241" s="114">
        <v>719.59911880000004</v>
      </c>
      <c r="N241" s="114">
        <v>921.32010000000002</v>
      </c>
      <c r="O241" s="114">
        <v>1130.3023000000001</v>
      </c>
      <c r="P241" s="114">
        <v>1315.3762999999999</v>
      </c>
      <c r="Q241" s="114">
        <v>1565.9672</v>
      </c>
      <c r="R241" s="114">
        <v>1877.8015</v>
      </c>
      <c r="S241" s="114">
        <v>2244.5785999999998</v>
      </c>
      <c r="T241" s="114">
        <v>2591.7020000000002</v>
      </c>
      <c r="U241" s="114">
        <v>3094.4666000000002</v>
      </c>
      <c r="V241" s="121">
        <v>3582.1376</v>
      </c>
      <c r="X241" s="167" t="s">
        <v>799</v>
      </c>
      <c r="Y241" s="168">
        <v>134.69</v>
      </c>
      <c r="Z241" s="168">
        <v>133.54</v>
      </c>
      <c r="AA241" s="168">
        <v>134.69</v>
      </c>
      <c r="AB241" s="168">
        <v>92.2</v>
      </c>
      <c r="AC241" s="168" t="s">
        <v>796</v>
      </c>
      <c r="AD241" s="169" t="s">
        <v>794</v>
      </c>
    </row>
    <row r="242" spans="1:30" ht="15.5" customHeight="1" x14ac:dyDescent="0.35">
      <c r="A242" s="109"/>
      <c r="B242" s="110" t="s">
        <v>447</v>
      </c>
      <c r="C242" s="113">
        <v>80.467500000000001</v>
      </c>
      <c r="D242" s="113">
        <v>87.798100000000005</v>
      </c>
      <c r="E242" s="113">
        <v>88.4191</v>
      </c>
      <c r="F242" s="113">
        <v>91.406999999999996</v>
      </c>
      <c r="G242" s="113">
        <v>108.8047</v>
      </c>
      <c r="H242" s="113">
        <v>107.74209999999999</v>
      </c>
      <c r="I242" s="113">
        <v>139.4392</v>
      </c>
      <c r="J242" s="113">
        <v>131.90950000000001</v>
      </c>
      <c r="K242" s="113">
        <v>171.4554</v>
      </c>
      <c r="L242" s="113">
        <v>227.6664165</v>
      </c>
      <c r="M242" s="114">
        <v>216.35591909999999</v>
      </c>
      <c r="N242" s="114">
        <v>221.26560000000001</v>
      </c>
      <c r="O242" s="114">
        <v>383.77210000000002</v>
      </c>
      <c r="P242" s="114">
        <v>468.238</v>
      </c>
      <c r="Q242" s="114">
        <v>599.21969999999999</v>
      </c>
      <c r="R242" s="114">
        <v>747.28719999999998</v>
      </c>
      <c r="S242" s="114">
        <v>955.98090000000002</v>
      </c>
      <c r="T242" s="114">
        <v>1014.6349</v>
      </c>
      <c r="U242" s="114">
        <v>1054.2917</v>
      </c>
      <c r="V242" s="121">
        <v>984.78309999999999</v>
      </c>
    </row>
    <row r="243" spans="1:30" ht="15.5" customHeight="1" x14ac:dyDescent="0.35">
      <c r="A243" s="109"/>
      <c r="B243" s="110" t="s">
        <v>448</v>
      </c>
      <c r="C243" s="113">
        <v>158.00110000000001</v>
      </c>
      <c r="D243" s="113">
        <v>187.8554</v>
      </c>
      <c r="E243" s="113">
        <v>207.32300000000001</v>
      </c>
      <c r="F243" s="113">
        <v>228.44380000000001</v>
      </c>
      <c r="G243" s="113">
        <v>251.0899</v>
      </c>
      <c r="H243" s="113">
        <v>285.15750000000003</v>
      </c>
      <c r="I243" s="113">
        <v>327.63440000000003</v>
      </c>
      <c r="J243" s="113">
        <v>365.2251</v>
      </c>
      <c r="K243" s="113">
        <v>442.28230000000002</v>
      </c>
      <c r="L243" s="113">
        <v>560.67070000000001</v>
      </c>
      <c r="M243" s="114">
        <v>654.66639999999995</v>
      </c>
      <c r="N243" s="114">
        <v>910.22490000000005</v>
      </c>
      <c r="O243" s="114">
        <v>994.69150000000002</v>
      </c>
      <c r="P243" s="114">
        <v>1165.8662999999999</v>
      </c>
      <c r="Q243" s="114">
        <v>1314.3050000000001</v>
      </c>
      <c r="R243" s="114">
        <v>1527.3459</v>
      </c>
      <c r="S243" s="114">
        <v>1805.7360000000001</v>
      </c>
      <c r="T243" s="114">
        <v>2177.7919999999999</v>
      </c>
      <c r="U243" s="114">
        <v>2755.893</v>
      </c>
      <c r="V243" s="121">
        <v>3345.5201000000002</v>
      </c>
    </row>
    <row r="244" spans="1:30" ht="15.5" customHeight="1" x14ac:dyDescent="0.35">
      <c r="A244" s="109"/>
      <c r="B244" s="110" t="s">
        <v>449</v>
      </c>
      <c r="C244" s="113">
        <v>38.242600000000003</v>
      </c>
      <c r="D244" s="113">
        <v>49.191099999999999</v>
      </c>
      <c r="E244" s="113">
        <v>59.576599999999999</v>
      </c>
      <c r="F244" s="113">
        <v>62.825000000000003</v>
      </c>
      <c r="G244" s="113">
        <v>62.313699999999997</v>
      </c>
      <c r="H244" s="113">
        <v>68.811599999999999</v>
      </c>
      <c r="I244" s="113">
        <v>75.921199999999999</v>
      </c>
      <c r="J244" s="113">
        <v>83.010599999999997</v>
      </c>
      <c r="K244" s="113">
        <v>92.091999999999999</v>
      </c>
      <c r="L244" s="113">
        <v>109.8629</v>
      </c>
      <c r="M244" s="114">
        <v>136.81280000000001</v>
      </c>
      <c r="N244" s="114">
        <v>163.43940000000001</v>
      </c>
      <c r="O244" s="114">
        <v>162.88210000000001</v>
      </c>
      <c r="P244" s="114">
        <v>167.78829999999999</v>
      </c>
      <c r="Q244" s="114">
        <v>141.98949999999999</v>
      </c>
      <c r="R244" s="114">
        <v>127.2114</v>
      </c>
      <c r="S244" s="114">
        <v>87.759399999999999</v>
      </c>
      <c r="T244" s="114">
        <v>149.489</v>
      </c>
      <c r="U244" s="114">
        <v>272.63029999999998</v>
      </c>
      <c r="V244" s="121">
        <v>382.55610000000001</v>
      </c>
    </row>
    <row r="245" spans="1:30" ht="15.5" customHeight="1" thickBot="1" x14ac:dyDescent="0.4">
      <c r="A245" s="109"/>
      <c r="B245" s="110" t="s">
        <v>450</v>
      </c>
      <c r="C245" s="113">
        <v>109.44759999999999</v>
      </c>
      <c r="D245" s="113">
        <v>126.75790000000001</v>
      </c>
      <c r="E245" s="113">
        <v>133.31530000000001</v>
      </c>
      <c r="F245" s="113">
        <v>150.95689999999999</v>
      </c>
      <c r="G245" s="113">
        <v>172.51740000000001</v>
      </c>
      <c r="H245" s="113">
        <v>197.01689999999999</v>
      </c>
      <c r="I245" s="113">
        <v>243.57040000000001</v>
      </c>
      <c r="J245" s="113">
        <v>273.47739999999999</v>
      </c>
      <c r="K245" s="113">
        <v>339.83420000000001</v>
      </c>
      <c r="L245" s="113">
        <v>438.3544</v>
      </c>
      <c r="M245" s="114">
        <v>500.6506</v>
      </c>
      <c r="N245" s="114">
        <v>727.32240000000002</v>
      </c>
      <c r="O245" s="114">
        <v>809.82579999999996</v>
      </c>
      <c r="P245" s="114">
        <v>973.02610000000004</v>
      </c>
      <c r="Q245" s="114">
        <v>1150.8245999999999</v>
      </c>
      <c r="R245" s="114">
        <v>1373.9450999999999</v>
      </c>
      <c r="S245" s="114">
        <v>1692.3061</v>
      </c>
      <c r="T245" s="114">
        <v>1997.16</v>
      </c>
      <c r="U245" s="114">
        <v>2442.7840000000001</v>
      </c>
      <c r="V245" s="121">
        <v>2910.2759000000001</v>
      </c>
      <c r="X245" s="171" t="s">
        <v>800</v>
      </c>
      <c r="Y245" s="171" t="s">
        <v>801</v>
      </c>
      <c r="Z245" s="171" t="s">
        <v>802</v>
      </c>
    </row>
    <row r="246" spans="1:30" ht="15.5" customHeight="1" thickBot="1" x14ac:dyDescent="0.4">
      <c r="A246" s="109"/>
      <c r="B246" s="110" t="s">
        <v>451</v>
      </c>
      <c r="C246" s="113">
        <v>8.5028000000000006</v>
      </c>
      <c r="D246" s="113">
        <v>9.6834000000000007</v>
      </c>
      <c r="E246" s="113">
        <v>11.3551</v>
      </c>
      <c r="F246" s="113">
        <v>11.8287</v>
      </c>
      <c r="G246" s="113">
        <v>13.3439</v>
      </c>
      <c r="H246" s="113">
        <v>12.7628</v>
      </c>
      <c r="I246" s="113">
        <v>1.7736000000000001</v>
      </c>
      <c r="J246" s="113">
        <v>3.6223000000000001</v>
      </c>
      <c r="K246" s="113">
        <v>4.7096</v>
      </c>
      <c r="L246" s="113">
        <v>7.3611000000000004</v>
      </c>
      <c r="M246" s="114">
        <v>11.7599</v>
      </c>
      <c r="N246" s="114">
        <v>13.0867</v>
      </c>
      <c r="O246" s="114">
        <v>11.8842</v>
      </c>
      <c r="P246" s="114">
        <v>13.6629</v>
      </c>
      <c r="Q246" s="114">
        <v>11.073499999999999</v>
      </c>
      <c r="R246" s="114">
        <v>16.0886</v>
      </c>
      <c r="S246" s="114">
        <v>17.4436</v>
      </c>
      <c r="T246" s="114">
        <v>21.917100000000001</v>
      </c>
      <c r="U246" s="114">
        <v>30.444400000000002</v>
      </c>
      <c r="V246" s="121">
        <v>42.994900000000001</v>
      </c>
      <c r="X246" s="172">
        <v>2019</v>
      </c>
      <c r="Y246" s="173">
        <v>5.57E-2</v>
      </c>
      <c r="Z246" s="173">
        <v>1.5100000000000001E-2</v>
      </c>
    </row>
    <row r="247" spans="1:30" ht="15.5" customHeight="1" thickBot="1" x14ac:dyDescent="0.4">
      <c r="A247" s="109"/>
      <c r="B247" s="110" t="s">
        <v>452</v>
      </c>
      <c r="C247" s="113"/>
      <c r="D247" s="113"/>
      <c r="E247" s="113"/>
      <c r="F247" s="113"/>
      <c r="G247" s="113"/>
      <c r="H247" s="113"/>
      <c r="I247" s="113"/>
      <c r="J247" s="113"/>
      <c r="K247" s="113"/>
      <c r="L247" s="113"/>
      <c r="M247" s="114"/>
      <c r="N247" s="114"/>
      <c r="O247" s="114"/>
      <c r="P247" s="114"/>
      <c r="Q247" s="114"/>
      <c r="R247" s="114"/>
      <c r="S247" s="114"/>
      <c r="T247" s="114"/>
      <c r="U247" s="114"/>
      <c r="V247" s="114"/>
      <c r="X247" s="172">
        <v>2018</v>
      </c>
      <c r="Y247" s="173">
        <v>4.0599999999999997E-2</v>
      </c>
      <c r="Z247" s="173">
        <v>4.3E-3</v>
      </c>
    </row>
    <row r="248" spans="1:30" ht="15.5" customHeight="1" thickBot="1" x14ac:dyDescent="0.4">
      <c r="A248" s="109"/>
      <c r="B248" s="110" t="s">
        <v>453</v>
      </c>
      <c r="C248" s="113">
        <v>1.8081</v>
      </c>
      <c r="D248" s="113">
        <v>2.2229999999999999</v>
      </c>
      <c r="E248" s="113">
        <v>3.0760000000000001</v>
      </c>
      <c r="F248" s="113">
        <v>2.8332000000000002</v>
      </c>
      <c r="G248" s="113">
        <v>2.9148999999999998</v>
      </c>
      <c r="H248" s="113">
        <v>6.5662000000000003</v>
      </c>
      <c r="I248" s="113">
        <v>6.3692000000000002</v>
      </c>
      <c r="J248" s="113">
        <v>5.1148999999999996</v>
      </c>
      <c r="K248" s="113">
        <v>5.6464999999999996</v>
      </c>
      <c r="L248" s="113">
        <v>5.0923999999999996</v>
      </c>
      <c r="M248" s="114">
        <v>5.4431000000000003</v>
      </c>
      <c r="N248" s="114">
        <v>6.3764000000000003</v>
      </c>
      <c r="O248" s="114">
        <v>10.099399999999999</v>
      </c>
      <c r="P248" s="114">
        <v>11.389099999999999</v>
      </c>
      <c r="Q248" s="114">
        <v>10.417299999999999</v>
      </c>
      <c r="R248" s="114">
        <v>10.1008</v>
      </c>
      <c r="S248" s="114">
        <v>8.2270000000000003</v>
      </c>
      <c r="T248" s="114">
        <v>9.2258999999999993</v>
      </c>
      <c r="U248" s="114">
        <v>10.0343</v>
      </c>
      <c r="V248" s="121">
        <v>9.6930999999999994</v>
      </c>
      <c r="X248" s="172">
        <v>2017</v>
      </c>
      <c r="Y248" s="173">
        <v>3.6299999999999999E-2</v>
      </c>
      <c r="Z248" s="173">
        <v>-5.16E-2</v>
      </c>
    </row>
    <row r="249" spans="1:30" ht="15.5" customHeight="1" thickBot="1" x14ac:dyDescent="0.4">
      <c r="A249" s="109"/>
      <c r="B249" s="110" t="s">
        <v>454</v>
      </c>
      <c r="C249" s="113">
        <v>52.347799999999999</v>
      </c>
      <c r="D249" s="113">
        <v>61.199300000000001</v>
      </c>
      <c r="E249" s="113">
        <v>71.753799999999998</v>
      </c>
      <c r="F249" s="113">
        <v>73.939599999999999</v>
      </c>
      <c r="G249" s="113">
        <v>82.584500000000006</v>
      </c>
      <c r="H249" s="113">
        <v>92.459599999999995</v>
      </c>
      <c r="I249" s="113">
        <v>120.2495</v>
      </c>
      <c r="J249" s="113">
        <v>101.6164</v>
      </c>
      <c r="K249" s="113">
        <v>118.36060000000001</v>
      </c>
      <c r="L249" s="113">
        <v>157.8159</v>
      </c>
      <c r="M249" s="114">
        <v>151.42320000000001</v>
      </c>
      <c r="N249" s="114">
        <v>210.1703</v>
      </c>
      <c r="O249" s="114">
        <v>248.16130000000001</v>
      </c>
      <c r="P249" s="114">
        <v>318.72800000000001</v>
      </c>
      <c r="Q249" s="114">
        <v>347.5575</v>
      </c>
      <c r="R249" s="114">
        <v>396.83150000000001</v>
      </c>
      <c r="S249" s="114">
        <v>517.13829999999996</v>
      </c>
      <c r="T249" s="114">
        <v>600.72490000000005</v>
      </c>
      <c r="U249" s="114">
        <v>715.71810000000005</v>
      </c>
      <c r="V249" s="121">
        <v>748.16560000000004</v>
      </c>
      <c r="X249" s="172">
        <v>2016</v>
      </c>
      <c r="Y249" s="173">
        <v>8.7900000000000006E-2</v>
      </c>
      <c r="Z249" s="173">
        <v>9.1999999999999998E-3</v>
      </c>
    </row>
    <row r="250" spans="1:30" x14ac:dyDescent="0.25">
      <c r="A250" s="109"/>
      <c r="B250" s="109"/>
      <c r="C250" s="109"/>
      <c r="D250" s="109"/>
      <c r="E250" s="109"/>
      <c r="F250" s="109"/>
      <c r="G250" s="109"/>
      <c r="H250" s="109"/>
      <c r="I250" s="109"/>
      <c r="J250" s="109"/>
      <c r="K250" s="109"/>
      <c r="L250" s="109"/>
    </row>
    <row r="251" spans="1:30" ht="15.5" customHeight="1" x14ac:dyDescent="0.35">
      <c r="A251" s="109"/>
      <c r="B251" s="110" t="s">
        <v>455</v>
      </c>
      <c r="C251" s="113">
        <v>21.80664685</v>
      </c>
      <c r="D251" s="113">
        <v>15.22312391</v>
      </c>
      <c r="E251" s="113">
        <v>4.4457511209999998</v>
      </c>
      <c r="F251" s="113">
        <v>9.7875201520000008</v>
      </c>
      <c r="G251" s="113">
        <v>12.766762959999999</v>
      </c>
      <c r="H251" s="113">
        <v>8.3423696770000006</v>
      </c>
      <c r="I251" s="113">
        <v>15.438723209999999</v>
      </c>
      <c r="J251" s="113">
        <v>14.040004720000001</v>
      </c>
      <c r="K251" s="113">
        <v>25.247605530000001</v>
      </c>
      <c r="L251" s="113">
        <v>27.281048630000001</v>
      </c>
      <c r="M251" s="114">
        <v>14.12767023</v>
      </c>
      <c r="N251" s="114">
        <v>28.032410809999998</v>
      </c>
      <c r="O251" s="114">
        <v>22.68290309</v>
      </c>
      <c r="P251" s="114">
        <v>16.37384844</v>
      </c>
      <c r="Q251" s="114">
        <v>19.050889560000002</v>
      </c>
      <c r="R251" s="114">
        <v>19.913207629999999</v>
      </c>
      <c r="S251" s="114">
        <v>19.53226153</v>
      </c>
      <c r="T251" s="114">
        <v>15.464969679999999</v>
      </c>
      <c r="U251" s="114">
        <v>19.3990127</v>
      </c>
      <c r="V251" s="121">
        <v>15.759452700000001</v>
      </c>
    </row>
    <row r="252" spans="1:30" ht="15.5" customHeight="1" x14ac:dyDescent="0.35">
      <c r="A252" s="109"/>
      <c r="B252" s="110" t="s">
        <v>456</v>
      </c>
      <c r="C252" s="113">
        <v>49.04477061</v>
      </c>
      <c r="D252" s="113">
        <v>48.571006160000003</v>
      </c>
      <c r="E252" s="113">
        <v>48.752558829999998</v>
      </c>
      <c r="F252" s="113">
        <v>49.958273730000002</v>
      </c>
      <c r="G252" s="113">
        <v>51.664012720000002</v>
      </c>
      <c r="H252" s="113">
        <v>50.972862200000002</v>
      </c>
      <c r="I252" s="113">
        <v>53.024387070000003</v>
      </c>
      <c r="J252" s="113">
        <v>54.342342090000002</v>
      </c>
      <c r="K252" s="113">
        <v>60.733417430000003</v>
      </c>
      <c r="L252" s="113">
        <v>63.800398000000001</v>
      </c>
      <c r="M252" s="114">
        <v>60.329901220000004</v>
      </c>
      <c r="N252" s="114">
        <v>67.399495009999995</v>
      </c>
      <c r="O252" s="114">
        <v>74.004455710000002</v>
      </c>
      <c r="P252" s="114">
        <v>77.602811770000002</v>
      </c>
      <c r="Q252" s="114">
        <v>79.711662570000001</v>
      </c>
      <c r="R252" s="114">
        <v>88.153504459999994</v>
      </c>
      <c r="S252" s="114">
        <v>99.619002219999999</v>
      </c>
      <c r="T252" s="114">
        <v>96.904431560000006</v>
      </c>
      <c r="U252" s="114">
        <v>102.09278569999999</v>
      </c>
      <c r="V252" s="121">
        <v>103.40091289999999</v>
      </c>
      <c r="X252" s="102" t="s">
        <v>803</v>
      </c>
    </row>
    <row r="253" spans="1:30" x14ac:dyDescent="0.25">
      <c r="A253" s="109"/>
      <c r="B253" s="109"/>
      <c r="C253" s="109"/>
      <c r="D253" s="109"/>
      <c r="E253" s="109"/>
      <c r="F253" s="109"/>
      <c r="G253" s="109"/>
      <c r="H253" s="109"/>
      <c r="I253" s="109"/>
      <c r="J253" s="109"/>
      <c r="K253" s="109"/>
      <c r="L253" s="109"/>
    </row>
    <row r="254" spans="1:30" ht="15.5" customHeight="1" x14ac:dyDescent="0.35">
      <c r="A254" s="109"/>
      <c r="B254" s="110" t="s">
        <v>457</v>
      </c>
      <c r="C254" s="111"/>
      <c r="D254" s="111"/>
      <c r="E254" s="111"/>
      <c r="F254" s="111"/>
      <c r="G254" s="111"/>
      <c r="H254" s="111"/>
      <c r="I254" s="111"/>
      <c r="J254" s="111"/>
      <c r="K254" s="111"/>
      <c r="L254" s="111"/>
      <c r="M254" s="112"/>
      <c r="N254" s="112"/>
      <c r="O254" s="112"/>
      <c r="P254" s="112"/>
      <c r="Q254" s="112"/>
      <c r="R254" s="112"/>
      <c r="S254" s="112"/>
      <c r="T254" s="112"/>
      <c r="U254" s="112"/>
      <c r="V254" s="112"/>
    </row>
    <row r="255" spans="1:30" ht="15.5" customHeight="1" x14ac:dyDescent="0.35">
      <c r="A255" s="109"/>
      <c r="B255" s="110" t="s">
        <v>458</v>
      </c>
      <c r="C255" s="113">
        <v>20.307600000000001</v>
      </c>
      <c r="D255" s="113">
        <v>24.629200000000001</v>
      </c>
      <c r="E255" s="113">
        <v>23.749199999999998</v>
      </c>
      <c r="F255" s="113">
        <v>28.299399999999999</v>
      </c>
      <c r="G255" s="113">
        <v>33.038699999999999</v>
      </c>
      <c r="H255" s="113">
        <v>34.119999999999997</v>
      </c>
      <c r="I255" s="113">
        <v>36.898200000000003</v>
      </c>
      <c r="J255" s="113">
        <v>42.6922</v>
      </c>
      <c r="K255" s="113">
        <v>54.1</v>
      </c>
      <c r="L255" s="113">
        <v>69.5</v>
      </c>
      <c r="M255" s="114">
        <v>80.49890121</v>
      </c>
      <c r="N255" s="114">
        <v>82.212370000000007</v>
      </c>
      <c r="O255" s="114">
        <v>94.900272490000006</v>
      </c>
      <c r="P255" s="114">
        <v>113.693</v>
      </c>
      <c r="Q255" s="114">
        <v>129.6892</v>
      </c>
      <c r="R255" s="114">
        <v>159.29</v>
      </c>
      <c r="S255" s="114">
        <v>183.46029999999999</v>
      </c>
      <c r="T255" s="114">
        <v>199.0472</v>
      </c>
      <c r="U255" s="114">
        <v>256.29840000000002</v>
      </c>
      <c r="V255" s="121">
        <v>312.60149999999999</v>
      </c>
    </row>
    <row r="256" spans="1:30" ht="15.5" customHeight="1" x14ac:dyDescent="0.35">
      <c r="A256" s="109"/>
      <c r="B256" s="110" t="s">
        <v>459</v>
      </c>
      <c r="C256" s="113">
        <v>65.703599999999994</v>
      </c>
      <c r="D256" s="113">
        <v>80.987799999999993</v>
      </c>
      <c r="E256" s="113">
        <v>83.817700000000002</v>
      </c>
      <c r="F256" s="113">
        <v>97.236400000000003</v>
      </c>
      <c r="G256" s="113">
        <v>114.1063</v>
      </c>
      <c r="H256" s="113">
        <v>130.0136</v>
      </c>
      <c r="I256" s="113">
        <v>151.57320000000001</v>
      </c>
      <c r="J256" s="113">
        <v>174.63390000000001</v>
      </c>
      <c r="K256" s="113">
        <v>211.40639999999999</v>
      </c>
      <c r="L256" s="113">
        <v>259.87240000000003</v>
      </c>
      <c r="M256" s="114">
        <v>300.84753360000002</v>
      </c>
      <c r="N256" s="114">
        <v>302.58726389999998</v>
      </c>
      <c r="O256" s="114">
        <v>397.16860179999998</v>
      </c>
      <c r="P256" s="114">
        <v>469.48520000000002</v>
      </c>
      <c r="Q256" s="114">
        <v>589.70590000000004</v>
      </c>
      <c r="R256" s="114">
        <v>712.47119999999995</v>
      </c>
      <c r="S256" s="114">
        <v>873.67960000000005</v>
      </c>
      <c r="T256" s="114">
        <v>814.15300000000002</v>
      </c>
      <c r="U256" s="114">
        <v>946.82190000000003</v>
      </c>
      <c r="V256" s="121">
        <v>1060.3347000000001</v>
      </c>
    </row>
    <row r="257" spans="1:22" ht="15.5" customHeight="1" x14ac:dyDescent="0.35">
      <c r="A257" s="109"/>
      <c r="B257" s="110" t="s">
        <v>460</v>
      </c>
      <c r="C257" s="113">
        <v>66.516199999999998</v>
      </c>
      <c r="D257" s="113">
        <v>73.488799999999998</v>
      </c>
      <c r="E257" s="113">
        <v>74.373699999999999</v>
      </c>
      <c r="F257" s="113">
        <v>75.348399999999998</v>
      </c>
      <c r="G257" s="113">
        <v>83.268199999999993</v>
      </c>
      <c r="H257" s="113">
        <v>84.1374</v>
      </c>
      <c r="I257" s="113">
        <v>99.475399999999993</v>
      </c>
      <c r="J257" s="113">
        <v>114.0325</v>
      </c>
      <c r="K257" s="113">
        <v>152.36429999999999</v>
      </c>
      <c r="L257" s="113">
        <v>216.85470000000001</v>
      </c>
      <c r="M257" s="114">
        <v>256.38626909999999</v>
      </c>
      <c r="N257" s="114">
        <v>323.74635019999999</v>
      </c>
      <c r="O257" s="114">
        <v>368.2235493</v>
      </c>
      <c r="P257" s="114">
        <v>420.99457890000002</v>
      </c>
      <c r="Q257" s="114">
        <v>452.94193630000001</v>
      </c>
      <c r="R257" s="114">
        <v>509.20111750000001</v>
      </c>
      <c r="S257" s="114">
        <v>615.86142640000003</v>
      </c>
      <c r="T257" s="114">
        <v>993.42579999999998</v>
      </c>
      <c r="U257" s="114">
        <v>1228.0564999999999</v>
      </c>
      <c r="V257" s="121">
        <v>1497.5536999999999</v>
      </c>
    </row>
    <row r="258" spans="1:22" ht="15.5" customHeight="1" x14ac:dyDescent="0.35">
      <c r="A258" s="109"/>
      <c r="B258" s="110" t="s">
        <v>461</v>
      </c>
      <c r="C258" s="113">
        <v>136.1848</v>
      </c>
      <c r="D258" s="113">
        <v>160.9194</v>
      </c>
      <c r="E258" s="113">
        <v>173.3192</v>
      </c>
      <c r="F258" s="113">
        <v>201.82249999999999</v>
      </c>
      <c r="G258" s="113">
        <v>228.23490000000001</v>
      </c>
      <c r="H258" s="113">
        <v>260.8673</v>
      </c>
      <c r="I258" s="113">
        <v>286.9701</v>
      </c>
      <c r="J258" s="113">
        <v>340.35489999999999</v>
      </c>
      <c r="K258" s="113">
        <v>420.2</v>
      </c>
      <c r="L258" s="113">
        <v>520.6</v>
      </c>
      <c r="M258" s="114">
        <v>742.96439999999996</v>
      </c>
      <c r="N258" s="114">
        <v>854.86986000000002</v>
      </c>
      <c r="O258" s="114">
        <v>967.65422899999999</v>
      </c>
      <c r="P258" s="114">
        <v>1147.8543729999999</v>
      </c>
      <c r="Q258" s="114">
        <v>1313.333351</v>
      </c>
      <c r="R258" s="114">
        <v>1542.6349270000001</v>
      </c>
      <c r="S258" s="114">
        <v>1902.7182290000001</v>
      </c>
      <c r="T258" s="114">
        <v>2240.9908359999999</v>
      </c>
      <c r="U258" s="114">
        <v>2763.2881900000002</v>
      </c>
      <c r="V258" s="121">
        <v>3334.7044620000001</v>
      </c>
    </row>
    <row r="259" spans="1:22" x14ac:dyDescent="0.25">
      <c r="A259" s="109"/>
      <c r="B259" s="109"/>
      <c r="C259" s="109"/>
      <c r="D259" s="109"/>
      <c r="E259" s="109"/>
      <c r="F259" s="109"/>
      <c r="G259" s="109"/>
      <c r="H259" s="109"/>
      <c r="I259" s="109"/>
      <c r="J259" s="109"/>
      <c r="K259" s="109"/>
      <c r="L259" s="109"/>
    </row>
    <row r="260" spans="1:22" ht="15.5" customHeight="1" x14ac:dyDescent="0.35">
      <c r="A260" s="109"/>
      <c r="B260" s="110" t="s">
        <v>462</v>
      </c>
      <c r="C260" s="111"/>
      <c r="D260" s="111"/>
      <c r="E260" s="111"/>
      <c r="F260" s="111"/>
      <c r="G260" s="111"/>
      <c r="H260" s="111"/>
      <c r="I260" s="111"/>
      <c r="J260" s="111"/>
      <c r="K260" s="111"/>
      <c r="L260" s="111"/>
      <c r="M260" s="112"/>
      <c r="N260" s="112"/>
      <c r="O260" s="112"/>
      <c r="P260" s="112"/>
      <c r="Q260" s="112"/>
      <c r="R260" s="112"/>
      <c r="S260" s="112"/>
      <c r="T260" s="112"/>
      <c r="U260" s="112"/>
      <c r="V260" s="112"/>
    </row>
    <row r="261" spans="1:22" ht="15.5" customHeight="1" x14ac:dyDescent="0.35">
      <c r="A261" s="109"/>
      <c r="B261" s="110" t="s">
        <v>463</v>
      </c>
      <c r="C261" s="113"/>
      <c r="D261" s="113"/>
      <c r="E261" s="113"/>
      <c r="F261" s="113"/>
      <c r="G261" s="113"/>
      <c r="H261" s="113"/>
      <c r="I261" s="113"/>
      <c r="J261" s="113"/>
      <c r="K261" s="113"/>
      <c r="L261" s="113"/>
      <c r="M261" s="114"/>
      <c r="N261" s="114"/>
      <c r="O261" s="114"/>
      <c r="P261" s="114"/>
      <c r="Q261" s="114"/>
      <c r="R261" s="114"/>
      <c r="S261" s="114"/>
      <c r="T261" s="114"/>
      <c r="U261" s="114"/>
      <c r="V261" s="114"/>
    </row>
    <row r="262" spans="1:22" ht="15.5" customHeight="1" x14ac:dyDescent="0.35">
      <c r="A262" s="109"/>
      <c r="B262" s="110" t="s">
        <v>464</v>
      </c>
      <c r="C262" s="113">
        <v>5.25</v>
      </c>
      <c r="D262" s="113">
        <v>5</v>
      </c>
      <c r="E262" s="113">
        <v>4.375</v>
      </c>
      <c r="F262" s="113">
        <v>4.25</v>
      </c>
      <c r="G262" s="113">
        <v>3.5</v>
      </c>
      <c r="H262" s="113">
        <v>3.375</v>
      </c>
      <c r="I262" s="113">
        <v>3.5</v>
      </c>
      <c r="J262" s="113">
        <v>3.5</v>
      </c>
      <c r="K262" s="113">
        <v>4.25</v>
      </c>
      <c r="L262" s="113">
        <v>4.75</v>
      </c>
      <c r="M262" s="114">
        <v>7</v>
      </c>
      <c r="N262" s="114">
        <v>7</v>
      </c>
      <c r="O262" s="114">
        <v>4.28</v>
      </c>
      <c r="P262" s="114">
        <v>3.8550499550000001</v>
      </c>
      <c r="Q262" s="114">
        <v>3.2105597719999999</v>
      </c>
      <c r="R262" s="114">
        <v>2.91</v>
      </c>
      <c r="S262" s="114">
        <v>2.2374813979999999</v>
      </c>
      <c r="T262" s="114">
        <v>4.0093728879999997</v>
      </c>
      <c r="U262" s="114">
        <v>4.63</v>
      </c>
      <c r="V262" s="121">
        <v>4.96</v>
      </c>
    </row>
    <row r="263" spans="1:22" ht="15.5" customHeight="1" x14ac:dyDescent="0.35">
      <c r="A263" s="109"/>
      <c r="B263" s="122" t="s">
        <v>465</v>
      </c>
      <c r="C263" s="113">
        <v>5.875</v>
      </c>
      <c r="D263" s="113">
        <v>5.125</v>
      </c>
      <c r="E263" s="113">
        <v>4.25</v>
      </c>
      <c r="F263" s="113">
        <v>4.3</v>
      </c>
      <c r="G263" s="113">
        <v>3.25</v>
      </c>
      <c r="H263" s="113">
        <v>3.5</v>
      </c>
      <c r="I263" s="113">
        <v>3.125</v>
      </c>
      <c r="J263" s="113">
        <v>3.125</v>
      </c>
      <c r="K263" s="113">
        <v>4.25</v>
      </c>
      <c r="L263" s="113">
        <v>4.4000000000000004</v>
      </c>
      <c r="M263" s="114">
        <v>6.4</v>
      </c>
      <c r="N263" s="114">
        <v>6.625</v>
      </c>
      <c r="O263" s="114">
        <v>8.6199999999999992</v>
      </c>
      <c r="P263" s="114">
        <v>8.1015450799999993</v>
      </c>
      <c r="Q263" s="114">
        <v>6.4529928500000002</v>
      </c>
      <c r="R263" s="114">
        <v>6.4669163379999999</v>
      </c>
      <c r="S263" s="114">
        <v>4.4824294120000001</v>
      </c>
      <c r="T263" s="114">
        <v>9.5694558000000001</v>
      </c>
      <c r="U263" s="114">
        <v>9.92</v>
      </c>
      <c r="V263" s="121">
        <v>9.75</v>
      </c>
    </row>
    <row r="264" spans="1:22" ht="15.5" customHeight="1" x14ac:dyDescent="0.35">
      <c r="A264" s="109"/>
      <c r="B264" s="110" t="s">
        <v>466</v>
      </c>
      <c r="C264" s="113">
        <v>6.875</v>
      </c>
      <c r="D264" s="113">
        <v>6.125</v>
      </c>
      <c r="E264" s="113">
        <v>5.25</v>
      </c>
      <c r="F264" s="113">
        <v>5</v>
      </c>
      <c r="G264" s="113">
        <v>4.25</v>
      </c>
      <c r="H264" s="113">
        <v>3.625</v>
      </c>
      <c r="I264" s="113">
        <v>3.625</v>
      </c>
      <c r="J264" s="113">
        <v>3.625</v>
      </c>
      <c r="K264" s="113">
        <v>4.25</v>
      </c>
      <c r="L264" s="113">
        <v>6.1</v>
      </c>
      <c r="M264" s="114">
        <v>8.125</v>
      </c>
      <c r="N264" s="114">
        <v>8.125</v>
      </c>
      <c r="O264" s="114">
        <v>8.91</v>
      </c>
      <c r="P264" s="114">
        <v>8.374466301</v>
      </c>
      <c r="Q264" s="114">
        <v>6.8529486300000002</v>
      </c>
      <c r="R264" s="114">
        <v>6.521213468</v>
      </c>
      <c r="S264" s="114">
        <v>5.7606194999999998</v>
      </c>
      <c r="T264" s="114">
        <v>10.39063355</v>
      </c>
      <c r="U264" s="114">
        <v>10.42</v>
      </c>
      <c r="V264" s="121">
        <v>9.83</v>
      </c>
    </row>
    <row r="265" spans="1:22" x14ac:dyDescent="0.25">
      <c r="A265" s="109"/>
      <c r="B265" s="109"/>
      <c r="C265" s="109"/>
      <c r="D265" s="109"/>
      <c r="E265" s="109"/>
      <c r="F265" s="109"/>
      <c r="G265" s="109"/>
      <c r="H265" s="109"/>
      <c r="I265" s="109"/>
      <c r="J265" s="109"/>
      <c r="K265" s="109"/>
      <c r="L265" s="109"/>
    </row>
    <row r="266" spans="1:22" ht="15.5" customHeight="1" x14ac:dyDescent="0.35">
      <c r="A266" s="109"/>
      <c r="B266" s="110" t="s">
        <v>467</v>
      </c>
      <c r="C266" s="111"/>
      <c r="D266" s="111"/>
      <c r="E266" s="111"/>
      <c r="F266" s="111"/>
      <c r="G266" s="111"/>
      <c r="H266" s="111"/>
      <c r="I266" s="111"/>
      <c r="J266" s="111"/>
      <c r="K266" s="111"/>
      <c r="L266" s="111"/>
      <c r="M266" s="112"/>
      <c r="N266" s="112"/>
      <c r="O266" s="112"/>
      <c r="P266" s="112"/>
      <c r="Q266" s="112"/>
      <c r="R266" s="112"/>
      <c r="S266" s="112"/>
      <c r="T266" s="112"/>
      <c r="U266" s="112"/>
      <c r="V266" s="112"/>
    </row>
    <row r="267" spans="1:22" ht="15.5" customHeight="1" x14ac:dyDescent="0.35">
      <c r="A267" s="109"/>
      <c r="B267" s="110" t="s">
        <v>468</v>
      </c>
      <c r="C267" s="113"/>
      <c r="D267" s="113"/>
      <c r="E267" s="113"/>
      <c r="F267" s="113"/>
      <c r="G267" s="113"/>
      <c r="H267" s="113"/>
      <c r="I267" s="113"/>
      <c r="J267" s="113"/>
      <c r="K267" s="113"/>
      <c r="L267" s="113"/>
      <c r="M267" s="114"/>
      <c r="N267" s="114"/>
      <c r="O267" s="114"/>
      <c r="P267" s="114"/>
      <c r="Q267" s="114"/>
      <c r="R267" s="114"/>
      <c r="S267" s="114"/>
      <c r="T267" s="114"/>
      <c r="U267" s="114"/>
      <c r="V267" s="114"/>
    </row>
    <row r="268" spans="1:22" ht="15.5" customHeight="1" x14ac:dyDescent="0.35">
      <c r="A268" s="109"/>
      <c r="B268" s="122" t="s">
        <v>469</v>
      </c>
      <c r="C268" s="113">
        <v>46.015000000000001</v>
      </c>
      <c r="D268" s="113">
        <v>52.899000000000001</v>
      </c>
      <c r="E268" s="113">
        <v>54.941000000000003</v>
      </c>
      <c r="F268" s="113">
        <v>65.017899999999997</v>
      </c>
      <c r="G268" s="113">
        <v>71.063999999999993</v>
      </c>
      <c r="H268" s="113">
        <v>82.456199999999995</v>
      </c>
      <c r="I268" s="113">
        <v>84.100149999999999</v>
      </c>
      <c r="J268" s="113">
        <v>102.1879</v>
      </c>
      <c r="K268" s="113">
        <v>120.6498</v>
      </c>
      <c r="L268" s="113">
        <v>166.02430000000001</v>
      </c>
      <c r="M268" s="114">
        <v>216.249685</v>
      </c>
      <c r="N268" s="114">
        <v>252.91030900000001</v>
      </c>
      <c r="O268" s="114">
        <v>285.065</v>
      </c>
      <c r="P268" s="114">
        <v>330.916</v>
      </c>
      <c r="Q268" s="114">
        <v>404.63136800000001</v>
      </c>
      <c r="R268" s="114">
        <v>450.01365550000003</v>
      </c>
      <c r="S268" s="114">
        <v>524.03856580000001</v>
      </c>
      <c r="T268" s="114">
        <v>644.29628549999995</v>
      </c>
      <c r="U268" s="114" t="s">
        <v>330</v>
      </c>
      <c r="V268" s="114" t="s">
        <v>330</v>
      </c>
    </row>
    <row r="269" spans="1:22" ht="15.5" customHeight="1" x14ac:dyDescent="0.35">
      <c r="A269" s="109"/>
      <c r="B269" s="122" t="s">
        <v>470</v>
      </c>
      <c r="C269" s="113">
        <v>33.152000000000001</v>
      </c>
      <c r="D269" s="113">
        <v>38.865000000000002</v>
      </c>
      <c r="E269" s="113">
        <v>39.331000000000003</v>
      </c>
      <c r="F269" s="113">
        <v>42.5869</v>
      </c>
      <c r="G269" s="113">
        <v>48.173000000000002</v>
      </c>
      <c r="H269" s="113">
        <v>54.104799999999997</v>
      </c>
      <c r="I269" s="113">
        <v>57.426994999999998</v>
      </c>
      <c r="J269" s="113">
        <v>71.1267</v>
      </c>
      <c r="K269" s="113">
        <v>85.1554</v>
      </c>
      <c r="L269" s="113">
        <v>117.0513</v>
      </c>
      <c r="M269" s="114">
        <v>159.785382</v>
      </c>
      <c r="N269" s="114">
        <v>181.25459900000001</v>
      </c>
      <c r="O269" s="114">
        <v>211.72300000000001</v>
      </c>
      <c r="P269" s="114">
        <v>259.21499999999997</v>
      </c>
      <c r="Q269" s="114">
        <v>312.43991499999998</v>
      </c>
      <c r="R269" s="114">
        <v>355.94292919999998</v>
      </c>
      <c r="S269" s="114">
        <v>421.0587688</v>
      </c>
      <c r="T269" s="114">
        <v>553.68379170000003</v>
      </c>
      <c r="U269" s="114" t="s">
        <v>330</v>
      </c>
      <c r="V269" s="114" t="s">
        <v>330</v>
      </c>
    </row>
    <row r="270" spans="1:22" ht="15.5" customHeight="1" x14ac:dyDescent="0.35">
      <c r="A270" s="109"/>
      <c r="B270" s="122" t="s">
        <v>471</v>
      </c>
      <c r="C270" s="113">
        <v>6.9690000000000003</v>
      </c>
      <c r="D270" s="113">
        <v>8.5169999999999995</v>
      </c>
      <c r="E270" s="113">
        <v>8.0679999999999996</v>
      </c>
      <c r="F270" s="113">
        <v>6.8792999999999997</v>
      </c>
      <c r="G270" s="113">
        <v>8.1233000000000004</v>
      </c>
      <c r="H270" s="113">
        <v>8.7904</v>
      </c>
      <c r="I270" s="113">
        <v>9.1623909999999995</v>
      </c>
      <c r="J270" s="113">
        <v>13.7239</v>
      </c>
      <c r="K270" s="113">
        <v>16.626799999999999</v>
      </c>
      <c r="L270" s="113">
        <v>24.0518</v>
      </c>
      <c r="M270" s="114">
        <v>33.821326999999997</v>
      </c>
      <c r="N270" s="114">
        <v>43.121245999999999</v>
      </c>
      <c r="O270" s="114">
        <v>51.303229999999999</v>
      </c>
      <c r="P270" s="114">
        <v>64.186690999999996</v>
      </c>
      <c r="Q270" s="114">
        <v>75.608249000000001</v>
      </c>
      <c r="R270" s="114">
        <v>86.168029439999998</v>
      </c>
      <c r="S270" s="114">
        <v>114.17471879999999</v>
      </c>
      <c r="T270" s="114">
        <v>144.97850750000001</v>
      </c>
      <c r="U270" s="114" t="s">
        <v>330</v>
      </c>
      <c r="V270" s="114" t="s">
        <v>330</v>
      </c>
    </row>
    <row r="271" spans="1:22" ht="15.5" customHeight="1" x14ac:dyDescent="0.35">
      <c r="A271" s="109"/>
      <c r="B271" s="122" t="s">
        <v>472</v>
      </c>
      <c r="C271" s="113">
        <v>1.865</v>
      </c>
      <c r="D271" s="113">
        <v>1.8049999999999999</v>
      </c>
      <c r="E271" s="113">
        <v>2.8969999999999998</v>
      </c>
      <c r="F271" s="113" t="s">
        <v>473</v>
      </c>
      <c r="G271" s="113" t="s">
        <v>473</v>
      </c>
      <c r="H271" s="113" t="s">
        <v>473</v>
      </c>
      <c r="I271" s="113" t="s">
        <v>473</v>
      </c>
      <c r="J271" s="113" t="s">
        <v>473</v>
      </c>
      <c r="K271" s="113" t="s">
        <v>473</v>
      </c>
      <c r="L271" s="113" t="s">
        <v>473</v>
      </c>
      <c r="M271" s="114">
        <v>9.2908760000000008</v>
      </c>
      <c r="N271" s="114">
        <v>11.860289</v>
      </c>
      <c r="O271" s="114">
        <v>12.292892999999999</v>
      </c>
      <c r="P271" s="114">
        <v>15.541480999999999</v>
      </c>
      <c r="Q271" s="114">
        <v>19.432182000000001</v>
      </c>
      <c r="R271" s="114">
        <v>8.536358796</v>
      </c>
      <c r="S271" s="114">
        <v>9.7336127680000004</v>
      </c>
      <c r="T271" s="114">
        <v>13.044219890000001</v>
      </c>
      <c r="U271" s="114" t="s">
        <v>330</v>
      </c>
      <c r="V271" s="114" t="s">
        <v>330</v>
      </c>
    </row>
    <row r="272" spans="1:22" ht="15.5" customHeight="1" x14ac:dyDescent="0.35">
      <c r="A272" s="109"/>
      <c r="B272" s="122" t="s">
        <v>474</v>
      </c>
      <c r="C272" s="113">
        <v>4.4379999999999997</v>
      </c>
      <c r="D272" s="113">
        <v>5.9870000000000001</v>
      </c>
      <c r="E272" s="113">
        <v>4.3550000000000004</v>
      </c>
      <c r="F272" s="113">
        <v>5.5498000000000003</v>
      </c>
      <c r="G272" s="113">
        <v>6.8169000000000004</v>
      </c>
      <c r="H272" s="113">
        <v>7.3449999999999998</v>
      </c>
      <c r="I272" s="113">
        <v>7.57653</v>
      </c>
      <c r="J272" s="113">
        <v>11.605600000000001</v>
      </c>
      <c r="K272" s="113">
        <v>13.268800000000001</v>
      </c>
      <c r="L272" s="113">
        <v>19.6248</v>
      </c>
      <c r="M272" s="114">
        <v>20.206126000000001</v>
      </c>
      <c r="N272" s="114">
        <v>25.761488</v>
      </c>
      <c r="O272" s="114">
        <v>30.494439</v>
      </c>
      <c r="P272" s="114">
        <v>37.067242999999998</v>
      </c>
      <c r="Q272" s="114">
        <v>45.419797000000003</v>
      </c>
      <c r="R272" s="114">
        <v>63.422346109999999</v>
      </c>
      <c r="S272" s="114">
        <v>84.548342770000005</v>
      </c>
      <c r="T272" s="114">
        <v>107.40197240000001</v>
      </c>
      <c r="U272" s="114" t="s">
        <v>330</v>
      </c>
      <c r="V272" s="114" t="s">
        <v>330</v>
      </c>
    </row>
    <row r="273" spans="1:22" ht="15.5" customHeight="1" x14ac:dyDescent="0.35">
      <c r="A273" s="109"/>
      <c r="B273" s="122" t="s">
        <v>475</v>
      </c>
      <c r="C273" s="113">
        <v>0.66600000000000004</v>
      </c>
      <c r="D273" s="113">
        <v>0.72499999999999998</v>
      </c>
      <c r="E273" s="113">
        <v>0.81599999999999995</v>
      </c>
      <c r="F273" s="113">
        <v>1.3294999999999999</v>
      </c>
      <c r="G273" s="113">
        <v>1.3064</v>
      </c>
      <c r="H273" s="113">
        <v>1.4454</v>
      </c>
      <c r="I273" s="113">
        <v>1.585861</v>
      </c>
      <c r="J273" s="113">
        <v>2.1183000000000001</v>
      </c>
      <c r="K273" s="113">
        <v>3.3580000000000001</v>
      </c>
      <c r="L273" s="113">
        <v>4.4269999999999996</v>
      </c>
      <c r="M273" s="114">
        <v>4.324325</v>
      </c>
      <c r="N273" s="114">
        <v>5.4994690000000004</v>
      </c>
      <c r="O273" s="114">
        <v>8.515898</v>
      </c>
      <c r="P273" s="114">
        <v>11.577966999999999</v>
      </c>
      <c r="Q273" s="114">
        <v>10.756270000000001</v>
      </c>
      <c r="R273" s="114">
        <v>14.209324540000001</v>
      </c>
      <c r="S273" s="114">
        <v>19.892763299999999</v>
      </c>
      <c r="T273" s="114">
        <v>24.532315140000001</v>
      </c>
      <c r="U273" s="114" t="s">
        <v>330</v>
      </c>
      <c r="V273" s="114" t="s">
        <v>330</v>
      </c>
    </row>
    <row r="274" spans="1:22" ht="15.5" customHeight="1" x14ac:dyDescent="0.35">
      <c r="A274" s="109"/>
      <c r="B274" s="122" t="s">
        <v>476</v>
      </c>
      <c r="C274" s="113">
        <v>0.45200000000000001</v>
      </c>
      <c r="D274" s="113">
        <v>0.59699999999999998</v>
      </c>
      <c r="E274" s="113">
        <v>0.83599999999999997</v>
      </c>
      <c r="F274" s="113">
        <v>1.2525999999999999</v>
      </c>
      <c r="G274" s="113">
        <v>1.3912</v>
      </c>
      <c r="H274" s="113">
        <v>1.6758999999999999</v>
      </c>
      <c r="I274" s="113">
        <v>1.771129</v>
      </c>
      <c r="J274" s="113">
        <v>2.0078999999999998</v>
      </c>
      <c r="K274" s="113">
        <v>2.4510000000000001</v>
      </c>
      <c r="L274" s="113">
        <v>3.1956000000000002</v>
      </c>
      <c r="M274" s="114" t="s">
        <v>473</v>
      </c>
      <c r="N274" s="114" t="s">
        <v>473</v>
      </c>
      <c r="O274" s="114">
        <v>1.555002</v>
      </c>
      <c r="P274" s="114">
        <v>1.8806290000000001</v>
      </c>
      <c r="Q274" s="114">
        <v>2.4490810000000001</v>
      </c>
      <c r="R274" s="114">
        <v>2.9279438</v>
      </c>
      <c r="S274" s="114">
        <v>3.2717256180000001</v>
      </c>
      <c r="T274" s="114">
        <v>4.1447877599999998</v>
      </c>
      <c r="U274" s="114" t="s">
        <v>330</v>
      </c>
      <c r="V274" s="114" t="s">
        <v>330</v>
      </c>
    </row>
    <row r="275" spans="1:22" ht="15.5" customHeight="1" x14ac:dyDescent="0.35">
      <c r="A275" s="109"/>
      <c r="B275" s="122" t="s">
        <v>477</v>
      </c>
      <c r="C275" s="113">
        <v>0.123</v>
      </c>
      <c r="D275" s="113">
        <v>8.0000000000000002E-3</v>
      </c>
      <c r="E275" s="113">
        <v>3.0000000000000001E-3</v>
      </c>
      <c r="F275" s="113" t="s">
        <v>473</v>
      </c>
      <c r="G275" s="113" t="s">
        <v>473</v>
      </c>
      <c r="H275" s="113" t="s">
        <v>473</v>
      </c>
      <c r="I275" s="113">
        <v>3.9999999999999998E-6</v>
      </c>
      <c r="J275" s="113" t="s">
        <v>473</v>
      </c>
      <c r="K275" s="113" t="s">
        <v>473</v>
      </c>
      <c r="L275" s="113" t="s">
        <v>473</v>
      </c>
      <c r="M275" s="114">
        <v>1.0000000000000001E-5</v>
      </c>
      <c r="N275" s="114" t="s">
        <v>473</v>
      </c>
      <c r="O275" s="114">
        <v>2.9446E-2</v>
      </c>
      <c r="P275" s="114">
        <v>3.7420000000000001E-3</v>
      </c>
      <c r="Q275" s="114">
        <v>2.8473999999999999E-2</v>
      </c>
      <c r="R275" s="114">
        <v>8.9926559999999999E-3</v>
      </c>
      <c r="S275" s="114">
        <v>5.6333169999999997E-3</v>
      </c>
      <c r="T275" s="114">
        <v>0.136004138</v>
      </c>
      <c r="U275" s="114" t="s">
        <v>330</v>
      </c>
      <c r="V275" s="114" t="s">
        <v>330</v>
      </c>
    </row>
    <row r="276" spans="1:22" ht="15.5" customHeight="1" x14ac:dyDescent="0.35">
      <c r="A276" s="109"/>
      <c r="B276" s="122" t="s">
        <v>478</v>
      </c>
      <c r="C276" s="113">
        <v>14.795</v>
      </c>
      <c r="D276" s="113">
        <v>17.190999999999999</v>
      </c>
      <c r="E276" s="113">
        <v>17.765000000000001</v>
      </c>
      <c r="F276" s="113">
        <v>20.218599999999999</v>
      </c>
      <c r="G276" s="113">
        <v>23.1037</v>
      </c>
      <c r="H276" s="113">
        <v>27.937000000000001</v>
      </c>
      <c r="I276" s="113">
        <v>31.149795000000001</v>
      </c>
      <c r="J276" s="113">
        <v>38.6873</v>
      </c>
      <c r="K276" s="113">
        <v>45.0152</v>
      </c>
      <c r="L276" s="113">
        <v>62.995100000000001</v>
      </c>
      <c r="M276" s="114">
        <v>89.681363000000005</v>
      </c>
      <c r="N276" s="114">
        <v>100.233614</v>
      </c>
      <c r="O276" s="114">
        <v>114.12</v>
      </c>
      <c r="P276" s="114">
        <v>134.607</v>
      </c>
      <c r="Q276" s="114">
        <v>164.36540600000001</v>
      </c>
      <c r="R276" s="114">
        <v>189.42160000000001</v>
      </c>
      <c r="S276" s="114">
        <v>218.7097972</v>
      </c>
      <c r="T276" s="114">
        <v>296.42257699999999</v>
      </c>
      <c r="U276" s="114" t="s">
        <v>330</v>
      </c>
      <c r="V276" s="114" t="s">
        <v>330</v>
      </c>
    </row>
    <row r="277" spans="1:22" ht="15.5" customHeight="1" x14ac:dyDescent="0.35">
      <c r="A277" s="109"/>
      <c r="B277" s="122" t="s">
        <v>479</v>
      </c>
      <c r="C277" s="113">
        <v>10.813000000000001</v>
      </c>
      <c r="D277" s="113">
        <v>12.552</v>
      </c>
      <c r="E277" s="113">
        <v>12.659000000000001</v>
      </c>
      <c r="F277" s="113">
        <v>14.2364</v>
      </c>
      <c r="G277" s="113">
        <v>15.5548</v>
      </c>
      <c r="H277" s="113">
        <v>15.701499999999999</v>
      </c>
      <c r="I277" s="113">
        <v>15.343676</v>
      </c>
      <c r="J277" s="113">
        <v>16.707599999999999</v>
      </c>
      <c r="K277" s="113">
        <v>21.0624</v>
      </c>
      <c r="L277" s="113">
        <v>26.808800000000002</v>
      </c>
      <c r="M277" s="114">
        <v>35.218933</v>
      </c>
      <c r="N277" s="114">
        <v>36.575544000000001</v>
      </c>
      <c r="O277" s="114">
        <v>43.390805999999998</v>
      </c>
      <c r="P277" s="114">
        <v>56.931815</v>
      </c>
      <c r="Q277" s="114">
        <v>67.980556000000007</v>
      </c>
      <c r="R277" s="114">
        <v>74.844459069999999</v>
      </c>
      <c r="S277" s="114">
        <v>82.184049220000006</v>
      </c>
      <c r="T277" s="114">
        <v>103.03960739999999</v>
      </c>
      <c r="U277" s="114" t="s">
        <v>330</v>
      </c>
      <c r="V277" s="114" t="s">
        <v>330</v>
      </c>
    </row>
    <row r="278" spans="1:22" ht="15.5" customHeight="1" x14ac:dyDescent="0.35">
      <c r="A278" s="109"/>
      <c r="B278" s="122" t="s">
        <v>480</v>
      </c>
      <c r="C278" s="113" t="s">
        <v>473</v>
      </c>
      <c r="D278" s="113" t="s">
        <v>473</v>
      </c>
      <c r="E278" s="113" t="s">
        <v>473</v>
      </c>
      <c r="F278" s="113" t="s">
        <v>473</v>
      </c>
      <c r="G278" s="113" t="s">
        <v>473</v>
      </c>
      <c r="H278" s="113" t="s">
        <v>473</v>
      </c>
      <c r="I278" s="113" t="s">
        <v>473</v>
      </c>
      <c r="J278" s="113" t="s">
        <v>473</v>
      </c>
      <c r="K278" s="113" t="s">
        <v>473</v>
      </c>
      <c r="L278" s="113" t="s">
        <v>473</v>
      </c>
      <c r="M278" s="114">
        <v>1.0637490000000001</v>
      </c>
      <c r="N278" s="114">
        <v>1.324195</v>
      </c>
      <c r="O278" s="114">
        <v>1.3239030000000001</v>
      </c>
      <c r="P278" s="114">
        <v>1.605154</v>
      </c>
      <c r="Q278" s="114">
        <v>2.008149</v>
      </c>
      <c r="R278" s="114">
        <v>2.5718986859999999</v>
      </c>
      <c r="S278" s="114">
        <v>2.7128445939999999</v>
      </c>
      <c r="T278" s="114">
        <v>4.9623079680000002</v>
      </c>
      <c r="U278" s="114" t="s">
        <v>330</v>
      </c>
      <c r="V278" s="114" t="s">
        <v>330</v>
      </c>
    </row>
    <row r="279" spans="1:22" ht="15.5" customHeight="1" x14ac:dyDescent="0.35">
      <c r="A279" s="109"/>
      <c r="B279" s="122" t="s">
        <v>481</v>
      </c>
      <c r="C279" s="113" t="s">
        <v>473</v>
      </c>
      <c r="D279" s="113" t="s">
        <v>473</v>
      </c>
      <c r="E279" s="113" t="s">
        <v>473</v>
      </c>
      <c r="F279" s="113" t="s">
        <v>473</v>
      </c>
      <c r="G279" s="113" t="s">
        <v>473</v>
      </c>
      <c r="H279" s="113" t="s">
        <v>473</v>
      </c>
      <c r="I279" s="113" t="s">
        <v>473</v>
      </c>
      <c r="J279" s="113" t="s">
        <v>473</v>
      </c>
      <c r="K279" s="113" t="s">
        <v>473</v>
      </c>
      <c r="L279" s="113" t="s">
        <v>473</v>
      </c>
      <c r="M279" s="114" t="s">
        <v>473</v>
      </c>
      <c r="N279" s="114" t="s">
        <v>473</v>
      </c>
      <c r="O279" s="114" t="s">
        <v>473</v>
      </c>
      <c r="P279" s="114" t="s">
        <v>473</v>
      </c>
      <c r="Q279" s="114" t="s">
        <v>473</v>
      </c>
      <c r="R279" s="114" t="s">
        <v>473</v>
      </c>
      <c r="S279" s="114" t="s">
        <v>473</v>
      </c>
      <c r="T279" s="114" t="s">
        <v>473</v>
      </c>
      <c r="U279" s="114" t="s">
        <v>330</v>
      </c>
      <c r="V279" s="114" t="s">
        <v>330</v>
      </c>
    </row>
    <row r="280" spans="1:22" ht="15.5" customHeight="1" x14ac:dyDescent="0.35">
      <c r="A280" s="109"/>
      <c r="B280" s="122" t="s">
        <v>482</v>
      </c>
      <c r="C280" s="113">
        <v>5.7119999999999997</v>
      </c>
      <c r="D280" s="113">
        <v>6.7530000000000001</v>
      </c>
      <c r="E280" s="113">
        <v>6.6859999999999999</v>
      </c>
      <c r="F280" s="113">
        <v>11.3391</v>
      </c>
      <c r="G280" s="113">
        <v>11.2834</v>
      </c>
      <c r="H280" s="113">
        <v>14.3912</v>
      </c>
      <c r="I280" s="113">
        <v>13.827498</v>
      </c>
      <c r="J280" s="113">
        <v>15.800800000000001</v>
      </c>
      <c r="K280" s="113">
        <v>20.320699999999999</v>
      </c>
      <c r="L280" s="113">
        <v>26.382899999999999</v>
      </c>
      <c r="M280" s="114">
        <v>38.545971000000002</v>
      </c>
      <c r="N280" s="114">
        <v>49.327435000000001</v>
      </c>
      <c r="O280" s="114">
        <v>40.810281000000003</v>
      </c>
      <c r="P280" s="114">
        <v>35.229804999999999</v>
      </c>
      <c r="Q280" s="114">
        <v>42.205765999999997</v>
      </c>
      <c r="R280" s="114">
        <v>38.174309000000001</v>
      </c>
      <c r="S280" s="114">
        <v>39.543954999999997</v>
      </c>
      <c r="T280" s="114">
        <v>31.93236984</v>
      </c>
      <c r="U280" s="114" t="s">
        <v>330</v>
      </c>
      <c r="V280" s="114" t="s">
        <v>330</v>
      </c>
    </row>
    <row r="281" spans="1:22" ht="15.5" customHeight="1" x14ac:dyDescent="0.35">
      <c r="A281" s="109"/>
      <c r="B281" s="122" t="s">
        <v>483</v>
      </c>
      <c r="C281" s="113">
        <v>7.1509999999999998</v>
      </c>
      <c r="D281" s="113">
        <v>7.2809999999999997</v>
      </c>
      <c r="E281" s="113">
        <v>8.9239999999999995</v>
      </c>
      <c r="F281" s="113">
        <v>11.091900000000001</v>
      </c>
      <c r="G281" s="113">
        <v>11.6076</v>
      </c>
      <c r="H281" s="113">
        <v>13.9602</v>
      </c>
      <c r="I281" s="113">
        <v>12.845665</v>
      </c>
      <c r="J281" s="113">
        <v>15.260400000000001</v>
      </c>
      <c r="K281" s="113">
        <v>15.1737</v>
      </c>
      <c r="L281" s="113">
        <v>22.5901</v>
      </c>
      <c r="M281" s="114">
        <v>17.918331999999999</v>
      </c>
      <c r="N281" s="114">
        <v>22.328275000000001</v>
      </c>
      <c r="O281" s="114">
        <v>32.532541000000002</v>
      </c>
      <c r="P281" s="114">
        <v>36.471302000000001</v>
      </c>
      <c r="Q281" s="114">
        <v>49.985686999999999</v>
      </c>
      <c r="R281" s="114">
        <v>55.896417249999999</v>
      </c>
      <c r="S281" s="114">
        <v>63.435841979999999</v>
      </c>
      <c r="T281" s="114">
        <v>58.680123969999997</v>
      </c>
      <c r="U281" s="114" t="s">
        <v>330</v>
      </c>
      <c r="V281" s="114" t="s">
        <v>330</v>
      </c>
    </row>
    <row r="282" spans="1:22" ht="15.5" customHeight="1" x14ac:dyDescent="0.35">
      <c r="A282" s="109"/>
      <c r="B282" s="122" t="s">
        <v>484</v>
      </c>
      <c r="C282" s="113" t="s">
        <v>330</v>
      </c>
      <c r="D282" s="113" t="s">
        <v>330</v>
      </c>
      <c r="E282" s="113" t="s">
        <v>330</v>
      </c>
      <c r="F282" s="113" t="s">
        <v>330</v>
      </c>
      <c r="G282" s="113">
        <v>78.345699999999994</v>
      </c>
      <c r="H282" s="113" t="s">
        <v>330</v>
      </c>
      <c r="I282" s="113" t="s">
        <v>330</v>
      </c>
      <c r="J282" s="113" t="s">
        <v>330</v>
      </c>
      <c r="K282" s="113" t="s">
        <v>330</v>
      </c>
      <c r="L282" s="113" t="s">
        <v>330</v>
      </c>
      <c r="M282" s="114">
        <v>186.49261100000001</v>
      </c>
      <c r="N282" s="114">
        <v>217.32301100000001</v>
      </c>
      <c r="O282" s="114">
        <v>243.34800000000001</v>
      </c>
      <c r="P282" s="114">
        <v>247.374</v>
      </c>
      <c r="Q282" s="114">
        <v>303.24372</v>
      </c>
      <c r="R282" s="114">
        <v>339.062139</v>
      </c>
      <c r="S282" s="114">
        <v>371.06928820000002</v>
      </c>
      <c r="T282" s="114">
        <v>518.24201870000002</v>
      </c>
      <c r="U282" s="114" t="s">
        <v>330</v>
      </c>
      <c r="V282" s="114" t="s">
        <v>330</v>
      </c>
    </row>
    <row r="283" spans="1:22" ht="15.5" customHeight="1" x14ac:dyDescent="0.35">
      <c r="A283" s="109"/>
      <c r="B283" s="153" t="s">
        <v>758</v>
      </c>
      <c r="C283" s="113" t="s">
        <v>330</v>
      </c>
      <c r="D283" s="113" t="s">
        <v>330</v>
      </c>
      <c r="E283" s="113" t="s">
        <v>330</v>
      </c>
      <c r="F283" s="113" t="s">
        <v>330</v>
      </c>
      <c r="G283" s="113" t="s">
        <v>330</v>
      </c>
      <c r="H283" s="113" t="s">
        <v>330</v>
      </c>
      <c r="I283" s="113" t="s">
        <v>330</v>
      </c>
      <c r="J283" s="113" t="s">
        <v>330</v>
      </c>
      <c r="K283" s="113" t="s">
        <v>330</v>
      </c>
      <c r="L283" s="113" t="s">
        <v>330</v>
      </c>
      <c r="M283" s="114">
        <v>51.560948000000003</v>
      </c>
      <c r="N283" s="114">
        <v>59.472349000000001</v>
      </c>
      <c r="O283" s="114">
        <v>65.965530000000001</v>
      </c>
      <c r="P283" s="114">
        <v>66.046069000000003</v>
      </c>
      <c r="Q283" s="114">
        <v>84.356662</v>
      </c>
      <c r="R283" s="114">
        <v>88.543138429999999</v>
      </c>
      <c r="S283" s="114">
        <v>89.268156390000001</v>
      </c>
      <c r="T283" s="114">
        <v>118.834574</v>
      </c>
      <c r="U283" s="114" t="s">
        <v>330</v>
      </c>
      <c r="V283" s="114" t="s">
        <v>330</v>
      </c>
    </row>
    <row r="284" spans="1:22" ht="15.5" customHeight="1" x14ac:dyDescent="0.35">
      <c r="A284" s="109"/>
      <c r="B284" s="153" t="s">
        <v>759</v>
      </c>
      <c r="C284" s="113" t="s">
        <v>330</v>
      </c>
      <c r="D284" s="113" t="s">
        <v>330</v>
      </c>
      <c r="E284" s="113" t="s">
        <v>330</v>
      </c>
      <c r="F284" s="113" t="s">
        <v>330</v>
      </c>
      <c r="G284" s="113" t="s">
        <v>330</v>
      </c>
      <c r="H284" s="113" t="s">
        <v>330</v>
      </c>
      <c r="I284" s="113" t="s">
        <v>330</v>
      </c>
      <c r="J284" s="113" t="s">
        <v>330</v>
      </c>
      <c r="K284" s="113" t="s">
        <v>330</v>
      </c>
      <c r="L284" s="113" t="s">
        <v>330</v>
      </c>
      <c r="M284" s="114">
        <v>19.379809999999999</v>
      </c>
      <c r="N284" s="114">
        <v>27.133033999999999</v>
      </c>
      <c r="O284" s="114">
        <v>23.751003999999998</v>
      </c>
      <c r="P284" s="114">
        <v>23.285264000000002</v>
      </c>
      <c r="Q284" s="114">
        <v>29.950344000000001</v>
      </c>
      <c r="R284" s="114">
        <v>31.823729310000001</v>
      </c>
      <c r="S284" s="114">
        <v>44.585214379999996</v>
      </c>
      <c r="T284" s="114">
        <v>57.126987229999997</v>
      </c>
      <c r="U284" s="114" t="s">
        <v>330</v>
      </c>
      <c r="V284" s="114" t="s">
        <v>330</v>
      </c>
    </row>
    <row r="285" spans="1:22" ht="15.5" customHeight="1" x14ac:dyDescent="0.35">
      <c r="A285" s="109"/>
      <c r="B285" s="153" t="s">
        <v>760</v>
      </c>
      <c r="C285" s="113" t="s">
        <v>330</v>
      </c>
      <c r="D285" s="113" t="s">
        <v>330</v>
      </c>
      <c r="E285" s="113" t="s">
        <v>330</v>
      </c>
      <c r="F285" s="113" t="s">
        <v>330</v>
      </c>
      <c r="G285" s="113" t="s">
        <v>330</v>
      </c>
      <c r="H285" s="113" t="s">
        <v>330</v>
      </c>
      <c r="I285" s="113" t="s">
        <v>330</v>
      </c>
      <c r="J285" s="113" t="s">
        <v>330</v>
      </c>
      <c r="K285" s="113" t="s">
        <v>330</v>
      </c>
      <c r="L285" s="113" t="s">
        <v>330</v>
      </c>
      <c r="M285" s="114" t="s">
        <v>330</v>
      </c>
      <c r="N285" s="114" t="s">
        <v>330</v>
      </c>
      <c r="O285" s="114" t="s">
        <v>330</v>
      </c>
      <c r="P285" s="114" t="s">
        <v>330</v>
      </c>
      <c r="Q285" s="114" t="s">
        <v>330</v>
      </c>
      <c r="R285" s="114" t="s">
        <v>330</v>
      </c>
      <c r="S285" s="114" t="s">
        <v>330</v>
      </c>
      <c r="T285" s="114" t="s">
        <v>330</v>
      </c>
      <c r="U285" s="114" t="s">
        <v>330</v>
      </c>
      <c r="V285" s="114" t="s">
        <v>330</v>
      </c>
    </row>
    <row r="286" spans="1:22" ht="15.5" customHeight="1" x14ac:dyDescent="0.35">
      <c r="A286" s="109"/>
      <c r="B286" s="153" t="s">
        <v>761</v>
      </c>
      <c r="C286" s="113">
        <v>4.82</v>
      </c>
      <c r="D286" s="113">
        <v>4.6980000000000004</v>
      </c>
      <c r="E286" s="113">
        <v>5.77</v>
      </c>
      <c r="F286" s="113">
        <v>6.6218000000000004</v>
      </c>
      <c r="G286" s="113">
        <v>6.5438999999999998</v>
      </c>
      <c r="H286" s="113">
        <v>6.218</v>
      </c>
      <c r="I286" s="113">
        <v>6.1586999999999996</v>
      </c>
      <c r="J286" s="113">
        <v>6.1639999999999997</v>
      </c>
      <c r="K286" s="113">
        <v>6.3737000000000004</v>
      </c>
      <c r="L286" s="113">
        <v>8.1541999999999994</v>
      </c>
      <c r="M286" s="114">
        <v>9.9812580000000004</v>
      </c>
      <c r="N286" s="114">
        <v>12.519199</v>
      </c>
      <c r="O286" s="114">
        <v>15.160826999999999</v>
      </c>
      <c r="P286" s="114">
        <v>13.736698000000001</v>
      </c>
      <c r="Q286" s="114">
        <v>12.037868</v>
      </c>
      <c r="R286" s="114">
        <v>9.2631983719999997</v>
      </c>
      <c r="S286" s="114">
        <v>8.6730400210000003</v>
      </c>
      <c r="T286" s="114">
        <v>10.023699199999999</v>
      </c>
      <c r="U286" s="114" t="s">
        <v>330</v>
      </c>
      <c r="V286" s="114" t="s">
        <v>330</v>
      </c>
    </row>
    <row r="287" spans="1:22" ht="15.5" customHeight="1" x14ac:dyDescent="0.35">
      <c r="A287" s="109"/>
      <c r="B287" s="153" t="s">
        <v>762</v>
      </c>
      <c r="C287" s="113" t="s">
        <v>330</v>
      </c>
      <c r="D287" s="113" t="s">
        <v>330</v>
      </c>
      <c r="E287" s="113" t="s">
        <v>330</v>
      </c>
      <c r="F287" s="113" t="s">
        <v>330</v>
      </c>
      <c r="G287" s="113" t="s">
        <v>330</v>
      </c>
      <c r="H287" s="113" t="s">
        <v>330</v>
      </c>
      <c r="I287" s="113" t="s">
        <v>330</v>
      </c>
      <c r="J287" s="113" t="s">
        <v>330</v>
      </c>
      <c r="K287" s="113" t="s">
        <v>330</v>
      </c>
      <c r="L287" s="113" t="s">
        <v>330</v>
      </c>
      <c r="M287" s="114">
        <v>4.1006900000000002</v>
      </c>
      <c r="N287" s="114">
        <v>5.4451000000000001</v>
      </c>
      <c r="O287" s="114">
        <v>4.6404589999999999</v>
      </c>
      <c r="P287" s="114">
        <v>4.2273389999999997</v>
      </c>
      <c r="Q287" s="114">
        <v>1.1455310000000001</v>
      </c>
      <c r="R287" s="114">
        <v>1.018730583</v>
      </c>
      <c r="S287" s="114">
        <v>0.94184192300000003</v>
      </c>
      <c r="T287" s="114">
        <v>1.0563412480000001</v>
      </c>
      <c r="U287" s="114" t="s">
        <v>330</v>
      </c>
      <c r="V287" s="114" t="s">
        <v>330</v>
      </c>
    </row>
    <row r="288" spans="1:22" ht="15.5" customHeight="1" x14ac:dyDescent="0.35">
      <c r="A288" s="109"/>
      <c r="B288" s="153" t="s">
        <v>763</v>
      </c>
      <c r="C288" s="113" t="s">
        <v>330</v>
      </c>
      <c r="D288" s="113" t="s">
        <v>330</v>
      </c>
      <c r="E288" s="113" t="s">
        <v>330</v>
      </c>
      <c r="F288" s="113" t="s">
        <v>330</v>
      </c>
      <c r="G288" s="113" t="s">
        <v>330</v>
      </c>
      <c r="H288" s="113" t="s">
        <v>330</v>
      </c>
      <c r="I288" s="113" t="s">
        <v>330</v>
      </c>
      <c r="J288" s="113" t="s">
        <v>330</v>
      </c>
      <c r="K288" s="113" t="s">
        <v>330</v>
      </c>
      <c r="L288" s="113" t="s">
        <v>330</v>
      </c>
      <c r="M288" s="114">
        <v>81.875337999999999</v>
      </c>
      <c r="N288" s="114">
        <v>90.073605000000001</v>
      </c>
      <c r="O288" s="114">
        <v>103.664</v>
      </c>
      <c r="P288" s="114">
        <v>102.173</v>
      </c>
      <c r="Q288" s="114">
        <v>133.39181600000001</v>
      </c>
      <c r="R288" s="114">
        <v>157.6908856</v>
      </c>
      <c r="S288" s="114">
        <v>170.84772090000001</v>
      </c>
      <c r="T288" s="114">
        <v>243.91782420000001</v>
      </c>
      <c r="U288" s="114" t="s">
        <v>330</v>
      </c>
      <c r="V288" s="114" t="s">
        <v>330</v>
      </c>
    </row>
    <row r="289" spans="1:22" ht="15.5" customHeight="1" x14ac:dyDescent="0.35">
      <c r="A289" s="109"/>
      <c r="B289" s="153" t="s">
        <v>764</v>
      </c>
      <c r="C289" s="113" t="s">
        <v>330</v>
      </c>
      <c r="D289" s="113" t="s">
        <v>330</v>
      </c>
      <c r="E289" s="113" t="s">
        <v>330</v>
      </c>
      <c r="F289" s="113" t="s">
        <v>330</v>
      </c>
      <c r="G289" s="113" t="s">
        <v>330</v>
      </c>
      <c r="H289" s="113" t="s">
        <v>330</v>
      </c>
      <c r="I289" s="113" t="s">
        <v>330</v>
      </c>
      <c r="J289" s="113" t="s">
        <v>330</v>
      </c>
      <c r="K289" s="113" t="s">
        <v>330</v>
      </c>
      <c r="L289" s="113" t="s">
        <v>330</v>
      </c>
      <c r="M289" s="114">
        <v>18.210381000000002</v>
      </c>
      <c r="N289" s="114">
        <v>20.818518000000001</v>
      </c>
      <c r="O289" s="114">
        <v>28.168780999999999</v>
      </c>
      <c r="P289" s="114">
        <v>35.630070000000003</v>
      </c>
      <c r="Q289" s="114">
        <v>39.028461</v>
      </c>
      <c r="R289" s="114">
        <v>50.75781568</v>
      </c>
      <c r="S289" s="114">
        <v>56.747111480000001</v>
      </c>
      <c r="T289" s="114">
        <v>87.276063769999993</v>
      </c>
      <c r="U289" s="114" t="s">
        <v>330</v>
      </c>
      <c r="V289" s="114" t="s">
        <v>330</v>
      </c>
    </row>
    <row r="290" spans="1:22" ht="15.5" customHeight="1" x14ac:dyDescent="0.35">
      <c r="A290" s="109"/>
      <c r="B290" s="153" t="s">
        <v>765</v>
      </c>
      <c r="C290" s="113" t="s">
        <v>473</v>
      </c>
      <c r="D290" s="113" t="s">
        <v>473</v>
      </c>
      <c r="E290" s="113" t="s">
        <v>473</v>
      </c>
      <c r="F290" s="113" t="s">
        <v>473</v>
      </c>
      <c r="G290" s="113" t="s">
        <v>473</v>
      </c>
      <c r="H290" s="113" t="s">
        <v>330</v>
      </c>
      <c r="I290" s="113" t="s">
        <v>330</v>
      </c>
      <c r="J290" s="113" t="s">
        <v>330</v>
      </c>
      <c r="K290" s="113" t="s">
        <v>330</v>
      </c>
      <c r="L290" s="113" t="s">
        <v>330</v>
      </c>
      <c r="M290" s="114">
        <v>1.3841859999999999</v>
      </c>
      <c r="N290" s="114">
        <v>1.8612059999999999</v>
      </c>
      <c r="O290" s="114">
        <v>1.9967429999999999</v>
      </c>
      <c r="P290" s="114">
        <v>2.2750469999999998</v>
      </c>
      <c r="Q290" s="114">
        <v>3.3330380000000002</v>
      </c>
      <c r="R290" s="114">
        <v>9.2728789999999995E-3</v>
      </c>
      <c r="S290" s="114">
        <v>6.2030410000000003E-3</v>
      </c>
      <c r="T290" s="114">
        <v>6.5290970000000002E-3</v>
      </c>
      <c r="U290" s="114" t="s">
        <v>330</v>
      </c>
      <c r="V290" s="114" t="s">
        <v>330</v>
      </c>
    </row>
    <row r="291" spans="1:22" ht="15.5" customHeight="1" x14ac:dyDescent="0.35">
      <c r="A291" s="109"/>
      <c r="B291" s="153" t="s">
        <v>485</v>
      </c>
      <c r="C291" s="113" t="s">
        <v>330</v>
      </c>
      <c r="D291" s="113" t="s">
        <v>330</v>
      </c>
      <c r="E291" s="113" t="s">
        <v>330</v>
      </c>
      <c r="F291" s="113" t="s">
        <v>330</v>
      </c>
      <c r="G291" s="113" t="s">
        <v>330</v>
      </c>
      <c r="H291" s="113" t="s">
        <v>330</v>
      </c>
      <c r="I291" s="113" t="s">
        <v>330</v>
      </c>
      <c r="J291" s="113" t="s">
        <v>330</v>
      </c>
      <c r="K291" s="113" t="s">
        <v>330</v>
      </c>
      <c r="L291" s="113" t="s">
        <v>330</v>
      </c>
      <c r="M291" s="114" t="s">
        <v>330</v>
      </c>
      <c r="N291" s="114" t="s">
        <v>330</v>
      </c>
      <c r="O291" s="114" t="s">
        <v>330</v>
      </c>
      <c r="P291" s="114" t="s">
        <v>330</v>
      </c>
      <c r="Q291" s="114" t="s">
        <v>330</v>
      </c>
      <c r="R291" s="114" t="s">
        <v>330</v>
      </c>
      <c r="S291" s="114" t="s">
        <v>330</v>
      </c>
      <c r="T291" s="114" t="s">
        <v>330</v>
      </c>
      <c r="U291" s="114" t="s">
        <v>330</v>
      </c>
      <c r="V291" s="114" t="s">
        <v>330</v>
      </c>
    </row>
    <row r="292" spans="1:22" ht="15.5" customHeight="1" x14ac:dyDescent="0.35">
      <c r="A292" s="109"/>
      <c r="B292" s="153" t="s">
        <v>486</v>
      </c>
      <c r="C292" s="113" t="s">
        <v>330</v>
      </c>
      <c r="D292" s="113" t="s">
        <v>330</v>
      </c>
      <c r="E292" s="113" t="s">
        <v>330</v>
      </c>
      <c r="F292" s="113" t="s">
        <v>330</v>
      </c>
      <c r="G292" s="113">
        <v>-7.2816999999999998</v>
      </c>
      <c r="H292" s="113" t="s">
        <v>330</v>
      </c>
      <c r="I292" s="113" t="s">
        <v>330</v>
      </c>
      <c r="J292" s="113" t="s">
        <v>330</v>
      </c>
      <c r="K292" s="113" t="s">
        <v>330</v>
      </c>
      <c r="L292" s="113" t="s">
        <v>330</v>
      </c>
      <c r="M292" s="114">
        <v>29.757073999999999</v>
      </c>
      <c r="N292" s="114">
        <v>35.587297999999997</v>
      </c>
      <c r="O292" s="114">
        <v>41.716999999999999</v>
      </c>
      <c r="P292" s="114">
        <v>83.542000000000002</v>
      </c>
      <c r="Q292" s="114">
        <v>101.387648</v>
      </c>
      <c r="R292" s="114">
        <v>110.9515165</v>
      </c>
      <c r="S292" s="114">
        <v>152.9692776</v>
      </c>
      <c r="T292" s="114">
        <v>126.05426679999999</v>
      </c>
      <c r="U292" s="114" t="s">
        <v>330</v>
      </c>
      <c r="V292" s="114" t="s">
        <v>330</v>
      </c>
    </row>
    <row r="293" spans="1:22" ht="15.5" customHeight="1" x14ac:dyDescent="0.35">
      <c r="A293" s="109"/>
      <c r="B293" s="122" t="s">
        <v>487</v>
      </c>
      <c r="C293" s="111"/>
      <c r="D293" s="111"/>
      <c r="E293" s="111"/>
      <c r="F293" s="111"/>
      <c r="G293" s="111"/>
      <c r="H293" s="111"/>
      <c r="I293" s="111"/>
      <c r="J293" s="111"/>
      <c r="K293" s="111"/>
      <c r="L293" s="111"/>
      <c r="M293" s="112"/>
      <c r="N293" s="112"/>
      <c r="O293" s="112"/>
      <c r="P293" s="112"/>
      <c r="Q293" s="112"/>
      <c r="R293" s="112"/>
      <c r="S293" s="112"/>
      <c r="T293" s="112"/>
      <c r="U293" s="112"/>
      <c r="V293" s="112"/>
    </row>
    <row r="294" spans="1:22" ht="15.5" customHeight="1" x14ac:dyDescent="0.35">
      <c r="A294" s="109"/>
      <c r="B294" s="122" t="s">
        <v>488</v>
      </c>
      <c r="C294" s="113" t="s">
        <v>330</v>
      </c>
      <c r="D294" s="113" t="s">
        <v>330</v>
      </c>
      <c r="E294" s="113" t="s">
        <v>330</v>
      </c>
      <c r="F294" s="113" t="s">
        <v>330</v>
      </c>
      <c r="G294" s="113" t="s">
        <v>330</v>
      </c>
      <c r="H294" s="113" t="s">
        <v>330</v>
      </c>
      <c r="I294" s="113" t="s">
        <v>330</v>
      </c>
      <c r="J294" s="113" t="s">
        <v>330</v>
      </c>
      <c r="K294" s="113" t="s">
        <v>330</v>
      </c>
      <c r="L294" s="113" t="s">
        <v>330</v>
      </c>
      <c r="M294" s="114">
        <v>46.138388999999997</v>
      </c>
      <c r="N294" s="114">
        <v>49.263814000000004</v>
      </c>
      <c r="O294" s="114">
        <v>51.271769999999997</v>
      </c>
      <c r="P294" s="114">
        <v>54.263509999999997</v>
      </c>
      <c r="Q294" s="114">
        <v>66.484717000000003</v>
      </c>
      <c r="R294" s="114">
        <v>88.423890549999996</v>
      </c>
      <c r="S294" s="114">
        <v>122.2797163</v>
      </c>
      <c r="T294" s="114">
        <v>207.83287770000001</v>
      </c>
      <c r="U294" s="114" t="s">
        <v>330</v>
      </c>
      <c r="V294" s="114" t="s">
        <v>330</v>
      </c>
    </row>
    <row r="295" spans="1:22" ht="15.5" customHeight="1" x14ac:dyDescent="0.35">
      <c r="A295" s="109"/>
      <c r="B295" s="122" t="s">
        <v>489</v>
      </c>
      <c r="C295" s="113" t="s">
        <v>330</v>
      </c>
      <c r="D295" s="113" t="s">
        <v>330</v>
      </c>
      <c r="E295" s="113" t="s">
        <v>330</v>
      </c>
      <c r="F295" s="113" t="s">
        <v>330</v>
      </c>
      <c r="G295" s="113" t="s">
        <v>330</v>
      </c>
      <c r="H295" s="113" t="s">
        <v>330</v>
      </c>
      <c r="I295" s="113" t="s">
        <v>330</v>
      </c>
      <c r="J295" s="113" t="s">
        <v>330</v>
      </c>
      <c r="K295" s="113" t="s">
        <v>330</v>
      </c>
      <c r="L295" s="113" t="s">
        <v>330</v>
      </c>
      <c r="M295" s="114">
        <v>44.350856999999998</v>
      </c>
      <c r="N295" s="114">
        <v>47.729349999999997</v>
      </c>
      <c r="O295" s="114">
        <v>47.824944000000002</v>
      </c>
      <c r="P295" s="114">
        <v>51.800156000000001</v>
      </c>
      <c r="Q295" s="114">
        <v>65.068792000000002</v>
      </c>
      <c r="R295" s="114">
        <v>86.006608920000005</v>
      </c>
      <c r="S295" s="114">
        <v>120.42550180000001</v>
      </c>
      <c r="T295" s="114">
        <v>199.48358089999999</v>
      </c>
      <c r="U295" s="114" t="s">
        <v>330</v>
      </c>
      <c r="V295" s="114" t="s">
        <v>330</v>
      </c>
    </row>
    <row r="296" spans="1:22" ht="15.5" customHeight="1" x14ac:dyDescent="0.35">
      <c r="A296" s="109"/>
      <c r="B296" s="122" t="s">
        <v>490</v>
      </c>
      <c r="C296" s="113" t="s">
        <v>330</v>
      </c>
      <c r="D296" s="113" t="s">
        <v>330</v>
      </c>
      <c r="E296" s="113" t="s">
        <v>330</v>
      </c>
      <c r="F296" s="113" t="s">
        <v>330</v>
      </c>
      <c r="G296" s="113" t="s">
        <v>330</v>
      </c>
      <c r="H296" s="113" t="s">
        <v>473</v>
      </c>
      <c r="I296" s="113" t="s">
        <v>330</v>
      </c>
      <c r="J296" s="113" t="s">
        <v>473</v>
      </c>
      <c r="K296" s="113" t="s">
        <v>473</v>
      </c>
      <c r="L296" s="113" t="s">
        <v>473</v>
      </c>
      <c r="M296" s="114">
        <v>-0.104836</v>
      </c>
      <c r="N296" s="114">
        <v>-0.13059799999999999</v>
      </c>
      <c r="O296" s="114">
        <v>-0.111655</v>
      </c>
      <c r="P296" s="114">
        <v>-0.32396399999999997</v>
      </c>
      <c r="Q296" s="114">
        <v>-0.20458000000000001</v>
      </c>
      <c r="R296" s="114">
        <v>-0.39017105699999999</v>
      </c>
      <c r="S296" s="114">
        <v>-0.96768538900000001</v>
      </c>
      <c r="T296" s="114">
        <v>-0.43187384000000001</v>
      </c>
      <c r="U296" s="114" t="s">
        <v>330</v>
      </c>
      <c r="V296" s="114" t="s">
        <v>330</v>
      </c>
    </row>
    <row r="297" spans="1:22" ht="15.5" customHeight="1" x14ac:dyDescent="0.35">
      <c r="A297" s="109"/>
      <c r="B297" s="122" t="s">
        <v>491</v>
      </c>
      <c r="C297" s="113" t="s">
        <v>330</v>
      </c>
      <c r="D297" s="113" t="s">
        <v>330</v>
      </c>
      <c r="E297" s="113" t="s">
        <v>330</v>
      </c>
      <c r="F297" s="113" t="s">
        <v>330</v>
      </c>
      <c r="G297" s="113" t="s">
        <v>330</v>
      </c>
      <c r="H297" s="113" t="s">
        <v>473</v>
      </c>
      <c r="I297" s="113" t="s">
        <v>330</v>
      </c>
      <c r="J297" s="113" t="s">
        <v>473</v>
      </c>
      <c r="K297" s="113" t="s">
        <v>330</v>
      </c>
      <c r="L297" s="113" t="s">
        <v>330</v>
      </c>
      <c r="M297" s="114" t="s">
        <v>473</v>
      </c>
      <c r="N297" s="114" t="s">
        <v>473</v>
      </c>
      <c r="O297" s="114" t="s">
        <v>473</v>
      </c>
      <c r="P297" s="114" t="s">
        <v>473</v>
      </c>
      <c r="Q297" s="114" t="s">
        <v>473</v>
      </c>
      <c r="R297" s="114" t="s">
        <v>473</v>
      </c>
      <c r="S297" s="114" t="s">
        <v>473</v>
      </c>
      <c r="T297" s="114" t="s">
        <v>473</v>
      </c>
      <c r="U297" s="114" t="s">
        <v>330</v>
      </c>
      <c r="V297" s="114" t="s">
        <v>330</v>
      </c>
    </row>
    <row r="298" spans="1:22" ht="15.5" customHeight="1" x14ac:dyDescent="0.35">
      <c r="A298" s="109"/>
      <c r="B298" s="122" t="s">
        <v>492</v>
      </c>
      <c r="C298" s="113" t="s">
        <v>330</v>
      </c>
      <c r="D298" s="113" t="s">
        <v>330</v>
      </c>
      <c r="E298" s="113" t="s">
        <v>330</v>
      </c>
      <c r="F298" s="113" t="s">
        <v>330</v>
      </c>
      <c r="G298" s="113" t="s">
        <v>330</v>
      </c>
      <c r="H298" s="113">
        <v>-0.56430000000000002</v>
      </c>
      <c r="I298" s="113" t="s">
        <v>330</v>
      </c>
      <c r="J298" s="113">
        <v>-7.2099999999999997E-2</v>
      </c>
      <c r="K298" s="113" t="s">
        <v>330</v>
      </c>
      <c r="L298" s="113" t="s">
        <v>330</v>
      </c>
      <c r="M298" s="114">
        <v>1.8923680000000001</v>
      </c>
      <c r="N298" s="114">
        <v>1.665062</v>
      </c>
      <c r="O298" s="114">
        <v>3.558481</v>
      </c>
      <c r="P298" s="114">
        <v>2.787318</v>
      </c>
      <c r="Q298" s="114">
        <v>1.6205050000000001</v>
      </c>
      <c r="R298" s="114">
        <v>2.8074526930000001</v>
      </c>
      <c r="S298" s="114">
        <v>2.821899954</v>
      </c>
      <c r="T298" s="114">
        <v>8.7811707069999994</v>
      </c>
      <c r="U298" s="114" t="s">
        <v>330</v>
      </c>
      <c r="V298" s="114" t="s">
        <v>330</v>
      </c>
    </row>
    <row r="299" spans="1:22" ht="15.5" customHeight="1" x14ac:dyDescent="0.35">
      <c r="A299" s="109"/>
      <c r="B299" s="122" t="s">
        <v>493</v>
      </c>
      <c r="C299" s="113" t="s">
        <v>330</v>
      </c>
      <c r="D299" s="113" t="s">
        <v>330</v>
      </c>
      <c r="E299" s="113" t="s">
        <v>330</v>
      </c>
      <c r="F299" s="113" t="s">
        <v>330</v>
      </c>
      <c r="G299" s="113" t="s">
        <v>330</v>
      </c>
      <c r="H299" s="113" t="s">
        <v>330</v>
      </c>
      <c r="I299" s="113" t="s">
        <v>330</v>
      </c>
      <c r="J299" s="113" t="s">
        <v>330</v>
      </c>
      <c r="K299" s="113" t="s">
        <v>330</v>
      </c>
      <c r="L299" s="113" t="s">
        <v>330</v>
      </c>
      <c r="M299" s="114">
        <v>232.631</v>
      </c>
      <c r="N299" s="114">
        <v>266.58682499999998</v>
      </c>
      <c r="O299" s="114">
        <v>294.61977000000002</v>
      </c>
      <c r="P299" s="114">
        <v>301.63751000000002</v>
      </c>
      <c r="Q299" s="114">
        <v>369.72843699999999</v>
      </c>
      <c r="R299" s="114">
        <v>427.48602959999999</v>
      </c>
      <c r="S299" s="114">
        <v>493.34900449999998</v>
      </c>
      <c r="T299" s="114">
        <v>726.07489639999994</v>
      </c>
      <c r="U299" s="114">
        <f>T282+T294</f>
        <v>726.07489640000006</v>
      </c>
      <c r="V299" s="114" t="s">
        <v>977</v>
      </c>
    </row>
    <row r="300" spans="1:22" ht="15.5" customHeight="1" x14ac:dyDescent="0.35">
      <c r="A300" s="109"/>
      <c r="B300" s="122" t="s">
        <v>494</v>
      </c>
      <c r="C300" s="113" t="s">
        <v>330</v>
      </c>
      <c r="D300" s="113" t="s">
        <v>330</v>
      </c>
      <c r="E300" s="113" t="s">
        <v>330</v>
      </c>
      <c r="F300" s="113" t="s">
        <v>330</v>
      </c>
      <c r="G300" s="113" t="s">
        <v>330</v>
      </c>
      <c r="H300" s="113" t="s">
        <v>330</v>
      </c>
      <c r="I300" s="113" t="s">
        <v>330</v>
      </c>
      <c r="J300" s="113" t="s">
        <v>330</v>
      </c>
      <c r="K300" s="113" t="s">
        <v>330</v>
      </c>
      <c r="L300" s="113" t="s">
        <v>330</v>
      </c>
      <c r="M300" s="114">
        <v>-16.381315000000001</v>
      </c>
      <c r="N300" s="114">
        <v>-13.676515999999999</v>
      </c>
      <c r="O300" s="114">
        <v>-9.5547699999999995</v>
      </c>
      <c r="P300" s="114">
        <v>29.278490000000001</v>
      </c>
      <c r="Q300" s="114">
        <v>34.902931000000002</v>
      </c>
      <c r="R300" s="114">
        <v>22.527625910000001</v>
      </c>
      <c r="S300" s="114">
        <v>30.68956129</v>
      </c>
      <c r="T300" s="114">
        <v>-81.778610920000006</v>
      </c>
      <c r="U300" s="114">
        <f>T268-T299</f>
        <v>-81.77861089999999</v>
      </c>
      <c r="V300" s="207">
        <f>1000*U300/T37</f>
        <v>-3.0577241526525363E-2</v>
      </c>
    </row>
    <row r="301" spans="1:22" ht="15.5" customHeight="1" x14ac:dyDescent="0.35">
      <c r="A301" s="109"/>
      <c r="B301" s="122" t="s">
        <v>495</v>
      </c>
      <c r="C301" s="113" t="s">
        <v>330</v>
      </c>
      <c r="D301" s="113" t="s">
        <v>330</v>
      </c>
      <c r="E301" s="113" t="s">
        <v>330</v>
      </c>
      <c r="F301" s="113" t="s">
        <v>330</v>
      </c>
      <c r="G301" s="113" t="s">
        <v>330</v>
      </c>
      <c r="H301" s="113" t="s">
        <v>330</v>
      </c>
      <c r="I301" s="113" t="s">
        <v>330</v>
      </c>
      <c r="J301" s="113" t="s">
        <v>330</v>
      </c>
      <c r="K301" s="113" t="s">
        <v>330</v>
      </c>
      <c r="L301" s="113" t="s">
        <v>330</v>
      </c>
      <c r="M301" s="114">
        <v>-6.4000570000000003</v>
      </c>
      <c r="N301" s="114">
        <v>-1.1573169999999999</v>
      </c>
      <c r="O301" s="114">
        <v>5.6060569999999998</v>
      </c>
      <c r="P301" s="114">
        <v>43.015188000000002</v>
      </c>
      <c r="Q301" s="114">
        <v>46.940798999999998</v>
      </c>
      <c r="R301" s="114">
        <v>31.790824279999999</v>
      </c>
      <c r="S301" s="114">
        <v>39.362601310000002</v>
      </c>
      <c r="T301" s="114">
        <v>-71.754911719999996</v>
      </c>
      <c r="U301" s="114" t="s">
        <v>330</v>
      </c>
      <c r="V301" s="114" t="s">
        <v>330</v>
      </c>
    </row>
    <row r="302" spans="1:22" ht="15.5" customHeight="1" x14ac:dyDescent="0.35">
      <c r="A302" s="109"/>
      <c r="B302" s="122" t="s">
        <v>496</v>
      </c>
      <c r="C302" s="111"/>
      <c r="D302" s="111"/>
      <c r="E302" s="111"/>
      <c r="F302" s="111"/>
      <c r="G302" s="111"/>
      <c r="H302" s="111"/>
      <c r="I302" s="111"/>
      <c r="J302" s="111"/>
      <c r="K302" s="111"/>
      <c r="L302" s="111"/>
      <c r="M302" s="112"/>
      <c r="N302" s="112"/>
      <c r="O302" s="112"/>
      <c r="P302" s="112"/>
      <c r="Q302" s="112"/>
      <c r="R302" s="112"/>
      <c r="S302" s="112"/>
      <c r="T302" s="112"/>
      <c r="U302" s="112"/>
      <c r="V302" s="112"/>
    </row>
    <row r="303" spans="1:22" ht="15.5" customHeight="1" x14ac:dyDescent="0.35">
      <c r="A303" s="109"/>
      <c r="B303" s="122" t="s">
        <v>497</v>
      </c>
      <c r="C303" s="113">
        <v>-2.4980000000000002</v>
      </c>
      <c r="D303" s="113">
        <v>-7.1909999999999998</v>
      </c>
      <c r="E303" s="113">
        <v>-9.1180000000000003</v>
      </c>
      <c r="F303" s="113">
        <v>-4.5484</v>
      </c>
      <c r="G303" s="113">
        <v>-4.3868999999999998</v>
      </c>
      <c r="H303" s="113">
        <v>-1.0901000000000001</v>
      </c>
      <c r="I303" s="113">
        <v>-4.7474999999999996</v>
      </c>
      <c r="J303" s="113">
        <v>-3.1520000000000001</v>
      </c>
      <c r="K303" s="113">
        <v>0.28970000000000001</v>
      </c>
      <c r="L303" s="113">
        <v>0.70320000000000005</v>
      </c>
      <c r="M303" s="114">
        <v>12.135581999999999</v>
      </c>
      <c r="N303" s="114">
        <v>2.2949000000000002</v>
      </c>
      <c r="O303" s="114">
        <v>-18.630284</v>
      </c>
      <c r="P303" s="114">
        <v>-5.8515259999999998</v>
      </c>
      <c r="Q303" s="114">
        <v>31.007563000000001</v>
      </c>
      <c r="R303" s="114">
        <v>49.161695739999999</v>
      </c>
      <c r="S303" s="114">
        <v>111.8907724</v>
      </c>
      <c r="T303" s="114">
        <v>13.58065208</v>
      </c>
      <c r="U303" s="114" t="s">
        <v>330</v>
      </c>
      <c r="V303" s="114" t="s">
        <v>330</v>
      </c>
    </row>
    <row r="304" spans="1:22" ht="15.5" customHeight="1" x14ac:dyDescent="0.35">
      <c r="A304" s="109"/>
      <c r="B304" s="122" t="s">
        <v>498</v>
      </c>
      <c r="C304" s="113" t="s">
        <v>330</v>
      </c>
      <c r="D304" s="113">
        <v>-7.1909999999999998</v>
      </c>
      <c r="E304" s="113">
        <v>-9.1180000000000003</v>
      </c>
      <c r="F304" s="113">
        <v>-4.5484</v>
      </c>
      <c r="G304" s="113">
        <v>-4.3868999999999998</v>
      </c>
      <c r="H304" s="113">
        <v>-1.0901000000000001</v>
      </c>
      <c r="I304" s="113">
        <v>-4.7474999999999996</v>
      </c>
      <c r="J304" s="113">
        <v>-3.1520000000000001</v>
      </c>
      <c r="K304" s="113">
        <v>0.28970000000000001</v>
      </c>
      <c r="L304" s="113">
        <v>0.70320000000000005</v>
      </c>
      <c r="M304" s="114">
        <v>11.58360336</v>
      </c>
      <c r="N304" s="114">
        <v>2.2949000000000002</v>
      </c>
      <c r="O304" s="114">
        <v>-18.630284</v>
      </c>
      <c r="P304" s="114">
        <v>-9.3967939999999999</v>
      </c>
      <c r="Q304" s="114">
        <v>30.968824999999999</v>
      </c>
      <c r="R304" s="114">
        <v>47.175280809999997</v>
      </c>
      <c r="S304" s="114">
        <v>111.1839957</v>
      </c>
      <c r="T304" s="114">
        <v>10.747545000000001</v>
      </c>
      <c r="U304" s="114" t="s">
        <v>330</v>
      </c>
      <c r="V304" s="114" t="s">
        <v>330</v>
      </c>
    </row>
    <row r="305" spans="1:22" ht="15.5" customHeight="1" x14ac:dyDescent="0.35">
      <c r="A305" s="109"/>
      <c r="B305" s="122" t="s">
        <v>499</v>
      </c>
      <c r="C305" s="113" t="s">
        <v>330</v>
      </c>
      <c r="D305" s="113" t="s">
        <v>473</v>
      </c>
      <c r="E305" s="113" t="s">
        <v>473</v>
      </c>
      <c r="F305" s="113" t="s">
        <v>473</v>
      </c>
      <c r="G305" s="113" t="s">
        <v>473</v>
      </c>
      <c r="H305" s="113" t="s">
        <v>473</v>
      </c>
      <c r="I305" s="113" t="s">
        <v>473</v>
      </c>
      <c r="J305" s="113" t="s">
        <v>473</v>
      </c>
      <c r="K305" s="113" t="s">
        <v>473</v>
      </c>
      <c r="L305" s="113" t="s">
        <v>473</v>
      </c>
      <c r="M305" s="114">
        <v>0.55197864399999996</v>
      </c>
      <c r="N305" s="114" t="s">
        <v>473</v>
      </c>
      <c r="O305" s="114" t="s">
        <v>473</v>
      </c>
      <c r="P305" s="114">
        <v>3.5452680000000001</v>
      </c>
      <c r="Q305" s="114">
        <v>3.8738000000000002E-2</v>
      </c>
      <c r="R305" s="114">
        <v>1.9864149280000001</v>
      </c>
      <c r="S305" s="114">
        <v>0.70677674300000004</v>
      </c>
      <c r="T305" s="114">
        <v>2.83310708</v>
      </c>
      <c r="U305" s="114" t="s">
        <v>330</v>
      </c>
      <c r="V305" s="114" t="s">
        <v>330</v>
      </c>
    </row>
    <row r="306" spans="1:22" ht="15.5" customHeight="1" x14ac:dyDescent="0.35">
      <c r="A306" s="109"/>
      <c r="B306" s="122" t="s">
        <v>500</v>
      </c>
      <c r="C306" s="113">
        <v>12.1</v>
      </c>
      <c r="D306" s="113">
        <v>13.353999999999999</v>
      </c>
      <c r="E306" s="113">
        <v>9.2639999999999993</v>
      </c>
      <c r="F306" s="113">
        <v>3.8668999999999998</v>
      </c>
      <c r="G306" s="113">
        <v>2.4420000000000002</v>
      </c>
      <c r="H306" s="113">
        <v>4.6708999999999996</v>
      </c>
      <c r="I306" s="113">
        <v>5.7836999999999996</v>
      </c>
      <c r="J306" s="113">
        <v>11.1936</v>
      </c>
      <c r="K306" s="113">
        <v>13.089399999999999</v>
      </c>
      <c r="L306" s="113">
        <v>30.970400000000001</v>
      </c>
      <c r="M306" s="114">
        <v>22.705061000000001</v>
      </c>
      <c r="N306" s="114">
        <v>23.656099999999999</v>
      </c>
      <c r="O306" s="114">
        <v>-9.0761909999999997</v>
      </c>
      <c r="P306" s="114">
        <v>-35.130170999999997</v>
      </c>
      <c r="Q306" s="114">
        <v>-3.8953679999999999</v>
      </c>
      <c r="R306" s="114">
        <v>3.49657141</v>
      </c>
      <c r="S306" s="114">
        <v>56.847135000000002</v>
      </c>
      <c r="T306" s="114">
        <v>92.189369999999997</v>
      </c>
      <c r="U306" s="114" t="s">
        <v>330</v>
      </c>
      <c r="V306" s="114" t="s">
        <v>330</v>
      </c>
    </row>
    <row r="307" spans="1:22" ht="15.5" customHeight="1" x14ac:dyDescent="0.35">
      <c r="A307" s="109"/>
      <c r="B307" s="122" t="s">
        <v>498</v>
      </c>
      <c r="C307" s="113">
        <v>3.968</v>
      </c>
      <c r="D307" s="113">
        <v>5.81</v>
      </c>
      <c r="E307" s="113">
        <v>6.3159999999999998</v>
      </c>
      <c r="F307" s="113">
        <v>4.8167</v>
      </c>
      <c r="G307" s="113">
        <v>0.57879999999999998</v>
      </c>
      <c r="H307" s="113">
        <v>1.3580000000000001</v>
      </c>
      <c r="I307" s="113">
        <v>4.5568999999999997</v>
      </c>
      <c r="J307" s="113">
        <v>8.6788000000000007</v>
      </c>
      <c r="K307" s="113">
        <v>11.978899999999999</v>
      </c>
      <c r="L307" s="113">
        <v>31.1218</v>
      </c>
      <c r="M307" s="114">
        <v>22.224698</v>
      </c>
      <c r="N307" s="114">
        <v>22.906400000000001</v>
      </c>
      <c r="O307" s="114">
        <v>-6.6268359999999999</v>
      </c>
      <c r="P307" s="114">
        <v>-20.940092</v>
      </c>
      <c r="Q307" s="114">
        <v>-5.169556</v>
      </c>
      <c r="R307" s="114">
        <v>-5.0068400000000004</v>
      </c>
      <c r="S307" s="114">
        <v>37.372135</v>
      </c>
      <c r="T307" s="114">
        <v>49.552570000000003</v>
      </c>
      <c r="U307" s="114" t="s">
        <v>330</v>
      </c>
      <c r="V307" s="114" t="s">
        <v>330</v>
      </c>
    </row>
    <row r="308" spans="1:22" ht="15.5" customHeight="1" x14ac:dyDescent="0.35">
      <c r="A308" s="109"/>
      <c r="B308" s="122" t="s">
        <v>499</v>
      </c>
      <c r="C308" s="113">
        <v>8.1319999999999997</v>
      </c>
      <c r="D308" s="113">
        <v>7.5439999999999996</v>
      </c>
      <c r="E308" s="113">
        <v>2.948</v>
      </c>
      <c r="F308" s="113">
        <v>-0.94979999999999998</v>
      </c>
      <c r="G308" s="113">
        <v>1.8632</v>
      </c>
      <c r="H308" s="113">
        <v>3.3129</v>
      </c>
      <c r="I308" s="113">
        <v>1.226796</v>
      </c>
      <c r="J308" s="113">
        <v>2.5148000000000001</v>
      </c>
      <c r="K308" s="113">
        <v>1.1105</v>
      </c>
      <c r="L308" s="113">
        <v>-0.15140000000000001</v>
      </c>
      <c r="M308" s="114">
        <v>0.48036299999999998</v>
      </c>
      <c r="N308" s="114">
        <v>0.74970000000000003</v>
      </c>
      <c r="O308" s="114">
        <v>-2.4493550000000002</v>
      </c>
      <c r="P308" s="114">
        <v>-14.190079000000001</v>
      </c>
      <c r="Q308" s="114">
        <v>1.2741880000000001</v>
      </c>
      <c r="R308" s="114">
        <v>8.5034116300000004</v>
      </c>
      <c r="S308" s="114">
        <v>19.475000000000001</v>
      </c>
      <c r="T308" s="114">
        <v>42.636800000000001</v>
      </c>
      <c r="U308" s="114" t="s">
        <v>330</v>
      </c>
      <c r="V308" s="114" t="s">
        <v>330</v>
      </c>
    </row>
    <row r="309" spans="1:22" x14ac:dyDescent="0.25">
      <c r="A309" s="109"/>
      <c r="B309" s="123"/>
      <c r="C309" s="109"/>
      <c r="D309" s="109"/>
      <c r="E309" s="109"/>
      <c r="F309" s="109"/>
      <c r="G309" s="109"/>
      <c r="H309" s="109"/>
      <c r="I309" s="109"/>
      <c r="J309" s="109"/>
      <c r="K309" s="109"/>
      <c r="L309" s="109"/>
    </row>
    <row r="310" spans="1:22" ht="15.5" customHeight="1" x14ac:dyDescent="0.35">
      <c r="A310" s="109"/>
      <c r="B310" s="122" t="s">
        <v>501</v>
      </c>
      <c r="C310" s="111"/>
      <c r="D310" s="111"/>
      <c r="E310" s="111"/>
      <c r="F310" s="111"/>
      <c r="G310" s="111"/>
      <c r="H310" s="111"/>
      <c r="I310" s="111"/>
      <c r="J310" s="111"/>
      <c r="K310" s="111"/>
      <c r="L310" s="111"/>
      <c r="M310" s="112"/>
      <c r="N310" s="112"/>
      <c r="O310" s="112"/>
      <c r="P310" s="112"/>
      <c r="Q310" s="112"/>
      <c r="R310" s="112"/>
      <c r="S310" s="112"/>
      <c r="T310" s="112"/>
      <c r="U310" s="112"/>
      <c r="V310" s="112"/>
    </row>
    <row r="311" spans="1:22" ht="15.5" customHeight="1" x14ac:dyDescent="0.35">
      <c r="A311" s="109"/>
      <c r="B311" s="122" t="s">
        <v>502</v>
      </c>
      <c r="C311" s="113">
        <v>11.294975060000001</v>
      </c>
      <c r="D311" s="113">
        <v>11.981150169999999</v>
      </c>
      <c r="E311" s="113">
        <v>11.958187130000001</v>
      </c>
      <c r="F311" s="113">
        <v>13.208824549999999</v>
      </c>
      <c r="G311" s="113">
        <v>13.239706590000001</v>
      </c>
      <c r="H311" s="113">
        <v>13.98957702</v>
      </c>
      <c r="I311" s="113">
        <v>12.85769618</v>
      </c>
      <c r="J311" s="113">
        <v>14.040136560000001</v>
      </c>
      <c r="K311" s="113">
        <v>14.79171053</v>
      </c>
      <c r="L311" s="113">
        <v>16.799462040000002</v>
      </c>
      <c r="M311" s="114">
        <v>18.129986259999999</v>
      </c>
      <c r="N311" s="114">
        <v>18.501741580000001</v>
      </c>
      <c r="O311" s="114">
        <v>18.664104559999998</v>
      </c>
      <c r="P311" s="114">
        <v>19.522939950000001</v>
      </c>
      <c r="Q311" s="114">
        <v>20.596753190000001</v>
      </c>
      <c r="R311" s="114">
        <v>21.12591815</v>
      </c>
      <c r="S311" s="114">
        <v>23.257906429999998</v>
      </c>
      <c r="T311" s="114">
        <v>24.381193499999998</v>
      </c>
      <c r="U311" s="114" t="s">
        <v>330</v>
      </c>
      <c r="V311" s="114" t="s">
        <v>330</v>
      </c>
    </row>
    <row r="312" spans="1:22" ht="15.5" customHeight="1" x14ac:dyDescent="0.35">
      <c r="A312" s="109"/>
      <c r="B312" s="122" t="s">
        <v>503</v>
      </c>
      <c r="C312" s="113">
        <v>8.1375858549999993</v>
      </c>
      <c r="D312" s="113">
        <v>8.8025747469999995</v>
      </c>
      <c r="E312" s="113">
        <v>8.5605915059999997</v>
      </c>
      <c r="F312" s="113">
        <v>8.6518157359999996</v>
      </c>
      <c r="G312" s="113">
        <v>8.974957582</v>
      </c>
      <c r="H312" s="113">
        <v>9.179458511</v>
      </c>
      <c r="I312" s="113">
        <v>8.7797566870000008</v>
      </c>
      <c r="J312" s="113">
        <v>9.7724738529999993</v>
      </c>
      <c r="K312" s="113">
        <v>10.44008384</v>
      </c>
      <c r="L312" s="113">
        <v>11.844042529999999</v>
      </c>
      <c r="M312" s="114">
        <v>13.396120229999999</v>
      </c>
      <c r="N312" s="114">
        <v>13.259743200000001</v>
      </c>
      <c r="O312" s="114">
        <v>13.86217252</v>
      </c>
      <c r="P312" s="114">
        <v>15.292820170000001</v>
      </c>
      <c r="Q312" s="114">
        <v>15.90397662</v>
      </c>
      <c r="R312" s="114">
        <v>16.70976224</v>
      </c>
      <c r="S312" s="114">
        <v>18.687451809999999</v>
      </c>
      <c r="T312" s="114">
        <v>20.952273000000002</v>
      </c>
      <c r="U312" s="114" t="s">
        <v>330</v>
      </c>
      <c r="V312" s="114" t="s">
        <v>330</v>
      </c>
    </row>
    <row r="313" spans="1:22" ht="15.5" customHeight="1" x14ac:dyDescent="0.35">
      <c r="A313" s="109"/>
      <c r="B313" s="122" t="s">
        <v>504</v>
      </c>
      <c r="C313" s="113">
        <v>0.45778829700000001</v>
      </c>
      <c r="D313" s="113">
        <v>0.40881634900000002</v>
      </c>
      <c r="E313" s="113">
        <v>0.63054673400000005</v>
      </c>
      <c r="F313" s="113" t="s">
        <v>473</v>
      </c>
      <c r="G313" s="113" t="s">
        <v>473</v>
      </c>
      <c r="H313" s="113" t="s">
        <v>473</v>
      </c>
      <c r="I313" s="113" t="s">
        <v>473</v>
      </c>
      <c r="J313" s="113" t="s">
        <v>473</v>
      </c>
      <c r="K313" s="113" t="s">
        <v>473</v>
      </c>
      <c r="L313" s="113" t="s">
        <v>473</v>
      </c>
      <c r="M313" s="114">
        <v>0.77893040300000005</v>
      </c>
      <c r="N313" s="114">
        <v>0.86764356499999995</v>
      </c>
      <c r="O313" s="114">
        <v>0.80485447300000001</v>
      </c>
      <c r="P313" s="114">
        <v>0.91689552699999999</v>
      </c>
      <c r="Q313" s="114">
        <v>0.98914688399999995</v>
      </c>
      <c r="R313" s="114">
        <v>0.40073987799999999</v>
      </c>
      <c r="S313" s="114">
        <v>0.43199769999999998</v>
      </c>
      <c r="T313" s="114">
        <v>0.49361397299999998</v>
      </c>
      <c r="U313" s="114" t="s">
        <v>330</v>
      </c>
      <c r="V313" s="114" t="s">
        <v>330</v>
      </c>
    </row>
    <row r="314" spans="1:22" ht="15.5" customHeight="1" x14ac:dyDescent="0.35">
      <c r="A314" s="109"/>
      <c r="B314" s="122" t="s">
        <v>505</v>
      </c>
      <c r="C314" s="113">
        <v>1.0893643230000001</v>
      </c>
      <c r="D314" s="113">
        <v>1.3560019299999999</v>
      </c>
      <c r="E314" s="113">
        <v>0.94788782400000005</v>
      </c>
      <c r="F314" s="113">
        <v>1.1274792709999999</v>
      </c>
      <c r="G314" s="113">
        <v>1.2700348400000001</v>
      </c>
      <c r="H314" s="113">
        <v>1.246157878</v>
      </c>
      <c r="I314" s="113">
        <v>1.15834182</v>
      </c>
      <c r="J314" s="113">
        <v>1.594554823</v>
      </c>
      <c r="K314" s="113">
        <v>1.626759834</v>
      </c>
      <c r="L314" s="113">
        <v>1.985770051</v>
      </c>
      <c r="M314" s="114">
        <v>1.6940454119999999</v>
      </c>
      <c r="N314" s="114">
        <v>1.8845906100000001</v>
      </c>
      <c r="O314" s="114">
        <v>1.996567091</v>
      </c>
      <c r="P314" s="114">
        <v>2.1868436679999999</v>
      </c>
      <c r="Q314" s="114">
        <v>2.3119817760000001</v>
      </c>
      <c r="R314" s="114">
        <v>2.977365856</v>
      </c>
      <c r="S314" s="114">
        <v>3.7524288729999999</v>
      </c>
      <c r="T314" s="114">
        <v>4.0642610110000001</v>
      </c>
      <c r="U314" s="114" t="s">
        <v>330</v>
      </c>
      <c r="V314" s="114" t="s">
        <v>330</v>
      </c>
    </row>
    <row r="315" spans="1:22" ht="15.5" customHeight="1" x14ac:dyDescent="0.35">
      <c r="A315" s="109"/>
      <c r="B315" s="122" t="s">
        <v>506</v>
      </c>
      <c r="C315" s="113" t="s">
        <v>330</v>
      </c>
      <c r="D315" s="113" t="s">
        <v>330</v>
      </c>
      <c r="E315" s="113" t="s">
        <v>330</v>
      </c>
      <c r="F315" s="113" t="s">
        <v>330</v>
      </c>
      <c r="G315" s="113" t="s">
        <v>330</v>
      </c>
      <c r="H315" s="113" t="s">
        <v>330</v>
      </c>
      <c r="I315" s="113" t="s">
        <v>330</v>
      </c>
      <c r="J315" s="113" t="s">
        <v>330</v>
      </c>
      <c r="K315" s="113" t="s">
        <v>330</v>
      </c>
      <c r="L315" s="113" t="s">
        <v>330</v>
      </c>
      <c r="M315" s="114">
        <v>19.503366360000001</v>
      </c>
      <c r="N315" s="114">
        <v>19.502251860000001</v>
      </c>
      <c r="O315" s="114">
        <v>19.289685479999999</v>
      </c>
      <c r="P315" s="114">
        <v>17.795606719999999</v>
      </c>
      <c r="Q315" s="114">
        <v>18.820106320000001</v>
      </c>
      <c r="R315" s="114">
        <v>20.068357389999999</v>
      </c>
      <c r="S315" s="114">
        <v>21.895840750000001</v>
      </c>
      <c r="T315" s="114">
        <v>27.475825870000001</v>
      </c>
      <c r="U315" s="114" t="s">
        <v>330</v>
      </c>
      <c r="V315" s="114" t="s">
        <v>330</v>
      </c>
    </row>
    <row r="316" spans="1:22" ht="15.5" customHeight="1" x14ac:dyDescent="0.35">
      <c r="A316" s="109"/>
      <c r="B316" s="122" t="s">
        <v>507</v>
      </c>
      <c r="C316" s="113" t="s">
        <v>330</v>
      </c>
      <c r="D316" s="113" t="s">
        <v>330</v>
      </c>
      <c r="E316" s="113" t="s">
        <v>330</v>
      </c>
      <c r="F316" s="113" t="s">
        <v>330</v>
      </c>
      <c r="G316" s="113" t="s">
        <v>330</v>
      </c>
      <c r="H316" s="113" t="s">
        <v>330</v>
      </c>
      <c r="I316" s="113" t="s">
        <v>330</v>
      </c>
      <c r="J316" s="113" t="s">
        <v>330</v>
      </c>
      <c r="K316" s="113" t="s">
        <v>330</v>
      </c>
      <c r="L316" s="113" t="s">
        <v>330</v>
      </c>
      <c r="M316" s="114">
        <v>-1.3733801080000001</v>
      </c>
      <c r="N316" s="114">
        <v>-1.0005102829999999</v>
      </c>
      <c r="O316" s="114">
        <v>-0.62558092499999995</v>
      </c>
      <c r="P316" s="114">
        <v>1.7273332269999999</v>
      </c>
      <c r="Q316" s="114">
        <v>1.776646875</v>
      </c>
      <c r="R316" s="114">
        <v>1.057560754</v>
      </c>
      <c r="S316" s="114">
        <v>1.3620656790000001</v>
      </c>
      <c r="T316" s="114">
        <v>-3.0946323640000002</v>
      </c>
      <c r="U316" s="114" t="s">
        <v>330</v>
      </c>
      <c r="V316" s="114" t="s">
        <v>330</v>
      </c>
    </row>
    <row r="317" spans="1:22" ht="15.5" customHeight="1" x14ac:dyDescent="0.35">
      <c r="A317" s="109"/>
      <c r="B317" s="122" t="s">
        <v>508</v>
      </c>
      <c r="C317" s="113" t="s">
        <v>330</v>
      </c>
      <c r="D317" s="113" t="s">
        <v>330</v>
      </c>
      <c r="E317" s="113" t="s">
        <v>330</v>
      </c>
      <c r="F317" s="113" t="s">
        <v>330</v>
      </c>
      <c r="G317" s="113" t="s">
        <v>330</v>
      </c>
      <c r="H317" s="113" t="s">
        <v>330</v>
      </c>
      <c r="I317" s="113" t="s">
        <v>330</v>
      </c>
      <c r="J317" s="113" t="s">
        <v>330</v>
      </c>
      <c r="K317" s="113" t="s">
        <v>330</v>
      </c>
      <c r="L317" s="113" t="s">
        <v>330</v>
      </c>
      <c r="M317" s="114">
        <v>-0.53656931500000005</v>
      </c>
      <c r="N317" s="114">
        <v>-8.4663927E-2</v>
      </c>
      <c r="O317" s="114">
        <v>0.36704623199999997</v>
      </c>
      <c r="P317" s="114">
        <v>2.5377525780000001</v>
      </c>
      <c r="Q317" s="114">
        <v>2.3894045990000001</v>
      </c>
      <c r="R317" s="114">
        <v>1.4924221600000001</v>
      </c>
      <c r="S317" s="114">
        <v>1.7469929850000001</v>
      </c>
      <c r="T317" s="114">
        <v>-2.715319686</v>
      </c>
      <c r="U317" s="114" t="s">
        <v>330</v>
      </c>
      <c r="V317" s="114" t="s">
        <v>330</v>
      </c>
    </row>
    <row r="318" spans="1:22" x14ac:dyDescent="0.25">
      <c r="A318" s="109"/>
      <c r="B318" s="109"/>
      <c r="C318" s="109"/>
      <c r="D318" s="109"/>
      <c r="E318" s="109"/>
      <c r="F318" s="109"/>
      <c r="G318" s="109"/>
      <c r="H318" s="109"/>
      <c r="I318" s="109"/>
      <c r="J318" s="109"/>
      <c r="K318" s="109"/>
      <c r="L318" s="109"/>
    </row>
    <row r="319" spans="1:22" ht="15.5" customHeight="1" x14ac:dyDescent="0.35">
      <c r="A319" s="109"/>
      <c r="B319" s="122" t="s">
        <v>509</v>
      </c>
      <c r="C319" s="111"/>
      <c r="D319" s="111"/>
      <c r="E319" s="111"/>
      <c r="F319" s="111"/>
      <c r="G319" s="111"/>
      <c r="H319" s="111"/>
      <c r="I319" s="111"/>
      <c r="J319" s="111"/>
      <c r="K319" s="111"/>
      <c r="L319" s="111"/>
      <c r="M319" s="112"/>
      <c r="N319" s="112"/>
      <c r="O319" s="112"/>
      <c r="P319" s="112"/>
      <c r="Q319" s="112"/>
      <c r="R319" s="112"/>
      <c r="S319" s="112"/>
      <c r="T319" s="112"/>
      <c r="U319" s="112"/>
      <c r="V319" s="112"/>
    </row>
    <row r="320" spans="1:22" ht="15.5" customHeight="1" x14ac:dyDescent="0.35">
      <c r="A320" s="109"/>
      <c r="B320" s="122" t="s">
        <v>510</v>
      </c>
      <c r="C320" s="113">
        <v>60.793999999999997</v>
      </c>
      <c r="D320" s="113">
        <v>73.905000000000001</v>
      </c>
      <c r="E320" s="113">
        <v>73.394000000000005</v>
      </c>
      <c r="F320" s="113">
        <v>74.224999999999994</v>
      </c>
      <c r="G320" s="113">
        <v>78.345699999999994</v>
      </c>
      <c r="H320" s="113">
        <v>88.781499999999994</v>
      </c>
      <c r="I320" s="113">
        <v>94.881018999999995</v>
      </c>
      <c r="J320" s="113">
        <v>116.60550000000001</v>
      </c>
      <c r="K320" s="113">
        <v>137.87280000000001</v>
      </c>
      <c r="L320" s="113">
        <v>199.70330000000001</v>
      </c>
      <c r="M320" s="114">
        <v>232.631</v>
      </c>
      <c r="N320" s="114">
        <v>266.58682499999998</v>
      </c>
      <c r="O320" s="114">
        <v>294.62</v>
      </c>
      <c r="P320" s="114">
        <v>301.63799999999998</v>
      </c>
      <c r="Q320" s="114">
        <v>363.83853099999999</v>
      </c>
      <c r="R320" s="114">
        <v>439.15473659999998</v>
      </c>
      <c r="S320" s="114">
        <v>601.01558379999994</v>
      </c>
      <c r="T320" s="114">
        <v>830.24315379999996</v>
      </c>
      <c r="U320" s="114" t="s">
        <v>330</v>
      </c>
      <c r="V320" s="114" t="s">
        <v>330</v>
      </c>
    </row>
    <row r="321" spans="1:22" ht="15.5" customHeight="1" x14ac:dyDescent="0.35">
      <c r="A321" s="109"/>
      <c r="B321" s="122" t="s">
        <v>511</v>
      </c>
      <c r="C321" s="113">
        <v>15.048</v>
      </c>
      <c r="D321" s="113">
        <v>21.265999999999998</v>
      </c>
      <c r="E321" s="113">
        <v>18.091999999999999</v>
      </c>
      <c r="F321" s="113">
        <v>18.644200000000001</v>
      </c>
      <c r="G321" s="113">
        <v>18.116599999999998</v>
      </c>
      <c r="H321" s="113">
        <v>18.545300000000001</v>
      </c>
      <c r="I321" s="113">
        <v>19.506499999999999</v>
      </c>
      <c r="J321" s="113">
        <v>27.1509</v>
      </c>
      <c r="K321" s="113">
        <v>20.001799999999999</v>
      </c>
      <c r="L321" s="113">
        <v>36.911900000000003</v>
      </c>
      <c r="M321" s="114">
        <v>64.388803999999993</v>
      </c>
      <c r="N321" s="114">
        <v>76.006805</v>
      </c>
      <c r="O321" s="114">
        <v>51.080776999999998</v>
      </c>
      <c r="P321" s="114">
        <v>57.153084</v>
      </c>
      <c r="Q321" s="114">
        <v>57.816155000000002</v>
      </c>
      <c r="R321" s="114">
        <v>96.30444756</v>
      </c>
      <c r="S321" s="114">
        <v>86.800968569999995</v>
      </c>
      <c r="T321" s="114">
        <v>107.5411567</v>
      </c>
      <c r="U321" s="114" t="s">
        <v>330</v>
      </c>
      <c r="V321" s="114" t="s">
        <v>330</v>
      </c>
    </row>
    <row r="322" spans="1:22" ht="15.5" customHeight="1" x14ac:dyDescent="0.35">
      <c r="A322" s="109"/>
      <c r="B322" s="122" t="s">
        <v>512</v>
      </c>
      <c r="C322" s="113">
        <v>3.4820000000000002</v>
      </c>
      <c r="D322" s="113">
        <v>3.8130000000000002</v>
      </c>
      <c r="E322" s="113">
        <v>5.86</v>
      </c>
      <c r="F322" s="113">
        <v>7.3815</v>
      </c>
      <c r="G322" s="113">
        <v>8.52</v>
      </c>
      <c r="H322" s="113">
        <v>10.992900000000001</v>
      </c>
      <c r="I322" s="113">
        <v>11.312200000000001</v>
      </c>
      <c r="J322" s="113">
        <v>10.957599999999999</v>
      </c>
      <c r="K322" s="113">
        <v>11.1633</v>
      </c>
      <c r="L322" s="113">
        <v>14.461</v>
      </c>
      <c r="M322" s="114">
        <v>17.814717000000002</v>
      </c>
      <c r="N322" s="114">
        <v>19.389208</v>
      </c>
      <c r="O322" s="114">
        <v>22.657499999999999</v>
      </c>
      <c r="P322" s="114">
        <v>20.899175</v>
      </c>
      <c r="Q322" s="114">
        <v>31.041840000000001</v>
      </c>
      <c r="R322" s="114">
        <v>33.155686520000003</v>
      </c>
      <c r="S322" s="114">
        <v>35.099433589999997</v>
      </c>
      <c r="T322" s="114">
        <v>43.115459559999998</v>
      </c>
      <c r="U322" s="114" t="s">
        <v>330</v>
      </c>
      <c r="V322" s="114" t="s">
        <v>330</v>
      </c>
    </row>
    <row r="323" spans="1:22" ht="15.5" customHeight="1" x14ac:dyDescent="0.35">
      <c r="A323" s="109"/>
      <c r="B323" s="122" t="s">
        <v>513</v>
      </c>
      <c r="C323" s="113">
        <v>3.665</v>
      </c>
      <c r="D323" s="113">
        <v>5.6280000000000001</v>
      </c>
      <c r="E323" s="113">
        <v>6.625</v>
      </c>
      <c r="F323" s="113">
        <v>6.8127000000000004</v>
      </c>
      <c r="G323" s="113">
        <v>7.0292000000000003</v>
      </c>
      <c r="H323" s="113">
        <v>8.2632999999999992</v>
      </c>
      <c r="I323" s="113">
        <v>9.1486000000000001</v>
      </c>
      <c r="J323" s="113">
        <v>10.4754</v>
      </c>
      <c r="K323" s="113">
        <v>13.742800000000001</v>
      </c>
      <c r="L323" s="113">
        <v>15.9255</v>
      </c>
      <c r="M323" s="114">
        <v>26.651696000000001</v>
      </c>
      <c r="N323" s="114">
        <v>31.030497</v>
      </c>
      <c r="O323" s="114">
        <v>39.265599999999999</v>
      </c>
      <c r="P323" s="114">
        <v>37.762886000000002</v>
      </c>
      <c r="Q323" s="114">
        <v>44.968353999999998</v>
      </c>
      <c r="R323" s="114">
        <v>33.968979539999999</v>
      </c>
      <c r="S323" s="114">
        <v>34.794713420000001</v>
      </c>
      <c r="T323" s="114">
        <v>56.905141469999997</v>
      </c>
      <c r="U323" s="114" t="s">
        <v>330</v>
      </c>
      <c r="V323" s="114" t="s">
        <v>330</v>
      </c>
    </row>
    <row r="324" spans="1:22" ht="15.5" customHeight="1" x14ac:dyDescent="0.35">
      <c r="A324" s="109"/>
      <c r="B324" s="122" t="s">
        <v>514</v>
      </c>
      <c r="C324" s="113">
        <v>20.646999999999998</v>
      </c>
      <c r="D324" s="113">
        <v>22.515999999999998</v>
      </c>
      <c r="E324" s="113">
        <v>19.126999999999999</v>
      </c>
      <c r="F324" s="113">
        <v>17.419499999999999</v>
      </c>
      <c r="G324" s="113">
        <v>18.3948</v>
      </c>
      <c r="H324" s="113">
        <v>22.317</v>
      </c>
      <c r="I324" s="113">
        <v>22.080683000000001</v>
      </c>
      <c r="J324" s="113">
        <v>26.571400000000001</v>
      </c>
      <c r="K324" s="113">
        <v>38.601599999999998</v>
      </c>
      <c r="L324" s="113">
        <v>44.8354</v>
      </c>
      <c r="M324" s="114">
        <v>65.755032</v>
      </c>
      <c r="N324" s="114">
        <v>80.300675999999996</v>
      </c>
      <c r="O324" s="114">
        <v>68.616</v>
      </c>
      <c r="P324" s="114">
        <v>72.255973999999995</v>
      </c>
      <c r="Q324" s="114">
        <v>94.120058</v>
      </c>
      <c r="R324" s="114">
        <v>123.6036306</v>
      </c>
      <c r="S324" s="114">
        <v>175.30244970000001</v>
      </c>
      <c r="T324" s="114">
        <v>279.93231780000002</v>
      </c>
      <c r="U324" s="114" t="s">
        <v>330</v>
      </c>
      <c r="V324" s="114" t="s">
        <v>330</v>
      </c>
    </row>
    <row r="325" spans="1:22" ht="15.5" customHeight="1" x14ac:dyDescent="0.35">
      <c r="A325" s="109"/>
      <c r="B325" s="122" t="s">
        <v>515</v>
      </c>
      <c r="C325" s="113" t="s">
        <v>473</v>
      </c>
      <c r="D325" s="113" t="s">
        <v>473</v>
      </c>
      <c r="E325" s="113" t="s">
        <v>473</v>
      </c>
      <c r="F325" s="113" t="s">
        <v>473</v>
      </c>
      <c r="G325" s="113" t="s">
        <v>473</v>
      </c>
      <c r="H325" s="113" t="s">
        <v>473</v>
      </c>
      <c r="I325" s="113" t="s">
        <v>473</v>
      </c>
      <c r="J325" s="113" t="s">
        <v>473</v>
      </c>
      <c r="K325" s="113" t="s">
        <v>473</v>
      </c>
      <c r="L325" s="113" t="s">
        <v>473</v>
      </c>
      <c r="M325" s="114">
        <v>1.604786</v>
      </c>
      <c r="N325" s="114">
        <v>1.311647</v>
      </c>
      <c r="O325" s="114">
        <v>0.91710000000000003</v>
      </c>
      <c r="P325" s="114">
        <v>0.62104400000000004</v>
      </c>
      <c r="Q325" s="114">
        <v>2.0021369999999998</v>
      </c>
      <c r="R325" s="114">
        <v>7.5424418380000002</v>
      </c>
      <c r="S325" s="114">
        <v>11.74340387</v>
      </c>
      <c r="T325" s="114">
        <v>6.3531161980000004</v>
      </c>
      <c r="U325" s="114" t="s">
        <v>330</v>
      </c>
      <c r="V325" s="114" t="s">
        <v>330</v>
      </c>
    </row>
    <row r="326" spans="1:22" ht="15.5" customHeight="1" x14ac:dyDescent="0.35">
      <c r="A326" s="109"/>
      <c r="B326" s="122" t="s">
        <v>516</v>
      </c>
      <c r="C326" s="113">
        <v>3.2759999999999998</v>
      </c>
      <c r="D326" s="113">
        <v>4.0170000000000003</v>
      </c>
      <c r="E326" s="113">
        <v>3.2559999999999998</v>
      </c>
      <c r="F326" s="113">
        <v>3.1766000000000001</v>
      </c>
      <c r="G326" s="113">
        <v>3.7827999999999999</v>
      </c>
      <c r="H326" s="113">
        <v>2.5348999999999999</v>
      </c>
      <c r="I326" s="113">
        <v>3.34842</v>
      </c>
      <c r="J326" s="113">
        <v>7.0907999999999998</v>
      </c>
      <c r="K326" s="113">
        <v>9.8091000000000008</v>
      </c>
      <c r="L326" s="113">
        <v>19.566299999999998</v>
      </c>
      <c r="M326" s="114">
        <v>8.4038710000000005</v>
      </c>
      <c r="N326" s="114">
        <v>9.647831</v>
      </c>
      <c r="O326" s="114">
        <v>10.018700000000001</v>
      </c>
      <c r="P326" s="114">
        <v>9.3916439999999994</v>
      </c>
      <c r="Q326" s="114">
        <v>13.099482</v>
      </c>
      <c r="R326" s="114">
        <v>16.93492655</v>
      </c>
      <c r="S326" s="114">
        <v>22.80841886</v>
      </c>
      <c r="T326" s="114">
        <v>41.033332639999998</v>
      </c>
      <c r="U326" s="114" t="s">
        <v>330</v>
      </c>
      <c r="V326" s="114" t="s">
        <v>330</v>
      </c>
    </row>
    <row r="327" spans="1:22" ht="15.5" customHeight="1" x14ac:dyDescent="0.35">
      <c r="A327" s="109"/>
      <c r="B327" s="122" t="s">
        <v>517</v>
      </c>
      <c r="C327" s="113">
        <v>3.452</v>
      </c>
      <c r="D327" s="113">
        <v>3.52</v>
      </c>
      <c r="E327" s="113">
        <v>3.8570000000000002</v>
      </c>
      <c r="F327" s="113">
        <v>3.6520999999999999</v>
      </c>
      <c r="G327" s="113">
        <v>3.9685999999999999</v>
      </c>
      <c r="H327" s="113">
        <v>4.6822999999999997</v>
      </c>
      <c r="I327" s="113">
        <v>5.7995000000000001</v>
      </c>
      <c r="J327" s="113">
        <v>7.7862</v>
      </c>
      <c r="K327" s="113">
        <v>10.2646</v>
      </c>
      <c r="L327" s="113">
        <v>13.3666</v>
      </c>
      <c r="M327" s="114">
        <v>17.957370999999998</v>
      </c>
      <c r="N327" s="114">
        <v>21.982116000000001</v>
      </c>
      <c r="O327" s="114">
        <v>22.8703</v>
      </c>
      <c r="P327" s="114">
        <v>21.871666999999999</v>
      </c>
      <c r="Q327" s="114">
        <v>26.518429999999999</v>
      </c>
      <c r="R327" s="114">
        <v>29.468271720000001</v>
      </c>
      <c r="S327" s="114">
        <v>34.009026310000003</v>
      </c>
      <c r="T327" s="114">
        <v>45.341185449999998</v>
      </c>
      <c r="U327" s="114" t="s">
        <v>330</v>
      </c>
      <c r="V327" s="114" t="s">
        <v>330</v>
      </c>
    </row>
    <row r="328" spans="1:22" ht="15.5" customHeight="1" x14ac:dyDescent="0.35">
      <c r="A328" s="109"/>
      <c r="B328" s="122" t="s">
        <v>518</v>
      </c>
      <c r="C328" s="113" t="s">
        <v>473</v>
      </c>
      <c r="D328" s="113" t="s">
        <v>473</v>
      </c>
      <c r="E328" s="113" t="s">
        <v>473</v>
      </c>
      <c r="F328" s="113" t="s">
        <v>473</v>
      </c>
      <c r="G328" s="113" t="s">
        <v>473</v>
      </c>
      <c r="H328" s="113" t="s">
        <v>473</v>
      </c>
      <c r="I328" s="113" t="s">
        <v>473</v>
      </c>
      <c r="J328" s="113" t="s">
        <v>473</v>
      </c>
      <c r="K328" s="113" t="s">
        <v>473</v>
      </c>
      <c r="L328" s="113" t="s">
        <v>473</v>
      </c>
      <c r="M328" s="114">
        <v>1.4417390000000001</v>
      </c>
      <c r="N328" s="114">
        <v>1.850352</v>
      </c>
      <c r="O328" s="114">
        <v>2.0659999999999998</v>
      </c>
      <c r="P328" s="114">
        <v>2.4119459999999999</v>
      </c>
      <c r="Q328" s="114">
        <v>3.9123130000000002</v>
      </c>
      <c r="R328" s="114">
        <v>3.350841424</v>
      </c>
      <c r="S328" s="114">
        <v>3.9687840489999999</v>
      </c>
      <c r="T328" s="114">
        <v>6.4866364350000003</v>
      </c>
      <c r="U328" s="114" t="s">
        <v>330</v>
      </c>
      <c r="V328" s="114" t="s">
        <v>330</v>
      </c>
    </row>
    <row r="329" spans="1:22" ht="15.5" customHeight="1" x14ac:dyDescent="0.35">
      <c r="A329" s="109"/>
      <c r="B329" s="122" t="s">
        <v>281</v>
      </c>
      <c r="C329" s="113">
        <v>9.3290000000000006</v>
      </c>
      <c r="D329" s="113">
        <v>11.045</v>
      </c>
      <c r="E329" s="113">
        <v>13.05</v>
      </c>
      <c r="F329" s="113">
        <v>13.2416</v>
      </c>
      <c r="G329" s="113">
        <v>14.382899999999999</v>
      </c>
      <c r="H329" s="113">
        <v>17.220600000000001</v>
      </c>
      <c r="I329" s="113">
        <v>19.339400000000001</v>
      </c>
      <c r="J329" s="113">
        <v>21.388200000000001</v>
      </c>
      <c r="K329" s="113">
        <v>26.914100000000001</v>
      </c>
      <c r="L329" s="113">
        <v>35.3127</v>
      </c>
      <c r="M329" s="114">
        <v>46.211486999999998</v>
      </c>
      <c r="N329" s="114">
        <v>54.918843000000003</v>
      </c>
      <c r="O329" s="114">
        <v>62.053199999999997</v>
      </c>
      <c r="P329" s="114">
        <v>62.429779000000003</v>
      </c>
      <c r="Q329" s="114">
        <v>77.825642000000002</v>
      </c>
      <c r="R329" s="114">
        <v>79.840854219999997</v>
      </c>
      <c r="S329" s="114">
        <v>90.689488010000005</v>
      </c>
      <c r="T329" s="114">
        <v>108.59005190000001</v>
      </c>
      <c r="U329" s="114" t="s">
        <v>330</v>
      </c>
      <c r="V329" s="114" t="s">
        <v>330</v>
      </c>
    </row>
    <row r="330" spans="1:22" ht="15.5" customHeight="1" x14ac:dyDescent="0.35">
      <c r="A330" s="109"/>
      <c r="B330" s="122" t="s">
        <v>519</v>
      </c>
      <c r="C330" s="113">
        <v>1.895</v>
      </c>
      <c r="D330" s="113">
        <v>2.1</v>
      </c>
      <c r="E330" s="113">
        <v>3.5270000000000001</v>
      </c>
      <c r="F330" s="113">
        <v>3.8965000000000001</v>
      </c>
      <c r="G330" s="113">
        <v>4.1508000000000003</v>
      </c>
      <c r="H330" s="113">
        <v>4.2252000000000001</v>
      </c>
      <c r="I330" s="113">
        <v>4.3457160000000004</v>
      </c>
      <c r="J330" s="113">
        <v>5.1849999999999996</v>
      </c>
      <c r="K330" s="113">
        <v>7.3754999999999997</v>
      </c>
      <c r="L330" s="113">
        <v>19.323899999999998</v>
      </c>
      <c r="M330" s="114">
        <v>9.4596029999999995</v>
      </c>
      <c r="N330" s="114">
        <v>9.8324110000000005</v>
      </c>
      <c r="O330" s="114">
        <v>10.5817</v>
      </c>
      <c r="P330" s="114">
        <v>11.790025999999999</v>
      </c>
      <c r="Q330" s="114">
        <v>12.53412</v>
      </c>
      <c r="R330" s="114">
        <v>14.98465667</v>
      </c>
      <c r="S330" s="114">
        <v>19.348383009999999</v>
      </c>
      <c r="T330" s="114">
        <v>38.306850689999997</v>
      </c>
      <c r="U330" s="114" t="s">
        <v>330</v>
      </c>
      <c r="V330" s="114" t="s">
        <v>330</v>
      </c>
    </row>
    <row r="331" spans="1:22" x14ac:dyDescent="0.25">
      <c r="A331" s="109"/>
      <c r="B331" s="123"/>
      <c r="C331" s="109"/>
      <c r="D331" s="109"/>
      <c r="E331" s="109"/>
      <c r="F331" s="109"/>
      <c r="G331" s="109"/>
      <c r="H331" s="109"/>
      <c r="I331" s="109"/>
      <c r="J331" s="109"/>
      <c r="K331" s="109"/>
      <c r="L331" s="109"/>
    </row>
    <row r="332" spans="1:22" ht="15.5" customHeight="1" x14ac:dyDescent="0.35">
      <c r="A332" s="109"/>
      <c r="B332" s="122" t="s">
        <v>520</v>
      </c>
      <c r="C332" s="111"/>
      <c r="D332" s="111"/>
      <c r="E332" s="111"/>
      <c r="F332" s="111"/>
      <c r="G332" s="111"/>
      <c r="H332" s="111"/>
      <c r="I332" s="111"/>
      <c r="J332" s="111"/>
      <c r="K332" s="111"/>
      <c r="L332" s="111"/>
      <c r="M332" s="112"/>
      <c r="N332" s="112"/>
      <c r="O332" s="112"/>
      <c r="P332" s="112"/>
      <c r="Q332" s="112"/>
      <c r="R332" s="112"/>
      <c r="S332" s="112"/>
      <c r="T332" s="112"/>
      <c r="U332" s="112"/>
      <c r="V332" s="112"/>
    </row>
    <row r="333" spans="1:22" ht="15.5" customHeight="1" x14ac:dyDescent="0.35">
      <c r="A333" s="109"/>
      <c r="B333" s="122" t="s">
        <v>521</v>
      </c>
      <c r="C333" s="113">
        <v>2.2899233360000002</v>
      </c>
      <c r="D333" s="113">
        <v>2.5015936719999998</v>
      </c>
      <c r="E333" s="113">
        <v>2.8403986460000001</v>
      </c>
      <c r="F333" s="113">
        <v>2.6901202780000002</v>
      </c>
      <c r="G333" s="113">
        <v>2.679632105</v>
      </c>
      <c r="H333" s="113">
        <v>2.9216591360000002</v>
      </c>
      <c r="I333" s="113">
        <v>2.9567144590000001</v>
      </c>
      <c r="J333" s="113">
        <v>2.938638026</v>
      </c>
      <c r="K333" s="113">
        <v>3.2996787090000002</v>
      </c>
      <c r="L333" s="113">
        <v>3.5731779210000001</v>
      </c>
      <c r="M333" s="114">
        <v>3.8742882989999998</v>
      </c>
      <c r="N333" s="114">
        <v>4.0176070519999998</v>
      </c>
      <c r="O333" s="114">
        <v>4.0628187000000002</v>
      </c>
      <c r="P333" s="114">
        <v>3.6831486729999998</v>
      </c>
      <c r="Q333" s="114">
        <v>3.9615206999999999</v>
      </c>
      <c r="R333" s="114">
        <v>3.7481337080000001</v>
      </c>
      <c r="S333" s="114">
        <v>4.0249854950000001</v>
      </c>
      <c r="T333" s="114">
        <v>4.1092198230000001</v>
      </c>
      <c r="U333" s="114" t="s">
        <v>330</v>
      </c>
      <c r="V333" s="114" t="s">
        <v>330</v>
      </c>
    </row>
    <row r="334" spans="1:22" ht="15.5" customHeight="1" x14ac:dyDescent="0.35">
      <c r="A334" s="109"/>
      <c r="B334" s="122" t="s">
        <v>522</v>
      </c>
      <c r="C334" s="113">
        <v>0.84733790899999994</v>
      </c>
      <c r="D334" s="113">
        <v>0.79724850400000002</v>
      </c>
      <c r="E334" s="113">
        <v>0.83949560000000001</v>
      </c>
      <c r="F334" s="113">
        <v>0.74194872700000003</v>
      </c>
      <c r="G334" s="113">
        <v>0.739377175</v>
      </c>
      <c r="H334" s="113">
        <v>0.79440231900000002</v>
      </c>
      <c r="I334" s="113">
        <v>0.886659643</v>
      </c>
      <c r="J334" s="113">
        <v>1.069787238</v>
      </c>
      <c r="K334" s="113">
        <v>1.2584437930000001</v>
      </c>
      <c r="L334" s="113">
        <v>1.35252303</v>
      </c>
      <c r="M334" s="114">
        <v>1.50551382</v>
      </c>
      <c r="N334" s="114">
        <v>1.608109338</v>
      </c>
      <c r="O334" s="114">
        <v>1.4973906669999999</v>
      </c>
      <c r="P334" s="114">
        <v>1.2903553809999999</v>
      </c>
      <c r="Q334" s="114">
        <v>1.34985471</v>
      </c>
      <c r="R334" s="114">
        <v>1.3833897900000001</v>
      </c>
      <c r="S334" s="114">
        <v>1.5093903449999999</v>
      </c>
      <c r="T334" s="114">
        <v>1.7157823830000001</v>
      </c>
      <c r="U334" s="114" t="s">
        <v>330</v>
      </c>
      <c r="V334" s="114" t="s">
        <v>330</v>
      </c>
    </row>
    <row r="335" spans="1:22" ht="15.5" customHeight="1" x14ac:dyDescent="0.35">
      <c r="A335" s="109"/>
      <c r="B335" s="122" t="s">
        <v>523</v>
      </c>
      <c r="C335" s="113">
        <v>0.46515218400000002</v>
      </c>
      <c r="D335" s="113">
        <v>0.47563121000000003</v>
      </c>
      <c r="E335" s="113">
        <v>0.76766942699999996</v>
      </c>
      <c r="F335" s="113">
        <v>0.79160023400000001</v>
      </c>
      <c r="G335" s="113">
        <v>0.77332227499999995</v>
      </c>
      <c r="H335" s="113">
        <v>0.71685041100000002</v>
      </c>
      <c r="I335" s="113">
        <v>0.66439710299999999</v>
      </c>
      <c r="J335" s="113">
        <v>0.71239459900000002</v>
      </c>
      <c r="K335" s="113">
        <v>0.90423905400000004</v>
      </c>
      <c r="L335" s="113">
        <v>1.955322953</v>
      </c>
      <c r="M335" s="114">
        <v>0.79307617200000002</v>
      </c>
      <c r="N335" s="114">
        <v>0.71929344500000003</v>
      </c>
      <c r="O335" s="114">
        <v>0.69281727000000004</v>
      </c>
      <c r="P335" s="114">
        <v>0.69557219800000003</v>
      </c>
      <c r="Q335" s="114">
        <v>0.63801819800000004</v>
      </c>
      <c r="R335" s="114">
        <v>0.70345560900000004</v>
      </c>
      <c r="S335" s="114">
        <v>0.858720924</v>
      </c>
      <c r="T335" s="114">
        <v>1.449591997</v>
      </c>
      <c r="U335" s="114" t="s">
        <v>330</v>
      </c>
      <c r="V335" s="114" t="s">
        <v>330</v>
      </c>
    </row>
    <row r="336" spans="1:22" x14ac:dyDescent="0.25">
      <c r="A336" s="109"/>
      <c r="B336" s="109"/>
      <c r="C336" s="109"/>
      <c r="D336" s="109"/>
      <c r="E336" s="109"/>
      <c r="F336" s="109"/>
      <c r="G336" s="109"/>
      <c r="H336" s="109"/>
      <c r="I336" s="109"/>
      <c r="J336" s="109"/>
      <c r="K336" s="109"/>
      <c r="L336" s="109"/>
    </row>
    <row r="337" spans="1:22" ht="15.5" customHeight="1" x14ac:dyDescent="0.35">
      <c r="A337" s="109"/>
      <c r="B337" s="110" t="s">
        <v>524</v>
      </c>
      <c r="C337" s="111"/>
      <c r="D337" s="111"/>
      <c r="E337" s="111"/>
      <c r="F337" s="111"/>
      <c r="G337" s="111"/>
      <c r="H337" s="111"/>
      <c r="I337" s="111"/>
      <c r="J337" s="111"/>
      <c r="K337" s="111"/>
      <c r="L337" s="111"/>
      <c r="M337" s="112"/>
      <c r="N337" s="112"/>
      <c r="O337" s="112"/>
      <c r="P337" s="112"/>
      <c r="Q337" s="112"/>
      <c r="R337" s="112"/>
      <c r="S337" s="112"/>
      <c r="T337" s="112"/>
      <c r="U337" s="112"/>
      <c r="V337" s="112"/>
    </row>
    <row r="338" spans="1:22" ht="15.5" customHeight="1" x14ac:dyDescent="0.35">
      <c r="A338" s="109"/>
      <c r="B338" s="110" t="s">
        <v>525</v>
      </c>
      <c r="C338" s="115">
        <v>49822.7</v>
      </c>
      <c r="D338" s="115">
        <v>55654.1</v>
      </c>
      <c r="E338" s="115">
        <v>46944.800000000003</v>
      </c>
      <c r="F338" s="115">
        <v>49930.6</v>
      </c>
      <c r="G338" s="115">
        <v>53910.7</v>
      </c>
      <c r="H338" s="115">
        <v>58705.7</v>
      </c>
      <c r="I338" s="115">
        <v>60234.1</v>
      </c>
      <c r="J338" s="115">
        <v>59383.1</v>
      </c>
      <c r="K338" s="115">
        <v>59266.5</v>
      </c>
      <c r="L338" s="115">
        <v>67697.5</v>
      </c>
      <c r="M338" s="116">
        <v>60824</v>
      </c>
      <c r="N338" s="116">
        <v>64338.5</v>
      </c>
      <c r="O338" s="116">
        <v>74261</v>
      </c>
      <c r="P338" s="116">
        <v>76917.060129999998</v>
      </c>
      <c r="Q338" s="116">
        <v>91991.399909999993</v>
      </c>
      <c r="R338" s="116">
        <v>85319.115040000004</v>
      </c>
      <c r="S338" s="116">
        <v>70117.170800000007</v>
      </c>
      <c r="T338" s="116">
        <v>73049.073810000002</v>
      </c>
      <c r="U338" s="116">
        <v>81359.794200000004</v>
      </c>
      <c r="V338" s="116">
        <v>97109.54062</v>
      </c>
    </row>
    <row r="339" spans="1:22" ht="15.5" customHeight="1" x14ac:dyDescent="0.35">
      <c r="A339" s="109"/>
      <c r="B339" s="110" t="s">
        <v>526</v>
      </c>
      <c r="C339" s="115">
        <v>108504.9</v>
      </c>
      <c r="D339" s="115">
        <v>115687.2</v>
      </c>
      <c r="E339" s="115">
        <v>107388.9</v>
      </c>
      <c r="F339" s="115">
        <v>124352.1</v>
      </c>
      <c r="G339" s="115">
        <v>136277.1</v>
      </c>
      <c r="H339" s="115">
        <v>149473.60000000001</v>
      </c>
      <c r="I339" s="115">
        <v>173780.3</v>
      </c>
      <c r="J339" s="115">
        <v>194694.6</v>
      </c>
      <c r="K339" s="115">
        <v>221937.8</v>
      </c>
      <c r="L339" s="115">
        <v>284469.59999999998</v>
      </c>
      <c r="M339" s="116">
        <v>374335.2</v>
      </c>
      <c r="N339" s="116">
        <v>396175.5</v>
      </c>
      <c r="O339" s="116">
        <v>461667.7</v>
      </c>
      <c r="P339" s="116">
        <v>556740.28339999996</v>
      </c>
      <c r="Q339" s="116">
        <v>714365.80779999995</v>
      </c>
      <c r="R339" s="116">
        <v>774684.19499999995</v>
      </c>
      <c r="S339" s="116">
        <v>773599.14339999994</v>
      </c>
      <c r="T339" s="116">
        <v>990113.20389999996</v>
      </c>
      <c r="U339" s="116">
        <v>1245103.2320000001</v>
      </c>
      <c r="V339" s="116">
        <v>1418535.26</v>
      </c>
    </row>
    <row r="340" spans="1:22" ht="15.5" customHeight="1" x14ac:dyDescent="0.35">
      <c r="A340" s="109"/>
      <c r="B340" s="110" t="s">
        <v>527</v>
      </c>
      <c r="C340" s="115">
        <v>-58682.2</v>
      </c>
      <c r="D340" s="115">
        <v>-60033.1</v>
      </c>
      <c r="E340" s="115">
        <v>-60444.1</v>
      </c>
      <c r="F340" s="115">
        <v>-74421.5</v>
      </c>
      <c r="G340" s="115">
        <v>-82366.399999999994</v>
      </c>
      <c r="H340" s="115">
        <v>-90767.9</v>
      </c>
      <c r="I340" s="115">
        <v>-113546.2</v>
      </c>
      <c r="J340" s="115">
        <v>-135311.5</v>
      </c>
      <c r="K340" s="115">
        <v>-162671.29999999999</v>
      </c>
      <c r="L340" s="115">
        <v>-216772.1</v>
      </c>
      <c r="M340" s="116">
        <v>-313511.2</v>
      </c>
      <c r="N340" s="116">
        <v>-331837</v>
      </c>
      <c r="O340" s="116">
        <v>-387406.7</v>
      </c>
      <c r="P340" s="116">
        <v>-479823.22330000001</v>
      </c>
      <c r="Q340" s="116">
        <v>-622374.40789999999</v>
      </c>
      <c r="R340" s="116">
        <v>-689365.07990000001</v>
      </c>
      <c r="S340" s="116">
        <v>-703481.97259999998</v>
      </c>
      <c r="T340" s="116">
        <v>-917064.13009999995</v>
      </c>
      <c r="U340" s="116">
        <v>-1163743.4369999999</v>
      </c>
      <c r="V340" s="116">
        <v>-1321425.719</v>
      </c>
    </row>
    <row r="341" spans="1:22" x14ac:dyDescent="0.25">
      <c r="A341" s="109"/>
      <c r="B341" s="109"/>
      <c r="C341" s="109"/>
      <c r="D341" s="109"/>
      <c r="E341" s="109"/>
      <c r="F341" s="109"/>
      <c r="G341" s="109"/>
      <c r="H341" s="109"/>
      <c r="I341" s="109"/>
      <c r="J341" s="109"/>
      <c r="K341" s="109"/>
      <c r="L341" s="109"/>
    </row>
    <row r="342" spans="1:22" ht="15.5" customHeight="1" x14ac:dyDescent="0.35">
      <c r="A342" s="109"/>
      <c r="B342" s="110" t="s">
        <v>528</v>
      </c>
      <c r="C342" s="111"/>
      <c r="D342" s="111"/>
      <c r="E342" s="111"/>
      <c r="F342" s="111"/>
      <c r="G342" s="111"/>
      <c r="H342" s="111"/>
      <c r="I342" s="111"/>
      <c r="J342" s="111"/>
      <c r="K342" s="111"/>
      <c r="L342" s="111"/>
      <c r="M342" s="112"/>
      <c r="N342" s="112"/>
      <c r="O342" s="112"/>
      <c r="P342" s="112"/>
      <c r="Q342" s="112"/>
      <c r="R342" s="112"/>
      <c r="S342" s="112"/>
      <c r="T342" s="112"/>
      <c r="U342" s="112"/>
      <c r="V342" s="112"/>
    </row>
    <row r="343" spans="1:22" ht="15.5" customHeight="1" x14ac:dyDescent="0.35">
      <c r="A343" s="109"/>
      <c r="B343" s="110" t="s">
        <v>529</v>
      </c>
      <c r="C343" s="113">
        <v>39.652093970000003</v>
      </c>
      <c r="D343" s="113">
        <v>11.70430346</v>
      </c>
      <c r="E343" s="113">
        <v>-15.648981839999999</v>
      </c>
      <c r="F343" s="113">
        <v>6.3602358509999997</v>
      </c>
      <c r="G343" s="113">
        <v>7.9712641150000003</v>
      </c>
      <c r="H343" s="113">
        <v>8.8943382300000007</v>
      </c>
      <c r="I343" s="113">
        <v>2.6034950609999998</v>
      </c>
      <c r="J343" s="113">
        <v>-1.412820977</v>
      </c>
      <c r="K343" s="113">
        <v>-0.196352161</v>
      </c>
      <c r="L343" s="113">
        <v>14.225574310000001</v>
      </c>
      <c r="M343" s="114">
        <v>-10.153255290000001</v>
      </c>
      <c r="N343" s="114">
        <v>5.7781467839999996</v>
      </c>
      <c r="O343" s="114">
        <v>15.422336550000001</v>
      </c>
      <c r="P343" s="114">
        <v>3.5766554849999999</v>
      </c>
      <c r="Q343" s="114">
        <v>19.598174650000001</v>
      </c>
      <c r="R343" s="114">
        <v>-7.2531615809999996</v>
      </c>
      <c r="S343" s="114">
        <v>-17.817747199999999</v>
      </c>
      <c r="T343" s="114">
        <v>4.1814336990000003</v>
      </c>
      <c r="U343" s="114">
        <v>11.37690042</v>
      </c>
      <c r="V343" s="114">
        <v>19.358144370000002</v>
      </c>
    </row>
    <row r="344" spans="1:22" ht="15.5" customHeight="1" x14ac:dyDescent="0.35">
      <c r="A344" s="109"/>
      <c r="B344" s="110" t="s">
        <v>530</v>
      </c>
      <c r="C344" s="113">
        <v>23.969755030000002</v>
      </c>
      <c r="D344" s="113">
        <v>6.6193323990000001</v>
      </c>
      <c r="E344" s="113">
        <v>-7.1730493949999996</v>
      </c>
      <c r="F344" s="113">
        <v>15.796045960000001</v>
      </c>
      <c r="G344" s="113">
        <v>9.589705361</v>
      </c>
      <c r="H344" s="113">
        <v>9.6835785320000003</v>
      </c>
      <c r="I344" s="113">
        <v>16.26153381</v>
      </c>
      <c r="J344" s="113">
        <v>12.034908440000001</v>
      </c>
      <c r="K344" s="113">
        <v>13.992786649999999</v>
      </c>
      <c r="L344" s="113">
        <v>28.17537166</v>
      </c>
      <c r="M344" s="114">
        <v>31.59058121</v>
      </c>
      <c r="N344" s="114">
        <v>5.8344232659999999</v>
      </c>
      <c r="O344" s="114">
        <v>16.531108060000001</v>
      </c>
      <c r="P344" s="114">
        <v>20.593293280000001</v>
      </c>
      <c r="Q344" s="114">
        <v>28.312218290000001</v>
      </c>
      <c r="R344" s="114">
        <v>8.4436274119999997</v>
      </c>
      <c r="S344" s="114">
        <v>-0.140063734</v>
      </c>
      <c r="T344" s="114">
        <v>27.987887839999999</v>
      </c>
      <c r="U344" s="114">
        <v>25.75362359</v>
      </c>
      <c r="V344" s="114">
        <v>13.92912843</v>
      </c>
    </row>
    <row r="345" spans="1:22" x14ac:dyDescent="0.25">
      <c r="A345" s="109"/>
      <c r="B345" s="109"/>
      <c r="C345" s="109"/>
      <c r="D345" s="109"/>
      <c r="E345" s="109"/>
      <c r="F345" s="109"/>
      <c r="G345" s="109"/>
      <c r="H345" s="109"/>
      <c r="I345" s="109"/>
      <c r="J345" s="109"/>
      <c r="K345" s="109"/>
      <c r="L345" s="109"/>
    </row>
    <row r="346" spans="1:22" ht="15.5" customHeight="1" x14ac:dyDescent="0.35">
      <c r="A346" s="109"/>
      <c r="B346" s="110" t="s">
        <v>531</v>
      </c>
      <c r="C346" s="111"/>
      <c r="D346" s="111"/>
      <c r="E346" s="111"/>
      <c r="F346" s="111"/>
      <c r="G346" s="111"/>
      <c r="H346" s="111"/>
      <c r="I346" s="111"/>
      <c r="J346" s="111"/>
      <c r="K346" s="111"/>
      <c r="L346" s="111"/>
      <c r="M346" s="112"/>
      <c r="N346" s="112"/>
      <c r="O346" s="112"/>
      <c r="P346" s="112"/>
      <c r="Q346" s="112"/>
      <c r="R346" s="112"/>
      <c r="S346" s="112"/>
      <c r="T346" s="112"/>
      <c r="U346" s="112"/>
      <c r="V346" s="112"/>
    </row>
    <row r="347" spans="1:22" ht="15.5" customHeight="1" x14ac:dyDescent="0.35">
      <c r="A347" s="109"/>
      <c r="B347" s="110" t="s">
        <v>532</v>
      </c>
      <c r="C347" s="113">
        <v>721.816194</v>
      </c>
      <c r="D347" s="113">
        <v>754.63882100000001</v>
      </c>
      <c r="E347" s="113">
        <v>611.583304</v>
      </c>
      <c r="F347" s="113">
        <v>641.47758499999998</v>
      </c>
      <c r="G347" s="113">
        <v>730.68854499999998</v>
      </c>
      <c r="H347" s="113">
        <v>815.13533600000005</v>
      </c>
      <c r="I347" s="113">
        <v>833.82765700000004</v>
      </c>
      <c r="J347" s="113">
        <v>881.80334200000004</v>
      </c>
      <c r="K347" s="113">
        <v>898.07120799999996</v>
      </c>
      <c r="L347" s="113">
        <v>899.87849900000003</v>
      </c>
      <c r="M347" s="114">
        <v>890.25989800000002</v>
      </c>
      <c r="N347" s="114">
        <v>926.42922099999998</v>
      </c>
      <c r="O347" s="114">
        <v>888.472936</v>
      </c>
      <c r="P347" s="114">
        <v>880.11446699999999</v>
      </c>
      <c r="Q347" s="114">
        <v>919.86481200000003</v>
      </c>
      <c r="R347" s="114">
        <v>677.10584600000004</v>
      </c>
      <c r="S347" s="114">
        <v>747.09710900000005</v>
      </c>
      <c r="T347" s="114">
        <v>762.30467599999997</v>
      </c>
      <c r="U347" s="114">
        <v>771.58731599999999</v>
      </c>
      <c r="V347" s="114">
        <v>965.91927999999996</v>
      </c>
    </row>
    <row r="348" spans="1:22" ht="15.5" customHeight="1" x14ac:dyDescent="0.35">
      <c r="A348" s="109"/>
      <c r="B348" s="110" t="s">
        <v>533</v>
      </c>
      <c r="C348" s="113">
        <v>307.19999899999999</v>
      </c>
      <c r="D348" s="113">
        <v>352.6</v>
      </c>
      <c r="E348" s="113">
        <v>363.60000100000002</v>
      </c>
      <c r="F348" s="113">
        <v>339.8</v>
      </c>
      <c r="G348" s="113">
        <v>417.09999900000003</v>
      </c>
      <c r="H348" s="113">
        <v>540.10000100000002</v>
      </c>
      <c r="I348" s="113">
        <v>562.97981200000004</v>
      </c>
      <c r="J348" s="113">
        <v>592.47999900000002</v>
      </c>
      <c r="K348" s="113">
        <v>562.90999899999997</v>
      </c>
      <c r="L348" s="113">
        <v>562.80975999999998</v>
      </c>
      <c r="M348" s="114">
        <v>570.59416199999998</v>
      </c>
      <c r="N348" s="114">
        <v>614.37858300000005</v>
      </c>
      <c r="O348" s="114">
        <v>601.18060300000002</v>
      </c>
      <c r="P348" s="114">
        <v>578.09101599999997</v>
      </c>
      <c r="Q348" s="114">
        <v>584.10692300000005</v>
      </c>
      <c r="R348" s="114">
        <v>419.09353499999997</v>
      </c>
      <c r="S348" s="114">
        <v>394.59574800000001</v>
      </c>
      <c r="T348" s="114">
        <v>420.17976599999997</v>
      </c>
      <c r="U348" s="114">
        <v>433.45904300000001</v>
      </c>
      <c r="V348" s="114">
        <v>642.31496100000004</v>
      </c>
    </row>
    <row r="349" spans="1:22" ht="15.5" customHeight="1" x14ac:dyDescent="0.35">
      <c r="A349" s="109"/>
      <c r="B349" s="110" t="s">
        <v>534</v>
      </c>
      <c r="C349" s="113">
        <v>198</v>
      </c>
      <c r="D349" s="113">
        <v>202.80000100000001</v>
      </c>
      <c r="E349" s="113">
        <v>122.000001</v>
      </c>
      <c r="F349" s="113">
        <v>163.1</v>
      </c>
      <c r="G349" s="113">
        <v>131.400001</v>
      </c>
      <c r="H349" s="113">
        <v>105.10000100000001</v>
      </c>
      <c r="I349" s="113">
        <v>96.701352999999997</v>
      </c>
      <c r="J349" s="113">
        <v>74.88</v>
      </c>
      <c r="K349" s="113">
        <v>67.09</v>
      </c>
      <c r="L349" s="113">
        <v>63.085419000000002</v>
      </c>
      <c r="M349" s="114">
        <v>54.653986000000003</v>
      </c>
      <c r="N349" s="114">
        <v>70.282137000000006</v>
      </c>
      <c r="O349" s="114">
        <v>56.489106999999997</v>
      </c>
      <c r="P349" s="114">
        <v>68.235945000000001</v>
      </c>
      <c r="Q349" s="114">
        <v>75.371824000000004</v>
      </c>
      <c r="R349" s="114">
        <v>70.399021000000005</v>
      </c>
      <c r="S349" s="114">
        <v>88.479856999999996</v>
      </c>
      <c r="T349" s="114">
        <v>82.604836000000006</v>
      </c>
      <c r="U349" s="114">
        <v>86.949259999999995</v>
      </c>
      <c r="V349" s="114">
        <v>81.312731999999997</v>
      </c>
    </row>
    <row r="350" spans="1:22" ht="15.5" customHeight="1" x14ac:dyDescent="0.35">
      <c r="A350" s="109"/>
      <c r="B350" s="110" t="s">
        <v>535</v>
      </c>
      <c r="C350" s="113">
        <v>0.69999900000000004</v>
      </c>
      <c r="D350" s="113">
        <v>0.30000100000000002</v>
      </c>
      <c r="E350" s="113">
        <v>0.2</v>
      </c>
      <c r="F350" s="113">
        <v>1.1000000000000001</v>
      </c>
      <c r="G350" s="113">
        <v>3.5999989999999999</v>
      </c>
      <c r="H350" s="113">
        <v>3.2</v>
      </c>
      <c r="I350" s="113">
        <v>3.8452500000000001</v>
      </c>
      <c r="J350" s="113">
        <v>2.0699999999999998</v>
      </c>
      <c r="K350" s="113">
        <v>3.8999990000000002</v>
      </c>
      <c r="L350" s="113">
        <v>6.1022850000000002</v>
      </c>
      <c r="M350" s="114">
        <v>8.8176930000000002</v>
      </c>
      <c r="N350" s="114">
        <v>7.4929230000000002</v>
      </c>
      <c r="O350" s="114">
        <v>9.6113199999999992</v>
      </c>
      <c r="P350" s="114">
        <v>11.641971</v>
      </c>
      <c r="Q350" s="114">
        <v>16.869816</v>
      </c>
      <c r="R350" s="114">
        <v>12.641616000000001</v>
      </c>
      <c r="S350" s="114">
        <v>27.499462999999999</v>
      </c>
      <c r="T350" s="114">
        <v>47.532266999999997</v>
      </c>
      <c r="U350" s="114">
        <v>35.277151000000003</v>
      </c>
      <c r="V350" s="114">
        <v>23.024065</v>
      </c>
    </row>
    <row r="351" spans="1:22" ht="15.5" customHeight="1" x14ac:dyDescent="0.35">
      <c r="A351" s="109"/>
      <c r="B351" s="110" t="s">
        <v>536</v>
      </c>
      <c r="C351" s="113">
        <v>108.69999900000001</v>
      </c>
      <c r="D351" s="113">
        <v>83.700001</v>
      </c>
      <c r="E351" s="113">
        <v>52.6</v>
      </c>
      <c r="F351" s="113">
        <v>45.7</v>
      </c>
      <c r="G351" s="113">
        <v>48.300001000000002</v>
      </c>
      <c r="H351" s="113">
        <v>43.3</v>
      </c>
      <c r="I351" s="113">
        <v>39.322042000000003</v>
      </c>
      <c r="J351" s="113">
        <v>36.19</v>
      </c>
      <c r="K351" s="113">
        <v>36.050001000000002</v>
      </c>
      <c r="L351" s="113">
        <v>35.971778999999998</v>
      </c>
      <c r="M351" s="114">
        <v>35.732900000000001</v>
      </c>
      <c r="N351" s="114">
        <v>40.902442000000001</v>
      </c>
      <c r="O351" s="114">
        <v>29.514417999999999</v>
      </c>
      <c r="P351" s="114">
        <v>33.534016000000001</v>
      </c>
      <c r="Q351" s="114">
        <v>32.341458000000003</v>
      </c>
      <c r="R351" s="114">
        <v>26.755673999999999</v>
      </c>
      <c r="S351" s="114">
        <v>29.439245</v>
      </c>
      <c r="T351" s="114">
        <v>29.098209000000001</v>
      </c>
      <c r="U351" s="114">
        <v>27.873892999999999</v>
      </c>
      <c r="V351" s="114">
        <v>27.8369</v>
      </c>
    </row>
    <row r="352" spans="1:22" ht="15.5" customHeight="1" x14ac:dyDescent="0.35">
      <c r="A352" s="109"/>
      <c r="B352" s="110" t="s">
        <v>537</v>
      </c>
      <c r="C352" s="113" t="s">
        <v>330</v>
      </c>
      <c r="D352" s="113" t="s">
        <v>330</v>
      </c>
      <c r="E352" s="113">
        <v>0.20000100000000001</v>
      </c>
      <c r="F352" s="113">
        <v>0.400001</v>
      </c>
      <c r="G352" s="113">
        <v>1.6</v>
      </c>
      <c r="H352" s="113">
        <v>0.69999900000000004</v>
      </c>
      <c r="I352" s="113">
        <v>1.495692</v>
      </c>
      <c r="J352" s="113">
        <v>8.3399990000000006</v>
      </c>
      <c r="K352" s="113">
        <v>17.679998000000001</v>
      </c>
      <c r="L352" s="113">
        <v>23.867996000000002</v>
      </c>
      <c r="M352" s="114">
        <v>13.627528999999999</v>
      </c>
      <c r="N352" s="114">
        <v>10.214252</v>
      </c>
      <c r="O352" s="114">
        <v>21.914404999999999</v>
      </c>
      <c r="P352" s="114">
        <v>20.234953000000001</v>
      </c>
      <c r="Q352" s="114">
        <v>28.009602000000001</v>
      </c>
      <c r="R352" s="114">
        <v>11.475989999999999</v>
      </c>
      <c r="S352" s="114">
        <v>18.10727</v>
      </c>
      <c r="T352" s="114">
        <v>22.332757999999998</v>
      </c>
      <c r="U352" s="114">
        <v>28.617536999999999</v>
      </c>
      <c r="V352" s="114">
        <v>43.708148999999999</v>
      </c>
    </row>
    <row r="353" spans="1:22" ht="15.5" customHeight="1" x14ac:dyDescent="0.35">
      <c r="A353" s="109"/>
      <c r="B353" s="110" t="s">
        <v>538</v>
      </c>
      <c r="C353" s="113">
        <v>17.300001000000002</v>
      </c>
      <c r="D353" s="113">
        <v>13.299998</v>
      </c>
      <c r="E353" s="113">
        <v>10.5</v>
      </c>
      <c r="F353" s="113">
        <v>13.799999</v>
      </c>
      <c r="G353" s="113">
        <v>22.700001</v>
      </c>
      <c r="H353" s="113">
        <v>14.6</v>
      </c>
      <c r="I353" s="113">
        <v>16.372772999999999</v>
      </c>
      <c r="J353" s="113">
        <v>15.280001</v>
      </c>
      <c r="K353" s="113">
        <v>17.500001000000001</v>
      </c>
      <c r="L353" s="113">
        <v>18.465876999999999</v>
      </c>
      <c r="M353" s="114">
        <v>17.672716999999999</v>
      </c>
      <c r="N353" s="114">
        <v>19.816469000000001</v>
      </c>
      <c r="O353" s="114">
        <v>13.746340999999999</v>
      </c>
      <c r="P353" s="114">
        <v>19.471589000000002</v>
      </c>
      <c r="Q353" s="114">
        <v>20.583072999999999</v>
      </c>
      <c r="R353" s="114">
        <v>20.658377999999999</v>
      </c>
      <c r="S353" s="114">
        <v>24.65465</v>
      </c>
      <c r="T353" s="114">
        <v>25.358574000000001</v>
      </c>
      <c r="U353" s="114">
        <v>24.988762999999999</v>
      </c>
      <c r="V353" s="114">
        <v>20.516439999999999</v>
      </c>
    </row>
    <row r="354" spans="1:22" ht="15.5" customHeight="1" x14ac:dyDescent="0.35">
      <c r="A354" s="109"/>
      <c r="B354" s="110" t="s">
        <v>539</v>
      </c>
      <c r="C354" s="113">
        <v>4.3</v>
      </c>
      <c r="D354" s="113">
        <v>9.1000010000000007</v>
      </c>
      <c r="E354" s="113">
        <v>7.3999990000000002</v>
      </c>
      <c r="F354" s="113">
        <v>6.8</v>
      </c>
      <c r="G354" s="113">
        <v>8</v>
      </c>
      <c r="H354" s="113">
        <v>8.1000010000000007</v>
      </c>
      <c r="I354" s="113">
        <v>9.8496590000000008</v>
      </c>
      <c r="J354" s="113">
        <v>9.34</v>
      </c>
      <c r="K354" s="113">
        <v>10.029999</v>
      </c>
      <c r="L354" s="113">
        <v>10.998644000000001</v>
      </c>
      <c r="M354" s="114">
        <v>9.5275409999999994</v>
      </c>
      <c r="N354" s="114">
        <v>10.628669</v>
      </c>
      <c r="O354" s="114">
        <v>8.2318090000000002</v>
      </c>
      <c r="P354" s="114">
        <v>9.5626789999999993</v>
      </c>
      <c r="Q354" s="114">
        <v>11.87252</v>
      </c>
      <c r="R354" s="114">
        <v>9.0416340000000002</v>
      </c>
      <c r="S354" s="114">
        <v>10.908592000000001</v>
      </c>
      <c r="T354" s="114">
        <v>12.057615999999999</v>
      </c>
      <c r="U354" s="114">
        <v>12.446097</v>
      </c>
      <c r="V354" s="114">
        <v>9.9075179999999996</v>
      </c>
    </row>
    <row r="355" spans="1:22" ht="15.5" customHeight="1" x14ac:dyDescent="0.35">
      <c r="A355" s="109"/>
      <c r="B355" s="110" t="s">
        <v>540</v>
      </c>
      <c r="C355" s="113">
        <v>10.699999</v>
      </c>
      <c r="D355" s="113">
        <v>9.1999980000000008</v>
      </c>
      <c r="E355" s="113">
        <v>6.1999979999999999</v>
      </c>
      <c r="F355" s="113">
        <v>5.800001</v>
      </c>
      <c r="G355" s="113">
        <v>7.9</v>
      </c>
      <c r="H355" s="113">
        <v>8.6000019999999999</v>
      </c>
      <c r="I355" s="113">
        <v>17.940995000000001</v>
      </c>
      <c r="J355" s="113">
        <v>14.109999</v>
      </c>
      <c r="K355" s="113">
        <v>15.139998</v>
      </c>
      <c r="L355" s="113">
        <v>14.957226</v>
      </c>
      <c r="M355" s="114">
        <v>16.682089999999999</v>
      </c>
      <c r="N355" s="114">
        <v>15.631548</v>
      </c>
      <c r="O355" s="114">
        <v>10.479077999999999</v>
      </c>
      <c r="P355" s="114">
        <v>12.520820000000001</v>
      </c>
      <c r="Q355" s="114">
        <v>12.382256</v>
      </c>
      <c r="R355" s="114">
        <v>10.057979</v>
      </c>
      <c r="S355" s="114">
        <v>11.623203999999999</v>
      </c>
      <c r="T355" s="114">
        <v>11.073307</v>
      </c>
      <c r="U355" s="114">
        <v>10.691839999999999</v>
      </c>
      <c r="V355" s="114">
        <v>10.258457</v>
      </c>
    </row>
    <row r="356" spans="1:22" ht="15.5" customHeight="1" x14ac:dyDescent="0.35">
      <c r="A356" s="109"/>
      <c r="B356" s="110" t="s">
        <v>541</v>
      </c>
      <c r="C356" s="113">
        <v>1.9000010000000001</v>
      </c>
      <c r="D356" s="113">
        <v>7.1</v>
      </c>
      <c r="E356" s="113">
        <v>3.1000019999999999</v>
      </c>
      <c r="F356" s="113">
        <v>5.2999989999999997</v>
      </c>
      <c r="G356" s="113">
        <v>5.7</v>
      </c>
      <c r="H356" s="113">
        <v>4</v>
      </c>
      <c r="I356" s="113">
        <v>3.240081</v>
      </c>
      <c r="J356" s="113">
        <v>39.569997999999998</v>
      </c>
      <c r="K356" s="113">
        <v>66.5</v>
      </c>
      <c r="L356" s="113">
        <v>60.839742000000001</v>
      </c>
      <c r="M356" s="114">
        <v>59.993763999999999</v>
      </c>
      <c r="N356" s="114">
        <v>26.036960000000001</v>
      </c>
      <c r="O356" s="114">
        <v>37.945414999999997</v>
      </c>
      <c r="P356" s="114">
        <v>17.067169</v>
      </c>
      <c r="Q356" s="114">
        <v>18.635891000000001</v>
      </c>
      <c r="R356" s="114">
        <v>6.8340949999999996</v>
      </c>
      <c r="S356" s="114">
        <v>12.921998</v>
      </c>
      <c r="T356" s="114">
        <v>9.776078</v>
      </c>
      <c r="U356" s="114">
        <v>11.356901000000001</v>
      </c>
      <c r="V356" s="114">
        <v>11.552265999999999</v>
      </c>
    </row>
    <row r="357" spans="1:22" ht="15.5" customHeight="1" x14ac:dyDescent="0.35">
      <c r="A357" s="109"/>
      <c r="B357" s="110" t="s">
        <v>542</v>
      </c>
      <c r="C357" s="113">
        <v>10.199998000000001</v>
      </c>
      <c r="D357" s="113">
        <v>18.199998999999998</v>
      </c>
      <c r="E357" s="113">
        <v>6.4000009999999996</v>
      </c>
      <c r="F357" s="113">
        <v>6.1000009999999998</v>
      </c>
      <c r="G357" s="113">
        <v>7.0999980000000003</v>
      </c>
      <c r="H357" s="113">
        <v>7.3999990000000002</v>
      </c>
      <c r="I357" s="113">
        <v>7.9105879999999997</v>
      </c>
      <c r="J357" s="113">
        <v>7.7200009999999999</v>
      </c>
      <c r="K357" s="113">
        <v>7.48</v>
      </c>
      <c r="L357" s="113">
        <v>7.3964949999999998</v>
      </c>
      <c r="M357" s="114">
        <v>8.1884479999999993</v>
      </c>
      <c r="N357" s="114">
        <v>9.1802740000000007</v>
      </c>
      <c r="O357" s="114">
        <v>8.9825110000000006</v>
      </c>
      <c r="P357" s="114">
        <v>10.91587</v>
      </c>
      <c r="Q357" s="114">
        <v>11.432095</v>
      </c>
      <c r="R357" s="114">
        <v>8.374689</v>
      </c>
      <c r="S357" s="114">
        <v>11.203018</v>
      </c>
      <c r="T357" s="114">
        <v>9.6508040000000008</v>
      </c>
      <c r="U357" s="114">
        <v>8.6310850000000006</v>
      </c>
      <c r="V357" s="114">
        <v>8.0447290000000002</v>
      </c>
    </row>
    <row r="358" spans="1:22" x14ac:dyDescent="0.25">
      <c r="A358" s="109"/>
      <c r="B358" s="109"/>
      <c r="C358" s="109"/>
      <c r="D358" s="109"/>
      <c r="E358" s="109"/>
      <c r="F358" s="109"/>
      <c r="G358" s="109"/>
      <c r="H358" s="109"/>
      <c r="I358" s="109"/>
      <c r="J358" s="109"/>
      <c r="K358" s="109"/>
      <c r="L358" s="109"/>
    </row>
    <row r="359" spans="1:22" ht="15.5" customHeight="1" x14ac:dyDescent="0.35">
      <c r="A359" s="109"/>
      <c r="B359" s="110" t="s">
        <v>543</v>
      </c>
      <c r="C359" s="113">
        <v>1571.9626579999999</v>
      </c>
      <c r="D359" s="113">
        <v>1568.6502780000001</v>
      </c>
      <c r="E359" s="113">
        <v>1403.347833</v>
      </c>
      <c r="F359" s="113">
        <v>1597.4381310000001</v>
      </c>
      <c r="G359" s="113">
        <v>1850.5653600000001</v>
      </c>
      <c r="H359" s="113">
        <v>2082.4590250000001</v>
      </c>
      <c r="I359" s="113">
        <v>2421.1917640000001</v>
      </c>
      <c r="J359" s="113">
        <v>3118.8339350000001</v>
      </c>
      <c r="K359" s="113">
        <v>3591.1092880000001</v>
      </c>
      <c r="L359" s="113">
        <v>3778.7840190000002</v>
      </c>
      <c r="M359" s="114">
        <v>5143.3765970000004</v>
      </c>
      <c r="N359" s="114">
        <v>5947.0558199999996</v>
      </c>
      <c r="O359" s="114">
        <v>6042.711491</v>
      </c>
      <c r="P359" s="114">
        <v>6481.012624</v>
      </c>
      <c r="Q359" s="114">
        <v>7620.876456</v>
      </c>
      <c r="R359" s="114">
        <v>6633.7995760000003</v>
      </c>
      <c r="S359" s="114">
        <v>8906.0479300000006</v>
      </c>
      <c r="T359" s="114">
        <v>10071.444115</v>
      </c>
      <c r="U359" s="114">
        <v>12888.358205</v>
      </c>
      <c r="V359" s="114">
        <v>12811.114936</v>
      </c>
    </row>
    <row r="360" spans="1:22" ht="15.5" customHeight="1" x14ac:dyDescent="0.35">
      <c r="A360" s="109"/>
      <c r="B360" s="110" t="s">
        <v>533</v>
      </c>
      <c r="C360" s="113">
        <v>574.20000100000004</v>
      </c>
      <c r="D360" s="113">
        <v>612.4</v>
      </c>
      <c r="E360" s="113">
        <v>573.80000099999995</v>
      </c>
      <c r="F360" s="113">
        <v>911.7</v>
      </c>
      <c r="G360" s="113">
        <v>1067.100001</v>
      </c>
      <c r="H360" s="113">
        <v>1230.600001</v>
      </c>
      <c r="I360" s="113">
        <v>1481.514103</v>
      </c>
      <c r="J360" s="113">
        <v>1916.7700010000001</v>
      </c>
      <c r="K360" s="113">
        <v>2160.760002</v>
      </c>
      <c r="L360" s="113">
        <v>2131.9308959999998</v>
      </c>
      <c r="M360" s="114">
        <v>3252.6560850000001</v>
      </c>
      <c r="N360" s="114">
        <v>3751.6807509999999</v>
      </c>
      <c r="O360" s="114">
        <v>3935.4629949999999</v>
      </c>
      <c r="P360" s="114">
        <v>4103.805421</v>
      </c>
      <c r="Q360" s="114">
        <v>4935.1975480000001</v>
      </c>
      <c r="R360" s="114">
        <v>4008.2195310000002</v>
      </c>
      <c r="S360" s="114">
        <v>5816.2051549999996</v>
      </c>
      <c r="T360" s="114">
        <v>6519.70226</v>
      </c>
      <c r="U360" s="114">
        <v>8619.5290249999998</v>
      </c>
      <c r="V360" s="114">
        <v>8176.9210309999999</v>
      </c>
    </row>
    <row r="361" spans="1:22" ht="15.5" customHeight="1" x14ac:dyDescent="0.35">
      <c r="A361" s="109"/>
      <c r="B361" s="110" t="s">
        <v>544</v>
      </c>
      <c r="C361" s="113">
        <v>120.799999</v>
      </c>
      <c r="D361" s="113">
        <v>85.000000999999997</v>
      </c>
      <c r="E361" s="113">
        <v>56.1</v>
      </c>
      <c r="F361" s="113">
        <v>61.2</v>
      </c>
      <c r="G361" s="113">
        <v>73.599999999999994</v>
      </c>
      <c r="H361" s="113">
        <v>114.600002</v>
      </c>
      <c r="I361" s="113">
        <v>91.752032</v>
      </c>
      <c r="J361" s="113">
        <v>244.52999800000001</v>
      </c>
      <c r="K361" s="113">
        <v>369.430001</v>
      </c>
      <c r="L361" s="113">
        <v>421.38516800000002</v>
      </c>
      <c r="M361" s="114">
        <v>561.199612</v>
      </c>
      <c r="N361" s="114">
        <v>689.89478999999994</v>
      </c>
      <c r="O361" s="114">
        <v>696.57158300000003</v>
      </c>
      <c r="P361" s="114">
        <v>603.62110199999995</v>
      </c>
      <c r="Q361" s="114">
        <v>939.54233899999997</v>
      </c>
      <c r="R361" s="114">
        <v>920.00199399999997</v>
      </c>
      <c r="S361" s="114">
        <v>1247.1573719999999</v>
      </c>
      <c r="T361" s="114">
        <v>1267.431963</v>
      </c>
      <c r="U361" s="114">
        <v>1375.8312350000001</v>
      </c>
      <c r="V361" s="114">
        <v>1895.756819</v>
      </c>
    </row>
    <row r="362" spans="1:22" ht="15.5" customHeight="1" x14ac:dyDescent="0.35">
      <c r="A362" s="109"/>
      <c r="B362" s="110" t="s">
        <v>545</v>
      </c>
      <c r="C362" s="113">
        <v>28.8</v>
      </c>
      <c r="D362" s="113">
        <v>39.300001000000002</v>
      </c>
      <c r="E362" s="113">
        <v>5</v>
      </c>
      <c r="F362" s="113">
        <v>11</v>
      </c>
      <c r="G362" s="113">
        <v>5.5</v>
      </c>
      <c r="H362" s="113">
        <v>10.700001</v>
      </c>
      <c r="I362" s="113">
        <v>15.150461999999999</v>
      </c>
      <c r="J362" s="113">
        <v>63.13</v>
      </c>
      <c r="K362" s="113">
        <v>57.76</v>
      </c>
      <c r="L362" s="113">
        <v>44.524298999999999</v>
      </c>
      <c r="M362" s="114">
        <v>193.69310200000001</v>
      </c>
      <c r="N362" s="114">
        <v>328.77777400000002</v>
      </c>
      <c r="O362" s="114">
        <v>374.241015</v>
      </c>
      <c r="P362" s="114">
        <v>391.13057400000002</v>
      </c>
      <c r="Q362" s="114">
        <v>417.81565399999999</v>
      </c>
      <c r="R362" s="114">
        <v>266.31326799999999</v>
      </c>
      <c r="S362" s="114">
        <v>210.02342400000001</v>
      </c>
      <c r="T362" s="114">
        <v>175.08774399999999</v>
      </c>
      <c r="U362" s="114">
        <v>225.68203199999999</v>
      </c>
      <c r="V362" s="114">
        <v>181.24963700000001</v>
      </c>
    </row>
    <row r="363" spans="1:22" ht="15.5" customHeight="1" x14ac:dyDescent="0.35">
      <c r="A363" s="109"/>
      <c r="B363" s="110" t="s">
        <v>546</v>
      </c>
      <c r="C363" s="113">
        <v>27.800001000000002</v>
      </c>
      <c r="D363" s="113">
        <v>14.700002</v>
      </c>
      <c r="E363" s="113">
        <v>9.2000010000000003</v>
      </c>
      <c r="F363" s="113">
        <v>20.399999000000001</v>
      </c>
      <c r="G363" s="113">
        <v>9.2000019999999996</v>
      </c>
      <c r="H363" s="113">
        <v>9.2999980000000004</v>
      </c>
      <c r="I363" s="113">
        <v>12.581037</v>
      </c>
      <c r="J363" s="113">
        <v>10.56</v>
      </c>
      <c r="K363" s="113">
        <v>12.37</v>
      </c>
      <c r="L363" s="113">
        <v>31.223286000000002</v>
      </c>
      <c r="M363" s="114">
        <v>29.880842000000001</v>
      </c>
      <c r="N363" s="114">
        <v>16.501387000000001</v>
      </c>
      <c r="O363" s="114">
        <v>26.422445</v>
      </c>
      <c r="P363" s="114">
        <v>17.206412</v>
      </c>
      <c r="Q363" s="114">
        <v>19.298397000000001</v>
      </c>
      <c r="R363" s="114">
        <v>74.511205000000004</v>
      </c>
      <c r="S363" s="114">
        <v>66.444344000000001</v>
      </c>
      <c r="T363" s="114">
        <v>155.336096</v>
      </c>
      <c r="U363" s="114">
        <v>398.00566800000001</v>
      </c>
      <c r="V363" s="114">
        <v>146.691641</v>
      </c>
    </row>
    <row r="364" spans="1:22" ht="15.5" customHeight="1" x14ac:dyDescent="0.35">
      <c r="A364" s="109"/>
      <c r="B364" s="110" t="s">
        <v>547</v>
      </c>
      <c r="C364" s="113">
        <v>6.7</v>
      </c>
      <c r="D364" s="113">
        <v>3</v>
      </c>
      <c r="E364" s="113">
        <v>3.3999990000000002</v>
      </c>
      <c r="F364" s="113">
        <v>5.1999979999999999</v>
      </c>
      <c r="G364" s="113">
        <v>9.300001</v>
      </c>
      <c r="H364" s="113">
        <v>3.8</v>
      </c>
      <c r="I364" s="113">
        <v>9.8883419999999997</v>
      </c>
      <c r="J364" s="113">
        <v>20.330000999999999</v>
      </c>
      <c r="K364" s="113">
        <v>18.579999999999998</v>
      </c>
      <c r="L364" s="113">
        <v>11.974088999999999</v>
      </c>
      <c r="M364" s="114">
        <v>11.165139999999999</v>
      </c>
      <c r="N364" s="114">
        <v>14.99241</v>
      </c>
      <c r="O364" s="114">
        <v>12.478607</v>
      </c>
      <c r="P364" s="114">
        <v>30.084817000000001</v>
      </c>
      <c r="Q364" s="114">
        <v>35.77704</v>
      </c>
      <c r="R364" s="114">
        <v>59.354484999999997</v>
      </c>
      <c r="S364" s="114">
        <v>49.487870000000001</v>
      </c>
      <c r="T364" s="114">
        <v>86.548473000000001</v>
      </c>
      <c r="U364" s="114">
        <v>304.81442800000002</v>
      </c>
      <c r="V364" s="114">
        <v>316.54292099999998</v>
      </c>
    </row>
    <row r="365" spans="1:22" ht="15.5" customHeight="1" x14ac:dyDescent="0.35">
      <c r="A365" s="109"/>
      <c r="B365" s="110" t="s">
        <v>548</v>
      </c>
      <c r="C365" s="113">
        <v>32.500002000000002</v>
      </c>
      <c r="D365" s="113">
        <v>30.800001000000002</v>
      </c>
      <c r="E365" s="113">
        <v>37.400002000000001</v>
      </c>
      <c r="F365" s="113">
        <v>51.1</v>
      </c>
      <c r="G365" s="113">
        <v>44.1</v>
      </c>
      <c r="H365" s="113">
        <v>72.5</v>
      </c>
      <c r="I365" s="113">
        <v>78.094296999999997</v>
      </c>
      <c r="J365" s="113">
        <v>140.099999</v>
      </c>
      <c r="K365" s="113">
        <v>114.88000099999999</v>
      </c>
      <c r="L365" s="113">
        <v>107.05108199999999</v>
      </c>
      <c r="M365" s="114">
        <v>106.63203799999999</v>
      </c>
      <c r="N365" s="114">
        <v>115.19891800000001</v>
      </c>
      <c r="O365" s="114">
        <v>93.437742</v>
      </c>
      <c r="P365" s="114">
        <v>180.96728300000001</v>
      </c>
      <c r="Q365" s="114">
        <v>157.475032</v>
      </c>
      <c r="R365" s="114">
        <v>118.08175799999999</v>
      </c>
      <c r="S365" s="114">
        <v>110.860578</v>
      </c>
      <c r="T365" s="114">
        <v>121.35502099999999</v>
      </c>
      <c r="U365" s="114">
        <v>175.647875</v>
      </c>
      <c r="V365" s="114">
        <v>178.30298400000001</v>
      </c>
    </row>
    <row r="366" spans="1:22" ht="15.5" customHeight="1" x14ac:dyDescent="0.35">
      <c r="A366" s="109"/>
      <c r="B366" s="110" t="s">
        <v>549</v>
      </c>
      <c r="C366" s="113">
        <v>31.999998999999999</v>
      </c>
      <c r="D366" s="113">
        <v>44.8</v>
      </c>
      <c r="E366" s="113">
        <v>42.6</v>
      </c>
      <c r="F366" s="113">
        <v>38.399999000000001</v>
      </c>
      <c r="G366" s="113">
        <v>58.5</v>
      </c>
      <c r="H366" s="113">
        <v>43.3</v>
      </c>
      <c r="I366" s="113">
        <v>35.979984999999999</v>
      </c>
      <c r="J366" s="113">
        <v>47.48</v>
      </c>
      <c r="K366" s="113">
        <v>66.11</v>
      </c>
      <c r="L366" s="113">
        <v>85.717020000000005</v>
      </c>
      <c r="M366" s="114">
        <v>102.138217</v>
      </c>
      <c r="N366" s="114">
        <v>101.13214000000001</v>
      </c>
      <c r="O366" s="114">
        <v>88.491589000000005</v>
      </c>
      <c r="P366" s="114">
        <v>91.919764999999998</v>
      </c>
      <c r="Q366" s="114">
        <v>86.568911999999997</v>
      </c>
      <c r="R366" s="114">
        <v>83.181725999999998</v>
      </c>
      <c r="S366" s="114">
        <v>110.056258</v>
      </c>
      <c r="T366" s="114">
        <v>107.962227</v>
      </c>
      <c r="U366" s="114">
        <v>134.50495100000001</v>
      </c>
      <c r="V366" s="114">
        <v>165.36491799999999</v>
      </c>
    </row>
    <row r="367" spans="1:22" ht="15.5" customHeight="1" x14ac:dyDescent="0.35">
      <c r="A367" s="109"/>
      <c r="B367" s="110" t="s">
        <v>550</v>
      </c>
      <c r="C367" s="113">
        <v>12.099996000000001</v>
      </c>
      <c r="D367" s="113">
        <v>6.6999959999999996</v>
      </c>
      <c r="E367" s="113">
        <v>5.7999960000000002</v>
      </c>
      <c r="F367" s="113">
        <v>11.799996</v>
      </c>
      <c r="G367" s="113">
        <v>15.099996000000001</v>
      </c>
      <c r="H367" s="113">
        <v>13.2</v>
      </c>
      <c r="I367" s="113">
        <v>13.891356</v>
      </c>
      <c r="J367" s="113">
        <v>38.450004</v>
      </c>
      <c r="K367" s="113">
        <v>64.580004000000002</v>
      </c>
      <c r="L367" s="113">
        <v>83.654843999999997</v>
      </c>
      <c r="M367" s="114">
        <v>87.318516000000002</v>
      </c>
      <c r="N367" s="114">
        <v>99.224376000000007</v>
      </c>
      <c r="O367" s="114">
        <v>81.382884000000004</v>
      </c>
      <c r="P367" s="114">
        <v>179.24299199999999</v>
      </c>
      <c r="Q367" s="114">
        <v>107.445252</v>
      </c>
      <c r="R367" s="114">
        <v>71.054004000000006</v>
      </c>
      <c r="S367" s="114">
        <v>84.393659999999997</v>
      </c>
      <c r="T367" s="114">
        <v>133.71594400000001</v>
      </c>
      <c r="U367" s="114">
        <v>128.28565599999999</v>
      </c>
      <c r="V367" s="114">
        <v>127.333656</v>
      </c>
    </row>
    <row r="368" spans="1:22" ht="15.5" customHeight="1" x14ac:dyDescent="0.35">
      <c r="A368" s="109"/>
      <c r="B368" s="110" t="s">
        <v>551</v>
      </c>
      <c r="C368" s="113">
        <v>24.8</v>
      </c>
      <c r="D368" s="113">
        <v>17.399999999999999</v>
      </c>
      <c r="E368" s="113">
        <v>32.899999000000001</v>
      </c>
      <c r="F368" s="113">
        <v>22.000001000000001</v>
      </c>
      <c r="G368" s="113">
        <v>19.399998</v>
      </c>
      <c r="H368" s="113">
        <v>24.5</v>
      </c>
      <c r="I368" s="113">
        <v>23.195504</v>
      </c>
      <c r="J368" s="113">
        <v>58.81</v>
      </c>
      <c r="K368" s="113">
        <v>53.359999000000002</v>
      </c>
      <c r="L368" s="113">
        <v>49.181117</v>
      </c>
      <c r="M368" s="114">
        <v>73.954892000000001</v>
      </c>
      <c r="N368" s="114">
        <v>61.582732999999998</v>
      </c>
      <c r="O368" s="114">
        <v>49.390459</v>
      </c>
      <c r="P368" s="114">
        <v>56.122093999999997</v>
      </c>
      <c r="Q368" s="114">
        <v>74.027029999999996</v>
      </c>
      <c r="R368" s="114">
        <v>96.039259000000001</v>
      </c>
      <c r="S368" s="114">
        <v>95.228347999999997</v>
      </c>
      <c r="T368" s="114">
        <v>81.895317000000006</v>
      </c>
      <c r="U368" s="114">
        <v>73.070340999999999</v>
      </c>
      <c r="V368" s="114">
        <v>192.886336</v>
      </c>
    </row>
    <row r="369" spans="1:22" ht="15.5" customHeight="1" x14ac:dyDescent="0.35">
      <c r="A369" s="109"/>
      <c r="B369" s="110" t="s">
        <v>552</v>
      </c>
      <c r="C369" s="113">
        <v>31.899998</v>
      </c>
      <c r="D369" s="113">
        <v>42.700003000000002</v>
      </c>
      <c r="E369" s="113">
        <v>62.700001</v>
      </c>
      <c r="F369" s="113">
        <v>51.500000999999997</v>
      </c>
      <c r="G369" s="113">
        <v>49.8</v>
      </c>
      <c r="H369" s="113">
        <v>39.200000000000003</v>
      </c>
      <c r="I369" s="113">
        <v>34.218209999999999</v>
      </c>
      <c r="J369" s="113">
        <v>41.610002000000001</v>
      </c>
      <c r="K369" s="113">
        <v>53.589998999999999</v>
      </c>
      <c r="L369" s="113">
        <v>63.131450000000001</v>
      </c>
      <c r="M369" s="114">
        <v>66.214922999999999</v>
      </c>
      <c r="N369" s="114">
        <v>71.485971000000006</v>
      </c>
      <c r="O369" s="114">
        <v>55.248911</v>
      </c>
      <c r="P369" s="114">
        <v>52.770907000000001</v>
      </c>
      <c r="Q369" s="114">
        <v>72.842349999999996</v>
      </c>
      <c r="R369" s="114">
        <v>58.155123000000003</v>
      </c>
      <c r="S369" s="114">
        <v>72.785354999999996</v>
      </c>
      <c r="T369" s="114">
        <v>86.460899999999995</v>
      </c>
      <c r="U369" s="114">
        <v>101.066993</v>
      </c>
      <c r="V369" s="114">
        <v>113.74151000000001</v>
      </c>
    </row>
    <row r="370" spans="1:22" x14ac:dyDescent="0.25">
      <c r="A370" s="109"/>
      <c r="B370" s="109"/>
      <c r="C370" s="109"/>
      <c r="D370" s="109"/>
      <c r="E370" s="109"/>
      <c r="F370" s="109"/>
      <c r="G370" s="109"/>
      <c r="H370" s="109"/>
      <c r="I370" s="109"/>
      <c r="J370" s="109"/>
      <c r="K370" s="109"/>
      <c r="L370" s="109"/>
    </row>
    <row r="371" spans="1:22" ht="15.5" customHeight="1" x14ac:dyDescent="0.35">
      <c r="A371" s="109"/>
      <c r="B371" s="110" t="s">
        <v>553</v>
      </c>
      <c r="C371" s="111"/>
      <c r="D371" s="111"/>
      <c r="E371" s="111"/>
      <c r="F371" s="111"/>
      <c r="G371" s="111"/>
      <c r="H371" s="111"/>
      <c r="I371" s="111"/>
      <c r="J371" s="111"/>
      <c r="K371" s="111"/>
      <c r="L371" s="111"/>
      <c r="M371" s="112"/>
      <c r="N371" s="112"/>
      <c r="O371" s="112"/>
      <c r="P371" s="112"/>
      <c r="Q371" s="112"/>
      <c r="R371" s="112"/>
      <c r="S371" s="112"/>
      <c r="T371" s="112"/>
      <c r="U371" s="112"/>
      <c r="V371" s="112"/>
    </row>
    <row r="372" spans="1:22" ht="15.5" customHeight="1" x14ac:dyDescent="0.35">
      <c r="A372" s="109"/>
      <c r="B372" s="110" t="s">
        <v>554</v>
      </c>
      <c r="C372" s="113">
        <v>-129.80000000000001</v>
      </c>
      <c r="D372" s="113">
        <v>272.69474000000002</v>
      </c>
      <c r="E372" s="113">
        <v>236.70482000000001</v>
      </c>
      <c r="F372" s="113">
        <v>148.21236999999999</v>
      </c>
      <c r="G372" s="113">
        <v>196.62876</v>
      </c>
      <c r="H372" s="113">
        <v>159.97705999999999</v>
      </c>
      <c r="I372" s="113">
        <v>194.71163999999999</v>
      </c>
      <c r="J372" s="113">
        <v>-17.119520000000001</v>
      </c>
      <c r="K372" s="113">
        <v>351.83148999999997</v>
      </c>
      <c r="L372" s="113">
        <v>523.73765000000003</v>
      </c>
      <c r="M372" s="114">
        <v>-371.39834000000002</v>
      </c>
      <c r="N372" s="114">
        <v>-176.75301999999999</v>
      </c>
      <c r="O372" s="114">
        <v>908.94542779999995</v>
      </c>
      <c r="P372" s="114">
        <v>634.6395804</v>
      </c>
      <c r="Q372" s="114">
        <v>909.18176040000003</v>
      </c>
      <c r="R372" s="114">
        <v>1067.286042</v>
      </c>
      <c r="S372" s="114">
        <v>1338.773666</v>
      </c>
      <c r="T372" s="114">
        <v>-93.500734269999995</v>
      </c>
      <c r="U372" s="114">
        <v>-2369.198805</v>
      </c>
      <c r="V372" s="114">
        <v>-2348.1647680000001</v>
      </c>
    </row>
    <row r="373" spans="1:22" ht="15.5" customHeight="1" x14ac:dyDescent="0.35">
      <c r="A373" s="109"/>
      <c r="B373" s="110" t="s">
        <v>555</v>
      </c>
      <c r="C373" s="113">
        <v>-851</v>
      </c>
      <c r="D373" s="113">
        <v>-763.78840000000002</v>
      </c>
      <c r="E373" s="113">
        <v>-692.48634000000004</v>
      </c>
      <c r="F373" s="113">
        <v>-904.52659000000006</v>
      </c>
      <c r="G373" s="113">
        <v>-1053.3050699999999</v>
      </c>
      <c r="H373" s="113">
        <v>-1192.3259599999999</v>
      </c>
      <c r="I373" s="113">
        <v>-1519.78828</v>
      </c>
      <c r="J373" s="113">
        <v>-1844.08403</v>
      </c>
      <c r="K373" s="113">
        <v>-2400.6716000000001</v>
      </c>
      <c r="L373" s="113">
        <v>-2727.5610299999998</v>
      </c>
      <c r="M373" s="114">
        <v>-4073.9958799999999</v>
      </c>
      <c r="N373" s="114">
        <v>-4425.7785700000004</v>
      </c>
      <c r="O373" s="114">
        <v>-4604.8433759999998</v>
      </c>
      <c r="P373" s="114">
        <v>-5246.970679</v>
      </c>
      <c r="Q373" s="114">
        <v>-6071.8457969999999</v>
      </c>
      <c r="R373" s="114">
        <v>-6669.5261140000002</v>
      </c>
      <c r="S373" s="114">
        <v>-6388.5909419999998</v>
      </c>
      <c r="T373" s="114">
        <v>-8445.6392030000006</v>
      </c>
      <c r="U373" s="114">
        <v>-10870.14781</v>
      </c>
      <c r="V373" s="114">
        <v>-11372.83581</v>
      </c>
    </row>
    <row r="374" spans="1:22" ht="15.5" customHeight="1" x14ac:dyDescent="0.35">
      <c r="A374" s="109"/>
      <c r="B374" s="110" t="s">
        <v>556</v>
      </c>
      <c r="C374" s="113">
        <v>721.7</v>
      </c>
      <c r="D374" s="113">
        <v>945.15985999999998</v>
      </c>
      <c r="E374" s="113">
        <v>755.82384999999999</v>
      </c>
      <c r="F374" s="113">
        <v>652.50358000000006</v>
      </c>
      <c r="G374" s="113">
        <v>748.76183000000003</v>
      </c>
      <c r="H374" s="113">
        <v>833.14165000000003</v>
      </c>
      <c r="I374" s="113">
        <v>849.91465000000005</v>
      </c>
      <c r="J374" s="113">
        <v>874.40871000000004</v>
      </c>
      <c r="K374" s="113">
        <v>951.80358000000001</v>
      </c>
      <c r="L374" s="113">
        <v>913.70007999999996</v>
      </c>
      <c r="M374" s="114">
        <v>847.61333000000002</v>
      </c>
      <c r="N374" s="114">
        <v>950.99810000000002</v>
      </c>
      <c r="O374" s="114">
        <v>1008.400292</v>
      </c>
      <c r="P374" s="114">
        <v>977.23505880000005</v>
      </c>
      <c r="Q374" s="114">
        <v>1028.2240019999999</v>
      </c>
      <c r="R374" s="114">
        <v>988.05098320000002</v>
      </c>
      <c r="S374" s="114">
        <v>703.87825220000002</v>
      </c>
      <c r="T374" s="114">
        <v>773.69423400000005</v>
      </c>
      <c r="U374" s="114">
        <v>897.56752870000003</v>
      </c>
      <c r="V374" s="114">
        <v>1001.9959710000001</v>
      </c>
    </row>
    <row r="375" spans="1:22" ht="15.5" customHeight="1" x14ac:dyDescent="0.35">
      <c r="A375" s="109"/>
      <c r="B375" s="110" t="s">
        <v>557</v>
      </c>
      <c r="C375" s="113">
        <v>-1572.7</v>
      </c>
      <c r="D375" s="113">
        <v>-1708.9482599999999</v>
      </c>
      <c r="E375" s="113">
        <v>-1448.3101899999999</v>
      </c>
      <c r="F375" s="113">
        <v>-1557.03017</v>
      </c>
      <c r="G375" s="113">
        <v>-1802.0668900000001</v>
      </c>
      <c r="H375" s="113">
        <v>-2025.4676099999999</v>
      </c>
      <c r="I375" s="113">
        <v>-2369.7029299999999</v>
      </c>
      <c r="J375" s="113">
        <v>-2718.4927400000001</v>
      </c>
      <c r="K375" s="113">
        <v>-3352.4751700000002</v>
      </c>
      <c r="L375" s="113">
        <v>-3641.2611000000002</v>
      </c>
      <c r="M375" s="114">
        <v>-4921.6092099999996</v>
      </c>
      <c r="N375" s="114">
        <v>-5376.7766700000002</v>
      </c>
      <c r="O375" s="114">
        <v>-5613.2436680000001</v>
      </c>
      <c r="P375" s="114">
        <v>-6224.2057379999997</v>
      </c>
      <c r="Q375" s="114">
        <v>-7100.0697989999999</v>
      </c>
      <c r="R375" s="114">
        <v>-7657.5770979999998</v>
      </c>
      <c r="S375" s="114">
        <v>-7092.4691940000002</v>
      </c>
      <c r="T375" s="114">
        <v>-9219.3334369999993</v>
      </c>
      <c r="U375" s="114">
        <v>-11767.715340000001</v>
      </c>
      <c r="V375" s="114">
        <v>-12374.83178</v>
      </c>
    </row>
    <row r="376" spans="1:22" ht="15.5" customHeight="1" x14ac:dyDescent="0.35">
      <c r="A376" s="109"/>
      <c r="B376" s="110" t="s">
        <v>558</v>
      </c>
      <c r="C376" s="113">
        <v>382.90798999999998</v>
      </c>
      <c r="D376" s="113">
        <v>125.86452</v>
      </c>
      <c r="E376" s="113">
        <v>50.98762</v>
      </c>
      <c r="F376" s="113">
        <v>90.724779999999996</v>
      </c>
      <c r="G376" s="113">
        <v>123.37555</v>
      </c>
      <c r="H376" s="113">
        <v>-29.32846</v>
      </c>
      <c r="I376" s="113">
        <v>-94.038480000000007</v>
      </c>
      <c r="J376" s="113">
        <v>-120.78859</v>
      </c>
      <c r="K376" s="113">
        <v>-170.30324999999999</v>
      </c>
      <c r="L376" s="113">
        <v>-145.72739000000001</v>
      </c>
      <c r="M376" s="114">
        <v>-219.49699000000001</v>
      </c>
      <c r="N376" s="114">
        <v>-119.26495</v>
      </c>
      <c r="O376" s="114">
        <v>175.08667080000001</v>
      </c>
      <c r="P376" s="114">
        <v>87.465939610000007</v>
      </c>
      <c r="Q376" s="114">
        <v>213.64650040000001</v>
      </c>
      <c r="R376" s="114">
        <v>275.00664460000002</v>
      </c>
      <c r="S376" s="114">
        <v>91.907303949999999</v>
      </c>
      <c r="T376" s="114">
        <v>26.11281443</v>
      </c>
      <c r="U376" s="114">
        <v>19.547174200000001</v>
      </c>
      <c r="V376" s="114">
        <v>-146.927449</v>
      </c>
    </row>
    <row r="377" spans="1:22" ht="15.5" customHeight="1" x14ac:dyDescent="0.35">
      <c r="A377" s="109"/>
      <c r="B377" s="110" t="s">
        <v>559</v>
      </c>
      <c r="C377" s="113">
        <v>623.82740999999999</v>
      </c>
      <c r="D377" s="113">
        <v>403.53811000000002</v>
      </c>
      <c r="E377" s="113">
        <v>305.65656999999999</v>
      </c>
      <c r="F377" s="113">
        <v>341.24731000000003</v>
      </c>
      <c r="G377" s="113">
        <v>465.76560999999998</v>
      </c>
      <c r="H377" s="113">
        <v>361.09339</v>
      </c>
      <c r="I377" s="113">
        <v>365.80135999999999</v>
      </c>
      <c r="J377" s="113">
        <v>455.79764</v>
      </c>
      <c r="K377" s="113">
        <v>648.80377999999996</v>
      </c>
      <c r="L377" s="113">
        <v>685.36746000000005</v>
      </c>
      <c r="M377" s="114">
        <v>685.87099999999998</v>
      </c>
      <c r="N377" s="114">
        <v>734.34713999999997</v>
      </c>
      <c r="O377" s="114">
        <v>892.80757240000003</v>
      </c>
      <c r="P377" s="114">
        <v>1082.71558</v>
      </c>
      <c r="Q377" s="114">
        <v>1275.1554389999999</v>
      </c>
      <c r="R377" s="114">
        <v>1498.6588509999999</v>
      </c>
      <c r="S377" s="114">
        <v>1301.7593139999999</v>
      </c>
      <c r="T377" s="114">
        <v>1491.8479560000001</v>
      </c>
      <c r="U377" s="114">
        <v>1697.458318</v>
      </c>
      <c r="V377" s="114">
        <v>1654.208852</v>
      </c>
    </row>
    <row r="378" spans="1:22" ht="15.5" customHeight="1" x14ac:dyDescent="0.35">
      <c r="A378" s="109"/>
      <c r="B378" s="110" t="s">
        <v>560</v>
      </c>
      <c r="C378" s="113">
        <v>-240.91942</v>
      </c>
      <c r="D378" s="113">
        <v>-277.67358999999999</v>
      </c>
      <c r="E378" s="113">
        <v>-254.66895</v>
      </c>
      <c r="F378" s="113">
        <v>-250.52251999999999</v>
      </c>
      <c r="G378" s="113">
        <v>-342.39006000000001</v>
      </c>
      <c r="H378" s="113">
        <v>-390.42185000000001</v>
      </c>
      <c r="I378" s="113">
        <v>-459.83983999999998</v>
      </c>
      <c r="J378" s="113">
        <v>-576.58623</v>
      </c>
      <c r="K378" s="113">
        <v>-819.10703000000001</v>
      </c>
      <c r="L378" s="113">
        <v>-831.09484999999995</v>
      </c>
      <c r="M378" s="114">
        <v>-905.36797999999999</v>
      </c>
      <c r="N378" s="114">
        <v>-853.61208999999997</v>
      </c>
      <c r="O378" s="114">
        <v>-717.72090149999997</v>
      </c>
      <c r="P378" s="114">
        <v>-995.24964</v>
      </c>
      <c r="Q378" s="114">
        <v>-1061.5089390000001</v>
      </c>
      <c r="R378" s="114">
        <v>-1223.652206</v>
      </c>
      <c r="S378" s="114">
        <v>-1209.8520100000001</v>
      </c>
      <c r="T378" s="114">
        <v>-1465.735142</v>
      </c>
      <c r="U378" s="114">
        <v>-1677.9111439999999</v>
      </c>
      <c r="V378" s="114">
        <v>-1801.136301</v>
      </c>
    </row>
    <row r="379" spans="1:22" ht="15.5" customHeight="1" x14ac:dyDescent="0.35">
      <c r="A379" s="109"/>
      <c r="B379" s="110" t="s">
        <v>561</v>
      </c>
      <c r="C379" s="113"/>
      <c r="D379" s="113">
        <v>23.05865</v>
      </c>
      <c r="E379" s="113">
        <v>-7.7944599999999999</v>
      </c>
      <c r="F379" s="113">
        <v>-8.7184699999999999</v>
      </c>
      <c r="G379" s="113">
        <v>-22.888339999999999</v>
      </c>
      <c r="H379" s="113">
        <v>23.67868</v>
      </c>
      <c r="I379" s="113">
        <v>68.225700000000003</v>
      </c>
      <c r="J379" s="113">
        <v>109.40938</v>
      </c>
      <c r="K379" s="113">
        <v>122.29273999999999</v>
      </c>
      <c r="L379" s="113">
        <v>151.95160000000001</v>
      </c>
      <c r="M379" s="114">
        <v>121.54506000000001</v>
      </c>
      <c r="N379" s="114">
        <v>105.30577</v>
      </c>
      <c r="O379" s="114">
        <v>146.56333409999999</v>
      </c>
      <c r="P379" s="114">
        <v>146.2000501</v>
      </c>
      <c r="Q379" s="114">
        <v>333.68616359999999</v>
      </c>
      <c r="R379" s="114">
        <v>342.09257819999999</v>
      </c>
      <c r="S379" s="114">
        <v>319.71783190000002</v>
      </c>
      <c r="T379" s="114">
        <v>294.19686460000003</v>
      </c>
      <c r="U379" s="114">
        <v>210.4761125</v>
      </c>
      <c r="V379" s="114">
        <v>358.01811379999998</v>
      </c>
    </row>
    <row r="380" spans="1:22" ht="15.5" customHeight="1" x14ac:dyDescent="0.35">
      <c r="A380" s="109"/>
      <c r="B380" s="110" t="s">
        <v>559</v>
      </c>
      <c r="C380" s="113"/>
      <c r="D380" s="113">
        <v>73.83314</v>
      </c>
      <c r="E380" s="113">
        <v>55.780909999999999</v>
      </c>
      <c r="F380" s="113">
        <v>57.733400000000003</v>
      </c>
      <c r="G380" s="113">
        <v>52.079630000000002</v>
      </c>
      <c r="H380" s="113">
        <v>108.72153</v>
      </c>
      <c r="I380" s="113">
        <v>157.51298</v>
      </c>
      <c r="J380" s="113">
        <v>209.8605</v>
      </c>
      <c r="K380" s="113">
        <v>206.98618999999999</v>
      </c>
      <c r="L380" s="113">
        <v>213.98728</v>
      </c>
      <c r="M380" s="114">
        <v>199.9794</v>
      </c>
      <c r="N380" s="114">
        <v>243.57588000000001</v>
      </c>
      <c r="O380" s="114">
        <v>273.78832790000001</v>
      </c>
      <c r="P380" s="114">
        <v>263.39670310000002</v>
      </c>
      <c r="Q380" s="114">
        <v>402.87176199999999</v>
      </c>
      <c r="R380" s="114">
        <v>428.25408340000001</v>
      </c>
      <c r="S380" s="114">
        <v>404.74690170000002</v>
      </c>
      <c r="T380" s="114">
        <v>490.14225420000002</v>
      </c>
      <c r="U380" s="114">
        <v>660.40215460000002</v>
      </c>
      <c r="V380" s="114">
        <v>707.91540840000005</v>
      </c>
    </row>
    <row r="381" spans="1:22" ht="15.5" customHeight="1" x14ac:dyDescent="0.35">
      <c r="A381" s="109"/>
      <c r="B381" s="110" t="s">
        <v>560</v>
      </c>
      <c r="C381" s="113"/>
      <c r="D381" s="113">
        <v>-50.77449</v>
      </c>
      <c r="E381" s="113">
        <v>-63.575380000000003</v>
      </c>
      <c r="F381" s="113">
        <v>-66.451880000000003</v>
      </c>
      <c r="G381" s="113">
        <v>-74.967969999999994</v>
      </c>
      <c r="H381" s="113">
        <v>-85.042850000000001</v>
      </c>
      <c r="I381" s="113">
        <v>-89.287279999999996</v>
      </c>
      <c r="J381" s="113">
        <v>-100.45112</v>
      </c>
      <c r="K381" s="113">
        <v>-84.693449999999999</v>
      </c>
      <c r="L381" s="113">
        <v>-62.035679999999999</v>
      </c>
      <c r="M381" s="114">
        <v>-78.434340000000006</v>
      </c>
      <c r="N381" s="114">
        <v>-138.27010999999999</v>
      </c>
      <c r="O381" s="114">
        <v>-127.22499379999999</v>
      </c>
      <c r="P381" s="114">
        <v>-117.196653</v>
      </c>
      <c r="Q381" s="114">
        <v>-69.185598400000003</v>
      </c>
      <c r="R381" s="114">
        <v>-86.161505160000004</v>
      </c>
      <c r="S381" s="114">
        <v>-85.029069809999996</v>
      </c>
      <c r="T381" s="114">
        <v>-195.9453896</v>
      </c>
      <c r="U381" s="114">
        <v>-449.92604219999998</v>
      </c>
      <c r="V381" s="114">
        <v>-349.89729460000001</v>
      </c>
    </row>
    <row r="382" spans="1:22" ht="15.5" customHeight="1" x14ac:dyDescent="0.35">
      <c r="A382" s="109"/>
      <c r="B382" s="110" t="s">
        <v>562</v>
      </c>
      <c r="C382" s="113">
        <v>338.34879000000001</v>
      </c>
      <c r="D382" s="113">
        <v>887.55997000000002</v>
      </c>
      <c r="E382" s="113">
        <v>885.99801000000002</v>
      </c>
      <c r="F382" s="113">
        <v>970.73265000000004</v>
      </c>
      <c r="G382" s="113">
        <v>1149.44661</v>
      </c>
      <c r="H382" s="113">
        <v>1357.9528</v>
      </c>
      <c r="I382" s="113">
        <v>1740.3127099999999</v>
      </c>
      <c r="J382" s="113">
        <v>1838.3437200000001</v>
      </c>
      <c r="K382" s="113">
        <v>2800.51359</v>
      </c>
      <c r="L382" s="113">
        <v>3245.07447</v>
      </c>
      <c r="M382" s="114">
        <v>3800.5494699999999</v>
      </c>
      <c r="N382" s="114">
        <v>4262.9847200000004</v>
      </c>
      <c r="O382" s="114">
        <v>5192.1387990000003</v>
      </c>
      <c r="P382" s="114">
        <v>5647.9442689999996</v>
      </c>
      <c r="Q382" s="114">
        <v>6433.6948929999999</v>
      </c>
      <c r="R382" s="114">
        <v>7119.7129329999998</v>
      </c>
      <c r="S382" s="114">
        <v>7315.7394720000002</v>
      </c>
      <c r="T382" s="114">
        <v>8031.8287890000001</v>
      </c>
      <c r="U382" s="114">
        <v>8270.9257199999993</v>
      </c>
      <c r="V382" s="114">
        <v>8813.5803799999994</v>
      </c>
    </row>
    <row r="383" spans="1:22" ht="15.5" customHeight="1" x14ac:dyDescent="0.35">
      <c r="A383" s="109"/>
      <c r="B383" s="110" t="s">
        <v>559</v>
      </c>
      <c r="C383" s="113" t="s">
        <v>330</v>
      </c>
      <c r="D383" s="113">
        <v>906.95353999999998</v>
      </c>
      <c r="E383" s="113">
        <v>911.65060000000005</v>
      </c>
      <c r="F383" s="113">
        <v>999.35905000000002</v>
      </c>
      <c r="G383" s="113">
        <v>1207.53439</v>
      </c>
      <c r="H383" s="113">
        <v>1408.0975599999999</v>
      </c>
      <c r="I383" s="113">
        <v>1805.36787</v>
      </c>
      <c r="J383" s="113">
        <v>1897.52271</v>
      </c>
      <c r="K383" s="113">
        <v>2841.2061800000001</v>
      </c>
      <c r="L383" s="113">
        <v>3347.9940999999999</v>
      </c>
      <c r="M383" s="114">
        <v>3869.2544400000002</v>
      </c>
      <c r="N383" s="114">
        <v>4308.6121000000003</v>
      </c>
      <c r="O383" s="114">
        <v>5254.3043559999996</v>
      </c>
      <c r="P383" s="114">
        <v>5732.2486049999998</v>
      </c>
      <c r="Q383" s="114">
        <v>6468.1510369999996</v>
      </c>
      <c r="R383" s="114">
        <v>7145.4134340000001</v>
      </c>
      <c r="S383" s="114">
        <v>7351.4048069999999</v>
      </c>
      <c r="T383" s="114">
        <v>8068.8324579999999</v>
      </c>
      <c r="U383" s="114">
        <v>8326.6096899999993</v>
      </c>
      <c r="V383" s="114">
        <v>8909.550045</v>
      </c>
    </row>
    <row r="384" spans="1:22" ht="15.5" customHeight="1" x14ac:dyDescent="0.35">
      <c r="A384" s="109"/>
      <c r="B384" s="110" t="s">
        <v>560</v>
      </c>
      <c r="C384" s="113" t="s">
        <v>330</v>
      </c>
      <c r="D384" s="113">
        <v>-19.393560000000001</v>
      </c>
      <c r="E384" s="113">
        <v>-25.6526</v>
      </c>
      <c r="F384" s="113">
        <v>-28.6264</v>
      </c>
      <c r="G384" s="113">
        <v>-58.087769999999999</v>
      </c>
      <c r="H384" s="113">
        <v>-50.144759999999998</v>
      </c>
      <c r="I384" s="113">
        <v>-65.055160000000001</v>
      </c>
      <c r="J384" s="113">
        <v>-59.178989999999999</v>
      </c>
      <c r="K384" s="113">
        <v>-40.69258</v>
      </c>
      <c r="L384" s="113">
        <v>-102.91964</v>
      </c>
      <c r="M384" s="114">
        <v>-68.704970000000003</v>
      </c>
      <c r="N384" s="114">
        <v>-45.627380000000002</v>
      </c>
      <c r="O384" s="114">
        <v>-62.165556709999997</v>
      </c>
      <c r="P384" s="114">
        <v>-84.304335910000006</v>
      </c>
      <c r="Q384" s="114">
        <v>-34.45614372</v>
      </c>
      <c r="R384" s="114">
        <v>-25.700500859999998</v>
      </c>
      <c r="S384" s="114">
        <v>-35.665334899999998</v>
      </c>
      <c r="T384" s="114">
        <v>-37.003668670000003</v>
      </c>
      <c r="U384" s="114">
        <v>-55.683970360000004</v>
      </c>
      <c r="V384" s="114">
        <v>-95.969664589999994</v>
      </c>
    </row>
    <row r="385" spans="1:22" ht="15.5" customHeight="1" x14ac:dyDescent="0.35">
      <c r="A385" s="109"/>
      <c r="B385" s="110" t="s">
        <v>563</v>
      </c>
      <c r="C385" s="113">
        <v>122.86033</v>
      </c>
      <c r="D385" s="113">
        <v>83.578490000000002</v>
      </c>
      <c r="E385" s="113">
        <v>73.635300000000001</v>
      </c>
      <c r="F385" s="113">
        <v>69.077860000000001</v>
      </c>
      <c r="G385" s="113">
        <v>19.591989999999999</v>
      </c>
      <c r="H385" s="113">
        <v>21.884450000000001</v>
      </c>
      <c r="I385" s="113">
        <v>43.011180000000003</v>
      </c>
      <c r="J385" s="113">
        <v>63.649209999999997</v>
      </c>
      <c r="K385" s="113">
        <v>122.73663000000001</v>
      </c>
      <c r="L385" s="113">
        <v>78.927610000000001</v>
      </c>
      <c r="M385" s="114">
        <v>169.87584000000001</v>
      </c>
      <c r="N385" s="114">
        <v>221.07604000000001</v>
      </c>
      <c r="O385" s="114">
        <v>221.20151559999999</v>
      </c>
      <c r="P385" s="114">
        <v>117.30418899999999</v>
      </c>
      <c r="Q385" s="114">
        <v>173.19287969999999</v>
      </c>
      <c r="R385" s="114">
        <v>147.89699200000001</v>
      </c>
      <c r="S385" s="114">
        <v>159.17261880000001</v>
      </c>
      <c r="T385" s="114">
        <v>125.1571531</v>
      </c>
      <c r="U385" s="114">
        <v>169.32034830000001</v>
      </c>
      <c r="V385" s="114">
        <v>137.32532359999999</v>
      </c>
    </row>
    <row r="386" spans="1:22" ht="15.5" customHeight="1" x14ac:dyDescent="0.35">
      <c r="A386" s="109"/>
      <c r="B386" s="110" t="s">
        <v>564</v>
      </c>
      <c r="C386" s="113">
        <v>3.4</v>
      </c>
      <c r="D386" s="113">
        <v>-382.35892999999999</v>
      </c>
      <c r="E386" s="113">
        <v>-485.28944000000001</v>
      </c>
      <c r="F386" s="113">
        <v>-220.63199</v>
      </c>
      <c r="G386" s="113">
        <v>-294.66063000000003</v>
      </c>
      <c r="H386" s="113">
        <v>-352.58560999999997</v>
      </c>
      <c r="I386" s="113">
        <v>-16.76305</v>
      </c>
      <c r="J386" s="113">
        <v>-37.579990000000002</v>
      </c>
      <c r="K386" s="113">
        <v>170.49753000000001</v>
      </c>
      <c r="L386" s="113">
        <v>270.77845000000002</v>
      </c>
      <c r="M386" s="114">
        <v>104.24096</v>
      </c>
      <c r="N386" s="114">
        <v>45.113799999999998</v>
      </c>
      <c r="O386" s="114">
        <v>367.99386520000002</v>
      </c>
      <c r="P386" s="114">
        <v>139.92001440000001</v>
      </c>
      <c r="Q386" s="114">
        <v>108.082843</v>
      </c>
      <c r="R386" s="114">
        <v>182.2312068</v>
      </c>
      <c r="S386" s="114">
        <v>273.4513091</v>
      </c>
      <c r="T386" s="114">
        <v>250.02396479999999</v>
      </c>
      <c r="U386" s="114">
        <v>959.68867409999996</v>
      </c>
      <c r="V386" s="114">
        <v>877.34259220000001</v>
      </c>
    </row>
    <row r="387" spans="1:22" ht="15.5" customHeight="1" x14ac:dyDescent="0.35">
      <c r="A387" s="109"/>
      <c r="B387" s="110" t="s">
        <v>565</v>
      </c>
      <c r="C387" s="113">
        <v>3.4</v>
      </c>
      <c r="D387" s="113">
        <v>-0.45485999999999999</v>
      </c>
      <c r="E387" s="113">
        <v>-3.6210900000000001</v>
      </c>
      <c r="F387" s="113">
        <v>12.759729999999999</v>
      </c>
      <c r="G387" s="113" t="s">
        <v>473</v>
      </c>
      <c r="H387" s="113">
        <v>1.92713</v>
      </c>
      <c r="I387" s="113">
        <v>-6.52475</v>
      </c>
      <c r="J387" s="113">
        <v>5.3639599999999996</v>
      </c>
      <c r="K387" s="113">
        <v>4.5799399999999997</v>
      </c>
      <c r="L387" s="113">
        <v>23.27617</v>
      </c>
      <c r="M387" s="114">
        <v>38.57667</v>
      </c>
      <c r="N387" s="114">
        <v>90.018169999999998</v>
      </c>
      <c r="O387" s="114">
        <v>112.4634762</v>
      </c>
      <c r="P387" s="114">
        <v>102.0059236</v>
      </c>
      <c r="Q387" s="114">
        <v>32.538503499999997</v>
      </c>
      <c r="R387" s="114">
        <v>43.893778599999997</v>
      </c>
      <c r="S387" s="114">
        <v>55.476539520000003</v>
      </c>
      <c r="T387" s="114">
        <v>127.4857611</v>
      </c>
      <c r="U387" s="114">
        <v>168.56061030000001</v>
      </c>
      <c r="V387" s="114">
        <v>115.46574339999999</v>
      </c>
    </row>
    <row r="388" spans="1:22" ht="15.5" customHeight="1" x14ac:dyDescent="0.35">
      <c r="A388" s="109"/>
      <c r="B388" s="110" t="s">
        <v>566</v>
      </c>
      <c r="C388" s="113" t="s">
        <v>473</v>
      </c>
      <c r="D388" s="113" t="s">
        <v>473</v>
      </c>
      <c r="E388" s="113" t="s">
        <v>473</v>
      </c>
      <c r="F388" s="113" t="s">
        <v>473</v>
      </c>
      <c r="G388" s="113" t="s">
        <v>473</v>
      </c>
      <c r="H388" s="113" t="s">
        <v>473</v>
      </c>
      <c r="I388" s="113" t="s">
        <v>473</v>
      </c>
      <c r="J388" s="113" t="s">
        <v>473</v>
      </c>
      <c r="K388" s="113" t="s">
        <v>473</v>
      </c>
      <c r="L388" s="113" t="s">
        <v>473</v>
      </c>
      <c r="M388" s="114" t="s">
        <v>473</v>
      </c>
      <c r="N388" s="114" t="s">
        <v>473</v>
      </c>
      <c r="O388" s="114" t="s">
        <v>473</v>
      </c>
      <c r="P388" s="114" t="s">
        <v>473</v>
      </c>
      <c r="Q388" s="114" t="s">
        <v>473</v>
      </c>
      <c r="R388" s="114" t="s">
        <v>473</v>
      </c>
      <c r="S388" s="114" t="s">
        <v>473</v>
      </c>
      <c r="T388" s="114" t="s">
        <v>473</v>
      </c>
      <c r="U388" s="114" t="s">
        <v>473</v>
      </c>
      <c r="V388" s="114" t="s">
        <v>473</v>
      </c>
    </row>
    <row r="389" spans="1:22" ht="15.5" customHeight="1" x14ac:dyDescent="0.35">
      <c r="A389" s="109"/>
      <c r="B389" s="110" t="s">
        <v>567</v>
      </c>
      <c r="C389" s="113" t="s">
        <v>473</v>
      </c>
      <c r="D389" s="113" t="s">
        <v>473</v>
      </c>
      <c r="E389" s="113" t="s">
        <v>473</v>
      </c>
      <c r="F389" s="113" t="s">
        <v>473</v>
      </c>
      <c r="G389" s="113" t="s">
        <v>473</v>
      </c>
      <c r="H389" s="113" t="s">
        <v>473</v>
      </c>
      <c r="I389" s="113" t="s">
        <v>473</v>
      </c>
      <c r="J389" s="113" t="s">
        <v>473</v>
      </c>
      <c r="K389" s="113" t="s">
        <v>473</v>
      </c>
      <c r="L389" s="113" t="s">
        <v>473</v>
      </c>
      <c r="M389" s="114" t="s">
        <v>473</v>
      </c>
      <c r="N389" s="114" t="s">
        <v>473</v>
      </c>
      <c r="O389" s="114" t="s">
        <v>473</v>
      </c>
      <c r="P389" s="114" t="s">
        <v>473</v>
      </c>
      <c r="Q389" s="114" t="s">
        <v>473</v>
      </c>
      <c r="R389" s="114" t="s">
        <v>473</v>
      </c>
      <c r="S389" s="114" t="s">
        <v>473</v>
      </c>
      <c r="T389" s="114" t="s">
        <v>473</v>
      </c>
      <c r="U389" s="114" t="s">
        <v>473</v>
      </c>
      <c r="V389" s="114" t="s">
        <v>473</v>
      </c>
    </row>
    <row r="390" spans="1:22" ht="15.5" customHeight="1" x14ac:dyDescent="0.35">
      <c r="A390" s="109"/>
      <c r="B390" s="110" t="s">
        <v>568</v>
      </c>
      <c r="C390" s="113" t="s">
        <v>473</v>
      </c>
      <c r="D390" s="113">
        <v>-381.90406999999999</v>
      </c>
      <c r="E390" s="113">
        <v>-481.66834999999998</v>
      </c>
      <c r="F390" s="113">
        <v>-233.39171999999999</v>
      </c>
      <c r="G390" s="113">
        <v>-294.66063000000003</v>
      </c>
      <c r="H390" s="113">
        <v>-354.51274000000001</v>
      </c>
      <c r="I390" s="113">
        <v>-10.238300000000001</v>
      </c>
      <c r="J390" s="113">
        <v>-42.943950000000001</v>
      </c>
      <c r="K390" s="113">
        <v>165.91758999999999</v>
      </c>
      <c r="L390" s="113">
        <v>247.50228000000001</v>
      </c>
      <c r="M390" s="114">
        <v>65.664289999999994</v>
      </c>
      <c r="N390" s="114">
        <v>-44.904380000000003</v>
      </c>
      <c r="O390" s="114">
        <v>255.53038889999999</v>
      </c>
      <c r="P390" s="114">
        <v>37.914090809999998</v>
      </c>
      <c r="Q390" s="114">
        <v>75.544339519999994</v>
      </c>
      <c r="R390" s="114">
        <v>138.33742820000001</v>
      </c>
      <c r="S390" s="114">
        <v>217.9747696</v>
      </c>
      <c r="T390" s="114">
        <v>122.5382037</v>
      </c>
      <c r="U390" s="114">
        <v>791.12806379999995</v>
      </c>
      <c r="V390" s="114">
        <v>761.87684879999995</v>
      </c>
    </row>
    <row r="391" spans="1:22" ht="15.5" customHeight="1" x14ac:dyDescent="0.35">
      <c r="A391" s="109"/>
      <c r="B391" s="110" t="s">
        <v>569</v>
      </c>
      <c r="C391" s="113">
        <v>212.57962000000001</v>
      </c>
      <c r="D391" s="113">
        <v>156.84852000000001</v>
      </c>
      <c r="E391" s="113">
        <v>137.56335999999999</v>
      </c>
      <c r="F391" s="113">
        <v>54.232170000000004</v>
      </c>
      <c r="G391" s="113">
        <v>351.22627999999997</v>
      </c>
      <c r="H391" s="113">
        <v>250.65653</v>
      </c>
      <c r="I391" s="113">
        <v>178.97191000000001</v>
      </c>
      <c r="J391" s="113">
        <v>135.22765000000001</v>
      </c>
      <c r="K391" s="113">
        <v>-96.586640000000003</v>
      </c>
      <c r="L391" s="113">
        <v>-46.066719999999997</v>
      </c>
      <c r="M391" s="114">
        <v>46.44847</v>
      </c>
      <c r="N391" s="114">
        <v>-10.654920000000001</v>
      </c>
      <c r="O391" s="114">
        <v>228.14184990000001</v>
      </c>
      <c r="P391" s="114">
        <v>36.869916779999997</v>
      </c>
      <c r="Q391" s="114">
        <v>120.168902</v>
      </c>
      <c r="R391" s="114">
        <v>184.42376780000001</v>
      </c>
      <c r="S391" s="114">
        <v>150.8295339</v>
      </c>
      <c r="T391" s="114">
        <v>315.1434314</v>
      </c>
      <c r="U391" s="114">
        <v>1105.332052</v>
      </c>
      <c r="V391" s="114">
        <v>838.4218085</v>
      </c>
    </row>
    <row r="392" spans="1:22" ht="15.5" customHeight="1" x14ac:dyDescent="0.35">
      <c r="A392" s="109"/>
      <c r="B392" s="110" t="s">
        <v>570</v>
      </c>
      <c r="C392" s="113">
        <v>208.99171999999999</v>
      </c>
      <c r="D392" s="113">
        <v>130.76281</v>
      </c>
      <c r="E392" s="113">
        <v>-37.385959999999997</v>
      </c>
      <c r="F392" s="113">
        <v>50.890419999999999</v>
      </c>
      <c r="G392" s="113">
        <v>272.78640000000001</v>
      </c>
      <c r="H392" s="113">
        <v>79.932429999999997</v>
      </c>
      <c r="I392" s="113">
        <v>399.93167999999997</v>
      </c>
      <c r="J392" s="113">
        <v>144.17734999999999</v>
      </c>
      <c r="K392" s="113">
        <v>548.47900000000004</v>
      </c>
      <c r="L392" s="113">
        <v>827.37698999999998</v>
      </c>
      <c r="M392" s="114">
        <v>-50.833080000000002</v>
      </c>
      <c r="N392" s="114">
        <v>78.781890000000004</v>
      </c>
      <c r="O392" s="114">
        <v>1726.2826580000001</v>
      </c>
      <c r="P392" s="114">
        <v>928.72167490000004</v>
      </c>
      <c r="Q392" s="114">
        <v>1310.626385</v>
      </c>
      <c r="R392" s="114">
        <v>1581.8380079999999</v>
      </c>
      <c r="S392" s="114">
        <v>1922.227128</v>
      </c>
      <c r="T392" s="114">
        <v>596.82381499999997</v>
      </c>
      <c r="U392" s="114">
        <v>-134.85773040000001</v>
      </c>
      <c r="V392" s="114">
        <v>-495.07504369999998</v>
      </c>
    </row>
    <row r="393" spans="1:22" ht="15.5" customHeight="1" x14ac:dyDescent="0.35">
      <c r="A393" s="109"/>
      <c r="B393" s="110" t="s">
        <v>571</v>
      </c>
      <c r="C393" s="113">
        <v>-208.99171999999999</v>
      </c>
      <c r="D393" s="113">
        <v>-130.76281</v>
      </c>
      <c r="E393" s="113">
        <v>37.385959999999997</v>
      </c>
      <c r="F393" s="113">
        <v>-50.890419999999999</v>
      </c>
      <c r="G393" s="113">
        <v>-272.78640000000001</v>
      </c>
      <c r="H393" s="113">
        <v>-79.932429999999997</v>
      </c>
      <c r="I393" s="113">
        <v>-399.93167999999997</v>
      </c>
      <c r="J393" s="113">
        <v>-144.17734999999999</v>
      </c>
      <c r="K393" s="113">
        <v>-548.47900000000004</v>
      </c>
      <c r="L393" s="113">
        <v>-827.37698999999998</v>
      </c>
      <c r="M393" s="114">
        <v>50.833080000000002</v>
      </c>
      <c r="N393" s="114">
        <v>-78.781890000000004</v>
      </c>
      <c r="O393" s="114">
        <v>-1726.2826580000001</v>
      </c>
      <c r="P393" s="114">
        <v>-928.72167490000004</v>
      </c>
      <c r="Q393" s="114">
        <v>-1310.626385</v>
      </c>
      <c r="R393" s="114">
        <v>-1581.8380079999999</v>
      </c>
      <c r="S393" s="114">
        <v>-1922.227128</v>
      </c>
      <c r="T393" s="114">
        <v>-596.82381499999997</v>
      </c>
      <c r="U393" s="114">
        <v>134.85773040000001</v>
      </c>
      <c r="V393" s="114">
        <v>495.07504369999998</v>
      </c>
    </row>
    <row r="394" spans="1:22" ht="15.5" customHeight="1" x14ac:dyDescent="0.35">
      <c r="A394" s="109"/>
      <c r="B394" s="110" t="s">
        <v>572</v>
      </c>
      <c r="C394" s="113" t="s">
        <v>330</v>
      </c>
      <c r="D394" s="113">
        <v>-126.36949</v>
      </c>
      <c r="E394" s="113">
        <v>41.606250000000003</v>
      </c>
      <c r="F394" s="113">
        <v>-47.038930000000001</v>
      </c>
      <c r="G394" s="113">
        <v>-280.27782000000002</v>
      </c>
      <c r="H394" s="113">
        <v>-90.536569999999998</v>
      </c>
      <c r="I394" s="113">
        <v>-399.93031999999999</v>
      </c>
      <c r="J394" s="113">
        <v>-183.7715</v>
      </c>
      <c r="K394" s="113">
        <v>-565.28111999999999</v>
      </c>
      <c r="L394" s="113">
        <v>-826.33333000000005</v>
      </c>
      <c r="M394" s="114">
        <v>6.6369999999999996</v>
      </c>
      <c r="N394" s="114">
        <v>-73.206829999999997</v>
      </c>
      <c r="O394" s="114">
        <v>-1720.3963839999999</v>
      </c>
      <c r="P394" s="114">
        <v>-915.361445</v>
      </c>
      <c r="Q394" s="114">
        <v>-1297.014895</v>
      </c>
      <c r="R394" s="114">
        <v>-1570.2879479999999</v>
      </c>
      <c r="S394" s="114">
        <v>-1923.4292310000001</v>
      </c>
      <c r="T394" s="114">
        <v>-580.73499089999996</v>
      </c>
      <c r="U394" s="114">
        <v>144.07669530000001</v>
      </c>
      <c r="V394" s="114">
        <v>502.98368699999997</v>
      </c>
    </row>
    <row r="395" spans="1:22" ht="15.5" customHeight="1" x14ac:dyDescent="0.35">
      <c r="A395" s="109"/>
      <c r="B395" s="110" t="s">
        <v>573</v>
      </c>
      <c r="C395" s="113" t="s">
        <v>330</v>
      </c>
      <c r="D395" s="113">
        <v>-4.3933299999999997</v>
      </c>
      <c r="E395" s="113">
        <v>-4.2202900000000003</v>
      </c>
      <c r="F395" s="113">
        <v>-3.8514900000000001</v>
      </c>
      <c r="G395" s="113">
        <v>7.4914199999999997</v>
      </c>
      <c r="H395" s="113">
        <v>10.604139999999999</v>
      </c>
      <c r="I395" s="113">
        <v>-1.3600000000000001E-3</v>
      </c>
      <c r="J395" s="113">
        <v>39.594149999999999</v>
      </c>
      <c r="K395" s="113">
        <v>16.802129999999998</v>
      </c>
      <c r="L395" s="113">
        <v>-1.04366</v>
      </c>
      <c r="M395" s="114">
        <v>44.196080000000002</v>
      </c>
      <c r="N395" s="114">
        <v>-5.5750599999999997</v>
      </c>
      <c r="O395" s="114">
        <v>-5.8862748060000003</v>
      </c>
      <c r="P395" s="114">
        <v>-13.360229889999999</v>
      </c>
      <c r="Q395" s="114">
        <v>-13.611490290000001</v>
      </c>
      <c r="R395" s="114">
        <v>-11.550060670000001</v>
      </c>
      <c r="S395" s="114">
        <v>1.2021027929999999</v>
      </c>
      <c r="T395" s="114">
        <v>-16.0888241</v>
      </c>
      <c r="U395" s="114">
        <v>-9.2189648850000001</v>
      </c>
      <c r="V395" s="114">
        <v>-7.9086432259999997</v>
      </c>
    </row>
    <row r="396" spans="1:22" ht="15.5" customHeight="1" x14ac:dyDescent="0.35">
      <c r="A396" s="109"/>
      <c r="B396" s="110" t="s">
        <v>574</v>
      </c>
      <c r="C396" s="113" t="s">
        <v>330</v>
      </c>
      <c r="D396" s="113" t="s">
        <v>330</v>
      </c>
      <c r="E396" s="113" t="s">
        <v>330</v>
      </c>
      <c r="F396" s="113" t="s">
        <v>330</v>
      </c>
      <c r="G396" s="113" t="s">
        <v>330</v>
      </c>
      <c r="H396" s="113" t="s">
        <v>330</v>
      </c>
      <c r="I396" s="113" t="s">
        <v>330</v>
      </c>
      <c r="J396" s="113" t="s">
        <v>330</v>
      </c>
      <c r="K396" s="113" t="s">
        <v>330</v>
      </c>
      <c r="L396" s="113" t="s">
        <v>330</v>
      </c>
      <c r="M396" s="114" t="s">
        <v>330</v>
      </c>
      <c r="N396" s="114" t="s">
        <v>330</v>
      </c>
      <c r="O396" s="114" t="s">
        <v>330</v>
      </c>
      <c r="P396" s="114">
        <v>901.77896850000002</v>
      </c>
      <c r="Q396" s="114">
        <v>1898.0633290000001</v>
      </c>
      <c r="R396" s="114">
        <v>2975.782361</v>
      </c>
      <c r="S396" s="114">
        <v>4182.1692389999998</v>
      </c>
      <c r="T396" s="114">
        <v>4167.3907140000001</v>
      </c>
      <c r="U396" s="114">
        <v>2580.2441979999999</v>
      </c>
      <c r="V396" s="114">
        <v>1446.2308640000001</v>
      </c>
    </row>
    <row r="397" spans="1:22" x14ac:dyDescent="0.25">
      <c r="A397" s="109"/>
      <c r="B397" s="109"/>
      <c r="C397" s="109"/>
      <c r="D397" s="109"/>
      <c r="E397" s="109"/>
      <c r="F397" s="109"/>
      <c r="G397" s="109"/>
      <c r="H397" s="109"/>
      <c r="I397" s="109"/>
      <c r="J397" s="109"/>
      <c r="K397" s="109"/>
      <c r="L397" s="109"/>
    </row>
    <row r="398" spans="1:22" ht="15.5" customHeight="1" x14ac:dyDescent="0.35">
      <c r="A398" s="109"/>
      <c r="B398" s="110" t="s">
        <v>575</v>
      </c>
      <c r="C398" s="111"/>
      <c r="D398" s="111"/>
      <c r="E398" s="111"/>
      <c r="F398" s="111"/>
      <c r="G398" s="111"/>
      <c r="H398" s="111"/>
      <c r="I398" s="111"/>
      <c r="J398" s="111"/>
      <c r="K398" s="111"/>
      <c r="L398" s="111"/>
      <c r="M398" s="112"/>
      <c r="N398" s="112"/>
      <c r="O398" s="112"/>
      <c r="P398" s="112"/>
      <c r="Q398" s="112"/>
      <c r="R398" s="112"/>
      <c r="S398" s="112"/>
      <c r="T398" s="112"/>
      <c r="U398" s="112"/>
      <c r="V398" s="112"/>
    </row>
    <row r="399" spans="1:22" ht="15.5" customHeight="1" x14ac:dyDescent="0.35">
      <c r="A399" s="109"/>
      <c r="B399" s="110" t="s">
        <v>529</v>
      </c>
      <c r="C399" s="113">
        <v>12.228260000000001</v>
      </c>
      <c r="D399" s="113">
        <v>15.804880000000001</v>
      </c>
      <c r="E399" s="113">
        <v>12.647869999999999</v>
      </c>
      <c r="F399" s="113">
        <v>10.311579999999999</v>
      </c>
      <c r="G399" s="113">
        <v>10.29377</v>
      </c>
      <c r="H399" s="113">
        <v>10.18516</v>
      </c>
      <c r="I399" s="113">
        <v>9.3978400000000004</v>
      </c>
      <c r="J399" s="113">
        <v>8.4691200000000002</v>
      </c>
      <c r="K399" s="113">
        <v>7.5869099999999996</v>
      </c>
      <c r="L399" s="113">
        <v>7.1077500000000002</v>
      </c>
      <c r="M399" s="114">
        <v>5.2969900000000001</v>
      </c>
      <c r="N399" s="114">
        <v>5.0281200000000004</v>
      </c>
      <c r="O399" s="114">
        <v>5.3491770030000003</v>
      </c>
      <c r="P399" s="114">
        <v>5.0709701159999998</v>
      </c>
      <c r="Q399" s="114">
        <v>5.1402910750000004</v>
      </c>
      <c r="R399" s="114">
        <v>4.6358206610000003</v>
      </c>
      <c r="S399" s="114">
        <v>3.3227104820000002</v>
      </c>
      <c r="T399" s="114">
        <v>3.0707685539999998</v>
      </c>
      <c r="U399" s="114">
        <v>3.0928086939999999</v>
      </c>
      <c r="V399" s="114">
        <v>3.2621856980000001</v>
      </c>
    </row>
    <row r="400" spans="1:22" ht="15.5" customHeight="1" x14ac:dyDescent="0.35">
      <c r="A400" s="109"/>
      <c r="B400" s="110" t="s">
        <v>530</v>
      </c>
      <c r="C400" s="113">
        <v>-26.64734</v>
      </c>
      <c r="D400" s="113">
        <v>-28.57687</v>
      </c>
      <c r="E400" s="113">
        <v>-24.235859999999999</v>
      </c>
      <c r="F400" s="113">
        <v>-24.605920000000001</v>
      </c>
      <c r="G400" s="113">
        <v>-24.77431</v>
      </c>
      <c r="H400" s="113">
        <v>-24.761340000000001</v>
      </c>
      <c r="I400" s="113">
        <v>-26.202739999999999</v>
      </c>
      <c r="J400" s="113">
        <v>-26.33006</v>
      </c>
      <c r="K400" s="113">
        <v>-26.72288</v>
      </c>
      <c r="L400" s="113">
        <v>-28.325690000000002</v>
      </c>
      <c r="M400" s="114">
        <v>-30.756609999999998</v>
      </c>
      <c r="N400" s="114">
        <v>-28.42812</v>
      </c>
      <c r="O400" s="114">
        <v>-29.77610597</v>
      </c>
      <c r="P400" s="114">
        <v>-32.298023899999997</v>
      </c>
      <c r="Q400" s="114">
        <v>-35.49387334</v>
      </c>
      <c r="R400" s="114">
        <v>-35.92846394</v>
      </c>
      <c r="S400" s="114">
        <v>-33.574484069999997</v>
      </c>
      <c r="T400" s="114">
        <v>-36.565653500000003</v>
      </c>
      <c r="U400" s="114">
        <v>-40.608920730000001</v>
      </c>
      <c r="V400" s="114">
        <v>-40.314800439999999</v>
      </c>
    </row>
    <row r="401" spans="1:22" ht="15.5" customHeight="1" x14ac:dyDescent="0.35">
      <c r="A401" s="109"/>
      <c r="B401" s="110" t="s">
        <v>576</v>
      </c>
      <c r="C401" s="113">
        <v>-14.419079999999999</v>
      </c>
      <c r="D401" s="113">
        <v>-12.772</v>
      </c>
      <c r="E401" s="113">
        <v>-11.58799</v>
      </c>
      <c r="F401" s="113">
        <v>-14.29433</v>
      </c>
      <c r="G401" s="113">
        <v>-14.48054</v>
      </c>
      <c r="H401" s="113">
        <v>-14.576180000000001</v>
      </c>
      <c r="I401" s="113">
        <v>-16.8049</v>
      </c>
      <c r="J401" s="113">
        <v>-17.860949999999999</v>
      </c>
      <c r="K401" s="113">
        <v>-19.13597</v>
      </c>
      <c r="L401" s="113">
        <v>-21.217939999999999</v>
      </c>
      <c r="M401" s="114">
        <v>-25.459620000000001</v>
      </c>
      <c r="N401" s="114">
        <v>-23.4</v>
      </c>
      <c r="O401" s="114">
        <v>-24.426928969999999</v>
      </c>
      <c r="P401" s="114">
        <v>-27.227053789999999</v>
      </c>
      <c r="Q401" s="114">
        <v>-30.35358227</v>
      </c>
      <c r="R401" s="114">
        <v>-31.29264328</v>
      </c>
      <c r="S401" s="114">
        <v>-30.251773589999999</v>
      </c>
      <c r="T401" s="114">
        <v>-33.494884949999999</v>
      </c>
      <c r="U401" s="114">
        <v>-37.516112030000002</v>
      </c>
      <c r="V401" s="114">
        <v>-37.052614740000003</v>
      </c>
    </row>
    <row r="402" spans="1:22" ht="15.5" customHeight="1" x14ac:dyDescent="0.35">
      <c r="A402" s="109"/>
      <c r="B402" s="110" t="s">
        <v>577</v>
      </c>
      <c r="C402" s="113">
        <v>-2.19929</v>
      </c>
      <c r="D402" s="113">
        <v>4.5599800000000004</v>
      </c>
      <c r="E402" s="113">
        <v>3.9609899999999998</v>
      </c>
      <c r="F402" s="113">
        <v>2.3422200000000002</v>
      </c>
      <c r="G402" s="113">
        <v>2.7031999999999998</v>
      </c>
      <c r="H402" s="113">
        <v>1.9557199999999999</v>
      </c>
      <c r="I402" s="113">
        <v>2.153</v>
      </c>
      <c r="J402" s="113">
        <v>-0.16581000000000001</v>
      </c>
      <c r="K402" s="113">
        <v>2.8044799999999999</v>
      </c>
      <c r="L402" s="113">
        <v>4.0742000000000003</v>
      </c>
      <c r="M402" s="114">
        <v>-2.32098</v>
      </c>
      <c r="N402" s="114">
        <v>-0.93452999999999997</v>
      </c>
      <c r="O402" s="114">
        <v>4.8216070740000001</v>
      </c>
      <c r="P402" s="114">
        <v>3.4</v>
      </c>
      <c r="Q402" s="114">
        <v>4.5670497589999997</v>
      </c>
      <c r="R402" s="114">
        <v>5.085079532</v>
      </c>
      <c r="S402" s="114">
        <v>6.247973225</v>
      </c>
      <c r="T402" s="114">
        <v>-0.37878618400000003</v>
      </c>
      <c r="U402" s="114">
        <v>-8.1676857250000001</v>
      </c>
      <c r="V402" s="114">
        <v>-7.6599723209999997</v>
      </c>
    </row>
    <row r="403" spans="1:22" ht="15.5" customHeight="1" x14ac:dyDescent="0.35">
      <c r="A403" s="109"/>
      <c r="B403" s="110" t="s">
        <v>578</v>
      </c>
      <c r="C403" s="113">
        <v>-3.5410900000000001</v>
      </c>
      <c r="D403" s="113">
        <v>2.1865999999999999</v>
      </c>
      <c r="E403" s="113">
        <v>-0.62561</v>
      </c>
      <c r="F403" s="113">
        <v>0.80423</v>
      </c>
      <c r="G403" s="113">
        <v>3.7501899999999999</v>
      </c>
      <c r="H403" s="113">
        <v>0.97716999999999998</v>
      </c>
      <c r="I403" s="113">
        <v>4.4222000000000001</v>
      </c>
      <c r="J403" s="113">
        <v>1.3964399999999999</v>
      </c>
      <c r="K403" s="113">
        <v>4.3719799999999998</v>
      </c>
      <c r="L403" s="113">
        <v>6.4362399999999997</v>
      </c>
      <c r="M403" s="114">
        <v>-0.31767000000000001</v>
      </c>
      <c r="N403" s="114">
        <v>0.41654000000000002</v>
      </c>
      <c r="O403" s="114">
        <v>9.1572677779999996</v>
      </c>
      <c r="P403" s="114">
        <v>4.0999999999999996</v>
      </c>
      <c r="Q403" s="114">
        <v>6.4710903010000003</v>
      </c>
      <c r="R403" s="114">
        <v>6.8087214039999999</v>
      </c>
      <c r="S403" s="114">
        <v>9.0492614529999997</v>
      </c>
      <c r="T403" s="114">
        <v>2.3665840899999999</v>
      </c>
      <c r="U403" s="114">
        <v>-0.40843196700000001</v>
      </c>
      <c r="V403" s="114">
        <v>-1.6384980119999999</v>
      </c>
    </row>
    <row r="404" spans="1:22" x14ac:dyDescent="0.25">
      <c r="A404" s="109"/>
      <c r="B404" s="109"/>
      <c r="C404" s="109"/>
      <c r="D404" s="109"/>
      <c r="E404" s="109"/>
      <c r="F404" s="109"/>
      <c r="G404" s="109"/>
      <c r="H404" s="109"/>
      <c r="I404" s="109"/>
      <c r="J404" s="109"/>
      <c r="K404" s="109"/>
      <c r="L404" s="109"/>
    </row>
    <row r="405" spans="1:22" ht="15.5" customHeight="1" x14ac:dyDescent="0.35">
      <c r="A405" s="109"/>
      <c r="B405" s="110" t="s">
        <v>579</v>
      </c>
      <c r="C405" s="111"/>
      <c r="D405" s="111"/>
      <c r="E405" s="111"/>
      <c r="F405" s="111"/>
      <c r="G405" s="111"/>
      <c r="H405" s="111"/>
      <c r="I405" s="111"/>
      <c r="J405" s="111"/>
      <c r="K405" s="111"/>
      <c r="L405" s="111"/>
      <c r="M405" s="112"/>
      <c r="N405" s="112"/>
      <c r="O405" s="112"/>
      <c r="P405" s="112"/>
      <c r="Q405" s="112"/>
      <c r="R405" s="112"/>
      <c r="S405" s="112"/>
      <c r="T405" s="112"/>
      <c r="U405" s="112"/>
      <c r="V405" s="112"/>
    </row>
    <row r="406" spans="1:22" ht="15.5" customHeight="1" x14ac:dyDescent="0.35">
      <c r="A406" s="109"/>
      <c r="B406" s="110" t="s">
        <v>580</v>
      </c>
      <c r="C406" s="113">
        <v>951.85590962987999</v>
      </c>
      <c r="D406" s="113">
        <v>1044.1619298728001</v>
      </c>
      <c r="E406" s="113">
        <v>1024.0816212195</v>
      </c>
      <c r="F406" s="113">
        <v>1228.9348157177999</v>
      </c>
      <c r="G406" s="113">
        <v>1468.6251975596001</v>
      </c>
      <c r="H406" s="113">
        <v>1504.434766804</v>
      </c>
      <c r="I406" s="113">
        <v>1935.4876727469</v>
      </c>
      <c r="J406" s="113">
        <v>2014.0328561890999</v>
      </c>
      <c r="K406" s="113">
        <v>2457.9141152993002</v>
      </c>
      <c r="L406" s="113">
        <v>2770.5331242962002</v>
      </c>
      <c r="M406" s="114">
        <v>2938.9051728171999</v>
      </c>
      <c r="N406" s="114">
        <v>3632.8074247361001</v>
      </c>
      <c r="O406" s="114">
        <v>4309.3819899509999</v>
      </c>
      <c r="P406" s="114">
        <v>5298.4116175495001</v>
      </c>
      <c r="Q406" s="114">
        <v>6033.7588645213</v>
      </c>
      <c r="R406" s="114">
        <v>7945.1512470484004</v>
      </c>
      <c r="S406" s="114">
        <v>8506.2545738137997</v>
      </c>
      <c r="T406" s="114">
        <v>9175.8541559727</v>
      </c>
      <c r="U406" s="114">
        <v>8079.1423842104996</v>
      </c>
      <c r="V406" s="114">
        <v>8406.9211671187004</v>
      </c>
    </row>
    <row r="407" spans="1:22" ht="15.5" customHeight="1" x14ac:dyDescent="0.35">
      <c r="A407" s="109"/>
      <c r="B407" s="110" t="s">
        <v>581</v>
      </c>
      <c r="C407" s="113">
        <v>6.4514693200000002</v>
      </c>
      <c r="D407" s="113">
        <v>6.4512159999999996</v>
      </c>
      <c r="E407" s="113">
        <v>6.45138488</v>
      </c>
      <c r="F407" s="113">
        <v>6.45138488</v>
      </c>
      <c r="G407" s="113">
        <v>6.4511737800000004</v>
      </c>
      <c r="H407" s="113">
        <v>5.44979982</v>
      </c>
      <c r="I407" s="113" t="s">
        <v>473</v>
      </c>
      <c r="J407" s="113" t="s">
        <v>473</v>
      </c>
      <c r="K407" s="113" t="s">
        <v>473</v>
      </c>
      <c r="L407" s="113">
        <v>1.9764584548399999</v>
      </c>
      <c r="M407" s="114">
        <v>1.9764584548399999</v>
      </c>
      <c r="N407" s="114">
        <v>1.9764584548399999</v>
      </c>
      <c r="O407" s="114">
        <v>2.8208583703999999</v>
      </c>
      <c r="P407" s="114">
        <v>4.9318583703999996</v>
      </c>
      <c r="Q407" s="114">
        <v>6.6206583704000002</v>
      </c>
      <c r="R407" s="114">
        <v>8.3094583703999998</v>
      </c>
      <c r="S407" s="114">
        <v>8.7316583703999999</v>
      </c>
      <c r="T407" s="114">
        <v>8.7316583703999999</v>
      </c>
      <c r="U407" s="114">
        <v>8.7316583703999999</v>
      </c>
      <c r="V407" s="114">
        <v>8.7316583703999999</v>
      </c>
    </row>
    <row r="408" spans="1:22" ht="15.5" customHeight="1" x14ac:dyDescent="0.35">
      <c r="A408" s="109"/>
      <c r="B408" s="110" t="s">
        <v>582</v>
      </c>
      <c r="C408" s="113">
        <v>937.9</v>
      </c>
      <c r="D408" s="113">
        <v>1030.4000000000001</v>
      </c>
      <c r="E408" s="113">
        <v>1009.8</v>
      </c>
      <c r="F408" s="113">
        <v>1213.0999999999999</v>
      </c>
      <c r="G408" s="113">
        <v>1452.5</v>
      </c>
      <c r="H408" s="113">
        <v>1490.2</v>
      </c>
      <c r="I408" s="113">
        <v>1926.4655414909</v>
      </c>
      <c r="J408" s="113">
        <v>2004.9740361920001</v>
      </c>
      <c r="K408" s="113">
        <v>2449.5840309078999</v>
      </c>
      <c r="L408" s="113">
        <v>2668.6667114454999</v>
      </c>
      <c r="M408" s="114">
        <v>2843.1960921145001</v>
      </c>
      <c r="N408" s="114">
        <v>3541.8208396679001</v>
      </c>
      <c r="O408" s="114">
        <v>4227.8870800139002</v>
      </c>
      <c r="P408" s="114">
        <v>5230.0393502168999</v>
      </c>
      <c r="Q408" s="114">
        <v>5979.8862835866003</v>
      </c>
      <c r="R408" s="114">
        <v>7905.5037383177996</v>
      </c>
      <c r="S408" s="114">
        <v>8475.9436711190992</v>
      </c>
      <c r="T408" s="114">
        <v>9138.4975746836008</v>
      </c>
      <c r="U408" s="114">
        <v>8045.4648596203997</v>
      </c>
      <c r="V408" s="114">
        <v>8374.2046852590993</v>
      </c>
    </row>
    <row r="409" spans="1:22" ht="15.5" customHeight="1" x14ac:dyDescent="0.35">
      <c r="A409" s="109"/>
      <c r="B409" s="110" t="s">
        <v>583</v>
      </c>
      <c r="C409" s="113">
        <v>7.4870999095782</v>
      </c>
      <c r="D409" s="113">
        <v>7.2217386605270999</v>
      </c>
      <c r="E409" s="113">
        <v>7.8124361024100999</v>
      </c>
      <c r="F409" s="113">
        <v>8.5805878795354005</v>
      </c>
      <c r="G409" s="113" t="s">
        <v>473</v>
      </c>
      <c r="H409" s="113" t="s">
        <v>473</v>
      </c>
      <c r="I409" s="113" t="s">
        <v>473</v>
      </c>
      <c r="J409" s="113" t="s">
        <v>473</v>
      </c>
      <c r="K409" s="113" t="s">
        <v>473</v>
      </c>
      <c r="L409" s="113">
        <v>6.5247279665016002E-3</v>
      </c>
      <c r="M409" s="114">
        <v>3.3532716498084002E-2</v>
      </c>
      <c r="N409" s="114">
        <v>3.3428878043089E-2</v>
      </c>
      <c r="O409" s="114">
        <v>3.3464893675881999E-2</v>
      </c>
      <c r="P409" s="114">
        <v>3.3531941892751001E-2</v>
      </c>
      <c r="Q409" s="114">
        <v>3.1546280627738003E-2</v>
      </c>
      <c r="R409" s="114">
        <v>3.0172897604209999E-2</v>
      </c>
      <c r="S409" s="114">
        <v>21.485108837098998</v>
      </c>
      <c r="T409" s="114">
        <v>22.760511890808999</v>
      </c>
      <c r="U409" s="114">
        <v>22.227758808926001</v>
      </c>
      <c r="V409" s="114">
        <v>22.100445684684999</v>
      </c>
    </row>
    <row r="410" spans="1:22" ht="15.5" customHeight="1" x14ac:dyDescent="0.35">
      <c r="A410" s="109"/>
      <c r="B410" s="110" t="s">
        <v>584</v>
      </c>
      <c r="C410" s="113">
        <v>1.7340400305402001E-2</v>
      </c>
      <c r="D410" s="113">
        <v>8.8975212261660996E-2</v>
      </c>
      <c r="E410" s="113">
        <v>1.7800237100844E-2</v>
      </c>
      <c r="F410" s="113">
        <v>0.80284295821006002</v>
      </c>
      <c r="G410" s="113">
        <v>9.6740237796469</v>
      </c>
      <c r="H410" s="113">
        <v>8.7849669839637006</v>
      </c>
      <c r="I410" s="113">
        <v>9.0221312560552001</v>
      </c>
      <c r="J410" s="113">
        <v>9.0588199970923995</v>
      </c>
      <c r="K410" s="113">
        <v>8.3300843913701996</v>
      </c>
      <c r="L410" s="113">
        <v>99.883429667916005</v>
      </c>
      <c r="M410" s="114">
        <v>93.699089531460004</v>
      </c>
      <c r="N410" s="114">
        <v>88.976697735328997</v>
      </c>
      <c r="O410" s="114">
        <v>78.64058667306</v>
      </c>
      <c r="P410" s="114">
        <v>63.406877020285997</v>
      </c>
      <c r="Q410" s="114">
        <v>47.220376283641002</v>
      </c>
      <c r="R410" s="114">
        <v>31.307877462615998</v>
      </c>
      <c r="S410" s="114">
        <v>9.4135487132055995E-2</v>
      </c>
      <c r="T410" s="114">
        <v>5.8644110279257999</v>
      </c>
      <c r="U410" s="114">
        <v>2.7181074108329</v>
      </c>
      <c r="V410" s="114">
        <v>1.8843778045431001</v>
      </c>
    </row>
    <row r="411" spans="1:22" x14ac:dyDescent="0.25">
      <c r="A411" s="109"/>
      <c r="B411" s="109"/>
      <c r="C411" s="109"/>
      <c r="D411" s="109"/>
      <c r="E411" s="109"/>
      <c r="F411" s="109"/>
      <c r="G411" s="109"/>
      <c r="H411" s="109"/>
      <c r="I411" s="109"/>
      <c r="J411" s="109"/>
      <c r="K411" s="109"/>
      <c r="L411" s="109"/>
    </row>
    <row r="412" spans="1:22" ht="15.5" customHeight="1" x14ac:dyDescent="0.35">
      <c r="A412" s="109"/>
      <c r="B412" s="110" t="s">
        <v>585</v>
      </c>
      <c r="C412" s="111"/>
      <c r="D412" s="111"/>
      <c r="E412" s="111"/>
      <c r="F412" s="111"/>
      <c r="G412" s="111"/>
      <c r="H412" s="111"/>
      <c r="I412" s="111"/>
      <c r="J412" s="111"/>
      <c r="K412" s="111"/>
      <c r="L412" s="111"/>
      <c r="M412" s="112"/>
      <c r="N412" s="112"/>
      <c r="O412" s="112"/>
      <c r="P412" s="112"/>
      <c r="Q412" s="112"/>
      <c r="R412" s="112"/>
      <c r="S412" s="112"/>
      <c r="T412" s="112"/>
      <c r="U412" s="112"/>
      <c r="V412" s="112"/>
    </row>
    <row r="413" spans="1:22" ht="15.5" customHeight="1" x14ac:dyDescent="0.35">
      <c r="A413" s="109"/>
      <c r="B413" s="110" t="s">
        <v>586</v>
      </c>
      <c r="C413" s="113">
        <v>74.3</v>
      </c>
      <c r="D413" s="113">
        <v>76.474999999999994</v>
      </c>
      <c r="E413" s="113">
        <v>78.3</v>
      </c>
      <c r="F413" s="113">
        <v>74.040000000000006</v>
      </c>
      <c r="G413" s="113">
        <v>71.8</v>
      </c>
      <c r="H413" s="113">
        <v>74.05</v>
      </c>
      <c r="I413" s="113">
        <v>71.099999999999994</v>
      </c>
      <c r="J413" s="113">
        <v>63.55</v>
      </c>
      <c r="K413" s="113">
        <v>77.650000000000006</v>
      </c>
      <c r="L413" s="113">
        <v>74.44</v>
      </c>
      <c r="M413" s="114">
        <v>71.650000000000006</v>
      </c>
      <c r="N413" s="114">
        <v>85.51</v>
      </c>
      <c r="O413" s="114">
        <v>86.91</v>
      </c>
      <c r="P413" s="114">
        <v>99.41</v>
      </c>
      <c r="Q413" s="114">
        <v>99.67</v>
      </c>
      <c r="R413" s="114">
        <v>107.3</v>
      </c>
      <c r="S413" s="114">
        <v>108</v>
      </c>
      <c r="T413" s="114">
        <v>102.95</v>
      </c>
      <c r="U413" s="114">
        <v>115.04</v>
      </c>
      <c r="V413" s="114">
        <v>113.3</v>
      </c>
    </row>
    <row r="414" spans="1:22" ht="15.5" customHeight="1" x14ac:dyDescent="0.35">
      <c r="A414" s="109"/>
      <c r="B414" s="110" t="s">
        <v>587</v>
      </c>
      <c r="C414" s="113">
        <v>71.093795833333004</v>
      </c>
      <c r="D414" s="113">
        <v>74.949250000000006</v>
      </c>
      <c r="E414" s="113">
        <v>77.876619166666998</v>
      </c>
      <c r="F414" s="113">
        <v>76.141447499999998</v>
      </c>
      <c r="G414" s="113">
        <v>73.673596666666995</v>
      </c>
      <c r="H414" s="113">
        <v>71.367500000000007</v>
      </c>
      <c r="I414" s="113">
        <v>72.755605833332993</v>
      </c>
      <c r="J414" s="113">
        <v>66.415027499999994</v>
      </c>
      <c r="K414" s="113">
        <v>69.761695000000003</v>
      </c>
      <c r="L414" s="113">
        <v>77.573430739016004</v>
      </c>
      <c r="M414" s="114">
        <v>73.262359015805004</v>
      </c>
      <c r="N414" s="114">
        <v>74.02</v>
      </c>
      <c r="O414" s="114">
        <v>85.225755992383</v>
      </c>
      <c r="P414" s="114">
        <v>93.084393807547997</v>
      </c>
      <c r="Q414" s="114">
        <v>97.554842156795004</v>
      </c>
      <c r="R414" s="114">
        <v>102.40513433136</v>
      </c>
      <c r="S414" s="114">
        <v>107.38381517465</v>
      </c>
      <c r="T414" s="114">
        <v>104.51188524286</v>
      </c>
      <c r="U414" s="114">
        <v>108.93013410927</v>
      </c>
      <c r="V414" s="114">
        <v>112.60948275862</v>
      </c>
    </row>
    <row r="415" spans="1:22" x14ac:dyDescent="0.25">
      <c r="A415" s="109"/>
      <c r="B415" s="109"/>
      <c r="C415" s="109"/>
      <c r="D415" s="109"/>
      <c r="E415" s="109"/>
      <c r="F415" s="109"/>
      <c r="G415" s="109"/>
      <c r="H415" s="109"/>
      <c r="I415" s="109"/>
      <c r="J415" s="109"/>
      <c r="K415" s="109"/>
      <c r="L415" s="109"/>
    </row>
    <row r="416" spans="1:22" ht="15.5" customHeight="1" x14ac:dyDescent="0.35">
      <c r="A416" s="109"/>
      <c r="B416" s="110" t="s">
        <v>588</v>
      </c>
      <c r="C416" s="111"/>
      <c r="D416" s="111"/>
      <c r="E416" s="111"/>
      <c r="F416" s="111"/>
      <c r="G416" s="111"/>
      <c r="H416" s="111"/>
      <c r="I416" s="111"/>
      <c r="J416" s="111"/>
      <c r="K416" s="111"/>
      <c r="L416" s="111"/>
      <c r="M416" s="112"/>
      <c r="N416" s="112"/>
      <c r="O416" s="112"/>
      <c r="P416" s="112"/>
      <c r="Q416" s="112"/>
      <c r="R416" s="112"/>
      <c r="S416" s="112"/>
      <c r="T416" s="112"/>
      <c r="U416" s="112"/>
      <c r="V416" s="112"/>
    </row>
    <row r="417" spans="1:22" ht="15.5" customHeight="1" x14ac:dyDescent="0.35">
      <c r="A417" s="109"/>
      <c r="B417" s="110" t="s">
        <v>589</v>
      </c>
      <c r="C417" s="113">
        <v>2877.9087912</v>
      </c>
      <c r="D417" s="113">
        <v>2743.4331520000001</v>
      </c>
      <c r="E417" s="113">
        <v>3001.3737953</v>
      </c>
      <c r="F417" s="113">
        <v>3216.5312912999998</v>
      </c>
      <c r="G417" s="113">
        <v>3369.3660404000002</v>
      </c>
      <c r="H417" s="113">
        <v>3191.1190818999999</v>
      </c>
      <c r="I417" s="113">
        <v>3404.4583591999999</v>
      </c>
      <c r="J417" s="113">
        <v>3615.0223630999999</v>
      </c>
      <c r="K417" s="113">
        <v>3697.6201184000001</v>
      </c>
      <c r="L417" s="113">
        <v>3778.4301486999998</v>
      </c>
      <c r="M417" s="114">
        <v>3788.7390174000002</v>
      </c>
      <c r="N417" s="114">
        <v>3828.2558878999998</v>
      </c>
      <c r="O417" s="114">
        <v>3812.0457427000001</v>
      </c>
      <c r="P417" s="114">
        <v>4013.3114618999998</v>
      </c>
      <c r="Q417" s="114">
        <v>3985.9303203999998</v>
      </c>
      <c r="R417" s="114">
        <v>4150.6707827999999</v>
      </c>
      <c r="S417" s="114">
        <v>4304.2367402</v>
      </c>
      <c r="T417" s="114">
        <v>4963.3395233000001</v>
      </c>
      <c r="U417" s="114">
        <v>5478.0966928999997</v>
      </c>
      <c r="V417" s="114" t="s">
        <v>330</v>
      </c>
    </row>
    <row r="418" spans="1:22" ht="15.5" customHeight="1" x14ac:dyDescent="0.35">
      <c r="A418" s="109"/>
      <c r="B418" s="110" t="s">
        <v>590</v>
      </c>
      <c r="C418" s="113">
        <v>2825.9556862999998</v>
      </c>
      <c r="D418" s="113">
        <v>2671.5124335</v>
      </c>
      <c r="E418" s="113">
        <v>2946.5512205999999</v>
      </c>
      <c r="F418" s="113">
        <v>3138.0606923</v>
      </c>
      <c r="G418" s="113">
        <v>3298.6332824000001</v>
      </c>
      <c r="H418" s="113">
        <v>3112.1537441999999</v>
      </c>
      <c r="I418" s="113">
        <v>3268.3600101000002</v>
      </c>
      <c r="J418" s="113">
        <v>3468.3602778999998</v>
      </c>
      <c r="K418" s="113">
        <v>3551.2770651000001</v>
      </c>
      <c r="L418" s="113">
        <v>3551.6788832000002</v>
      </c>
      <c r="M418" s="114">
        <v>3508.6826876999999</v>
      </c>
      <c r="N418" s="114">
        <v>3530.2552181999999</v>
      </c>
      <c r="O418" s="114">
        <v>3495.2246393999999</v>
      </c>
      <c r="P418" s="114">
        <v>3574.8470993999999</v>
      </c>
      <c r="Q418" s="114">
        <v>3487.7537292000002</v>
      </c>
      <c r="R418" s="114">
        <v>3607.5768581000002</v>
      </c>
      <c r="S418" s="114">
        <v>3755.1080323000001</v>
      </c>
      <c r="T418" s="114">
        <v>4374.0674423999999</v>
      </c>
      <c r="U418" s="114">
        <v>5070.2624549000002</v>
      </c>
      <c r="V418" s="114" t="s">
        <v>330</v>
      </c>
    </row>
    <row r="419" spans="1:22" ht="15.5" customHeight="1" x14ac:dyDescent="0.35">
      <c r="A419" s="109"/>
      <c r="B419" s="110" t="s">
        <v>591</v>
      </c>
      <c r="C419" s="113">
        <v>2825.9556862999998</v>
      </c>
      <c r="D419" s="113">
        <v>2671.5124335</v>
      </c>
      <c r="E419" s="113">
        <v>2946.5512205999999</v>
      </c>
      <c r="F419" s="113">
        <v>3138.0606923</v>
      </c>
      <c r="G419" s="113">
        <v>3298.6332824000001</v>
      </c>
      <c r="H419" s="113">
        <v>3112.1537441999999</v>
      </c>
      <c r="I419" s="113">
        <v>3268.3600101000002</v>
      </c>
      <c r="J419" s="113">
        <v>3468.3602778999998</v>
      </c>
      <c r="K419" s="113">
        <v>3551.2770651000001</v>
      </c>
      <c r="L419" s="113">
        <v>3551.6788832000002</v>
      </c>
      <c r="M419" s="114">
        <v>3508.6826876999999</v>
      </c>
      <c r="N419" s="114">
        <v>3530.2552181999999</v>
      </c>
      <c r="O419" s="114">
        <v>3495.2246393999999</v>
      </c>
      <c r="P419" s="114">
        <v>3574.8470993999999</v>
      </c>
      <c r="Q419" s="114">
        <v>3444.7287292000001</v>
      </c>
      <c r="R419" s="114">
        <v>3551.0218580999999</v>
      </c>
      <c r="S419" s="114">
        <v>3672.1240323000002</v>
      </c>
      <c r="T419" s="114">
        <v>4299.3814424000002</v>
      </c>
      <c r="U419" s="114">
        <v>4940.9134549</v>
      </c>
      <c r="V419" s="114" t="s">
        <v>330</v>
      </c>
    </row>
    <row r="420" spans="1:22" ht="15.5" customHeight="1" x14ac:dyDescent="0.35">
      <c r="A420" s="109"/>
      <c r="B420" s="110" t="s">
        <v>592</v>
      </c>
      <c r="C420" s="113" t="s">
        <v>473</v>
      </c>
      <c r="D420" s="113" t="s">
        <v>473</v>
      </c>
      <c r="E420" s="113" t="s">
        <v>473</v>
      </c>
      <c r="F420" s="113" t="s">
        <v>473</v>
      </c>
      <c r="G420" s="113" t="s">
        <v>473</v>
      </c>
      <c r="H420" s="113" t="s">
        <v>473</v>
      </c>
      <c r="I420" s="113" t="s">
        <v>473</v>
      </c>
      <c r="J420" s="113" t="s">
        <v>473</v>
      </c>
      <c r="K420" s="113" t="s">
        <v>473</v>
      </c>
      <c r="L420" s="113" t="s">
        <v>473</v>
      </c>
      <c r="M420" s="114" t="s">
        <v>473</v>
      </c>
      <c r="N420" s="114" t="s">
        <v>473</v>
      </c>
      <c r="O420" s="114" t="s">
        <v>473</v>
      </c>
      <c r="P420" s="114" t="s">
        <v>473</v>
      </c>
      <c r="Q420" s="114">
        <v>43.024999999999999</v>
      </c>
      <c r="R420" s="114">
        <v>56.555</v>
      </c>
      <c r="S420" s="114">
        <v>82.983999999999995</v>
      </c>
      <c r="T420" s="114">
        <v>74.686000000000007</v>
      </c>
      <c r="U420" s="114">
        <v>129.34899999999999</v>
      </c>
      <c r="V420" s="114" t="s">
        <v>330</v>
      </c>
    </row>
    <row r="421" spans="1:22" ht="15.5" customHeight="1" x14ac:dyDescent="0.35">
      <c r="A421" s="109"/>
      <c r="B421" s="110" t="s">
        <v>593</v>
      </c>
      <c r="C421" s="113">
        <v>29</v>
      </c>
      <c r="D421" s="113">
        <v>54</v>
      </c>
      <c r="E421" s="113">
        <v>40</v>
      </c>
      <c r="F421" s="113">
        <v>55</v>
      </c>
      <c r="G421" s="113">
        <v>36</v>
      </c>
      <c r="H421" s="113">
        <v>47</v>
      </c>
      <c r="I421" s="113">
        <v>81</v>
      </c>
      <c r="J421" s="113">
        <v>55</v>
      </c>
      <c r="K421" s="113">
        <v>57</v>
      </c>
      <c r="L421" s="113">
        <v>44</v>
      </c>
      <c r="M421" s="114">
        <v>61</v>
      </c>
      <c r="N421" s="114">
        <v>84</v>
      </c>
      <c r="O421" s="114">
        <v>113</v>
      </c>
      <c r="P421" s="114">
        <v>249.60400000000001</v>
      </c>
      <c r="Q421" s="114">
        <v>332.892</v>
      </c>
      <c r="R421" s="114">
        <v>349.43400000000003</v>
      </c>
      <c r="S421" s="114">
        <v>378.505</v>
      </c>
      <c r="T421" s="114">
        <v>421.21</v>
      </c>
      <c r="U421" s="114">
        <v>251.64</v>
      </c>
      <c r="V421" s="114" t="s">
        <v>330</v>
      </c>
    </row>
    <row r="422" spans="1:22" ht="15.5" customHeight="1" x14ac:dyDescent="0.35">
      <c r="A422" s="109"/>
      <c r="B422" s="110" t="s">
        <v>594</v>
      </c>
      <c r="C422" s="113">
        <v>22.9531049</v>
      </c>
      <c r="D422" s="113">
        <v>17.9207185</v>
      </c>
      <c r="E422" s="113">
        <v>14.822574700000001</v>
      </c>
      <c r="F422" s="113">
        <v>23.470599</v>
      </c>
      <c r="G422" s="113">
        <v>34.732757999999997</v>
      </c>
      <c r="H422" s="113">
        <v>31.965337699999999</v>
      </c>
      <c r="I422" s="113">
        <v>55.0983491</v>
      </c>
      <c r="J422" s="113">
        <v>91.662085200000007</v>
      </c>
      <c r="K422" s="113">
        <v>89.343053299999994</v>
      </c>
      <c r="L422" s="113">
        <v>182.75126549999999</v>
      </c>
      <c r="M422" s="114">
        <v>219.05632969999999</v>
      </c>
      <c r="N422" s="114">
        <v>214.0006697</v>
      </c>
      <c r="O422" s="114">
        <v>203.8211033</v>
      </c>
      <c r="P422" s="114">
        <v>188.86036250000001</v>
      </c>
      <c r="Q422" s="114">
        <v>165.28459119999999</v>
      </c>
      <c r="R422" s="114">
        <v>193.6599247</v>
      </c>
      <c r="S422" s="114">
        <v>170.6237079</v>
      </c>
      <c r="T422" s="114">
        <v>168.06208090000001</v>
      </c>
      <c r="U422" s="114">
        <v>156.19423800000001</v>
      </c>
      <c r="V422" s="114" t="s">
        <v>330</v>
      </c>
    </row>
    <row r="423" spans="1:22" x14ac:dyDescent="0.25">
      <c r="A423" s="109"/>
      <c r="B423" s="109"/>
      <c r="C423" s="109"/>
      <c r="D423" s="109"/>
      <c r="E423" s="109"/>
      <c r="F423" s="109"/>
      <c r="G423" s="109"/>
      <c r="H423" s="109"/>
      <c r="I423" s="109"/>
      <c r="J423" s="109"/>
      <c r="K423" s="109"/>
      <c r="L423" s="109"/>
    </row>
    <row r="424" spans="1:22" ht="15.5" customHeight="1" x14ac:dyDescent="0.35">
      <c r="A424" s="109"/>
      <c r="B424" s="110" t="s">
        <v>595</v>
      </c>
      <c r="C424" s="113">
        <v>52.190372922629997</v>
      </c>
      <c r="D424" s="113">
        <v>45.494864101800999</v>
      </c>
      <c r="E424" s="113">
        <v>49.667706745545999</v>
      </c>
      <c r="F424" s="113">
        <v>50.880158635363998</v>
      </c>
      <c r="G424" s="113">
        <v>46.466855181584002</v>
      </c>
      <c r="H424" s="113">
        <v>39.141269080232</v>
      </c>
      <c r="I424" s="113">
        <v>37.361378594869997</v>
      </c>
      <c r="J424" s="113">
        <v>34.656344066377997</v>
      </c>
      <c r="K424" s="113">
        <v>29.189426837370998</v>
      </c>
      <c r="L424" s="113">
        <v>29.047394223405</v>
      </c>
      <c r="M424" s="114">
        <v>23.496095020340999</v>
      </c>
      <c r="N424" s="114">
        <v>20.129619037958999</v>
      </c>
      <c r="O424" s="114">
        <v>20.060001393825999</v>
      </c>
      <c r="P424" s="114">
        <v>20.666008922962</v>
      </c>
      <c r="Q424" s="114">
        <v>19.599934549659</v>
      </c>
      <c r="R424" s="114">
        <v>19.079137074816</v>
      </c>
      <c r="S424" s="114">
        <v>20.014440335654999</v>
      </c>
      <c r="T424" s="114">
        <v>19.717631204008999</v>
      </c>
      <c r="U424" s="114">
        <v>18.861241663634999</v>
      </c>
      <c r="V424" s="114" t="s">
        <v>330</v>
      </c>
    </row>
    <row r="425" spans="1:22" ht="15.5" customHeight="1" x14ac:dyDescent="0.35">
      <c r="A425" s="109"/>
      <c r="B425" s="110" t="s">
        <v>596</v>
      </c>
      <c r="C425" s="113">
        <v>98.194761937595999</v>
      </c>
      <c r="D425" s="113">
        <v>97.378441007481001</v>
      </c>
      <c r="E425" s="113">
        <v>98.173417293579007</v>
      </c>
      <c r="F425" s="113">
        <v>97.560396840774999</v>
      </c>
      <c r="G425" s="113">
        <v>97.900710188448002</v>
      </c>
      <c r="H425" s="113">
        <v>97.525465654106</v>
      </c>
      <c r="I425" s="113">
        <v>96.002349427121004</v>
      </c>
      <c r="J425" s="113">
        <v>95.942982630009993</v>
      </c>
      <c r="K425" s="113">
        <v>96.042236665367994</v>
      </c>
      <c r="L425" s="113">
        <v>93.998796945392002</v>
      </c>
      <c r="M425" s="114">
        <v>92.608191579999996</v>
      </c>
      <c r="N425" s="114">
        <v>92.215758861839006</v>
      </c>
      <c r="O425" s="114">
        <v>91.688948016777999</v>
      </c>
      <c r="P425" s="114">
        <v>89.074748704092997</v>
      </c>
      <c r="Q425" s="114">
        <v>87.501623180658001</v>
      </c>
      <c r="R425" s="114">
        <v>86.915514307940001</v>
      </c>
      <c r="S425" s="114">
        <v>87.242135109081005</v>
      </c>
      <c r="T425" s="114">
        <v>88.127508139756998</v>
      </c>
      <c r="U425" s="114">
        <v>92.555183654779995</v>
      </c>
      <c r="V425" s="114" t="s">
        <v>330</v>
      </c>
    </row>
    <row r="426" spans="1:22" ht="15.5" customHeight="1" x14ac:dyDescent="0.35">
      <c r="A426" s="109"/>
      <c r="B426" s="110" t="s">
        <v>597</v>
      </c>
      <c r="C426" s="113">
        <v>1.0076000000000001</v>
      </c>
      <c r="D426" s="113">
        <v>1.9682999999999999</v>
      </c>
      <c r="E426" s="113">
        <v>1.3327</v>
      </c>
      <c r="F426" s="113">
        <v>1.7099</v>
      </c>
      <c r="G426" s="113">
        <v>1.0684</v>
      </c>
      <c r="H426" s="113">
        <v>1.4728000000000001</v>
      </c>
      <c r="I426" s="113">
        <v>2.3792</v>
      </c>
      <c r="J426" s="113">
        <v>1.5214000000000001</v>
      </c>
      <c r="K426" s="113">
        <v>1.5415000000000001</v>
      </c>
      <c r="L426" s="113">
        <v>1.1645000000000001</v>
      </c>
      <c r="M426" s="114">
        <v>1.61</v>
      </c>
      <c r="N426" s="114">
        <v>2.1941999999999999</v>
      </c>
      <c r="O426" s="114">
        <v>2.9641999999999999</v>
      </c>
      <c r="P426" s="114">
        <v>6.2194000000000003</v>
      </c>
      <c r="Q426" s="114">
        <v>8.3515999999999995</v>
      </c>
      <c r="R426" s="114">
        <v>8.4186999999999994</v>
      </c>
      <c r="S426" s="114">
        <v>8.7936999999999994</v>
      </c>
      <c r="T426" s="114">
        <v>8.4863999999999997</v>
      </c>
      <c r="U426" s="114">
        <v>4.5934999999999997</v>
      </c>
      <c r="V426" s="114" t="s">
        <v>330</v>
      </c>
    </row>
    <row r="427" spans="1:22" ht="15.5" customHeight="1" x14ac:dyDescent="0.35">
      <c r="A427" s="109"/>
      <c r="B427" s="110" t="s">
        <v>598</v>
      </c>
      <c r="C427" s="113">
        <v>7.5936811158645998</v>
      </c>
      <c r="D427" s="113">
        <v>7.8727955727971999</v>
      </c>
      <c r="E427" s="113">
        <v>10.301946316718</v>
      </c>
      <c r="F427" s="113">
        <v>10.288539298678</v>
      </c>
      <c r="G427" s="113">
        <v>9.1536793098714</v>
      </c>
      <c r="H427" s="113">
        <v>8.4608849020756995</v>
      </c>
      <c r="I427" s="113">
        <v>10.200026128242</v>
      </c>
      <c r="J427" s="113">
        <v>8.8829725972125004</v>
      </c>
      <c r="K427" s="113">
        <v>8.4574291609949999</v>
      </c>
      <c r="L427" s="113">
        <v>10.090054725829001</v>
      </c>
      <c r="M427" s="114">
        <v>10.560726928327</v>
      </c>
      <c r="N427" s="114">
        <v>9.1769928919341996</v>
      </c>
      <c r="O427" s="114">
        <v>10.257589249209</v>
      </c>
      <c r="P427" s="114">
        <v>8.8026533408588996</v>
      </c>
      <c r="Q427" s="114">
        <v>8.1617106973492994</v>
      </c>
      <c r="R427" s="114">
        <v>8.4527989662013994</v>
      </c>
      <c r="S427" s="114">
        <v>9.3112953923176001</v>
      </c>
      <c r="T427" s="114">
        <v>8.4817130391343998</v>
      </c>
      <c r="U427" s="114" t="s">
        <v>330</v>
      </c>
      <c r="V427" s="114" t="s">
        <v>330</v>
      </c>
    </row>
    <row r="428" spans="1:22" x14ac:dyDescent="0.25">
      <c r="A428" s="109"/>
      <c r="B428" s="109"/>
      <c r="C428" s="109"/>
      <c r="D428" s="109"/>
      <c r="E428" s="109"/>
      <c r="F428" s="109"/>
      <c r="G428" s="109"/>
      <c r="H428" s="109"/>
      <c r="I428" s="109"/>
      <c r="J428" s="109"/>
      <c r="K428" s="109"/>
      <c r="L428" s="109"/>
    </row>
    <row r="429" spans="1:22" ht="15.5" customHeight="1" x14ac:dyDescent="0.35">
      <c r="A429" s="109"/>
      <c r="B429" s="110" t="s">
        <v>599</v>
      </c>
      <c r="C429" s="113"/>
      <c r="D429" s="113"/>
      <c r="E429" s="113"/>
      <c r="F429" s="113"/>
      <c r="G429" s="113"/>
      <c r="H429" s="113"/>
      <c r="I429" s="113"/>
      <c r="J429" s="113"/>
      <c r="K429" s="113"/>
      <c r="L429" s="113"/>
      <c r="M429" s="114"/>
      <c r="N429" s="114"/>
      <c r="O429" s="114"/>
      <c r="P429" s="114"/>
      <c r="Q429" s="114"/>
      <c r="R429" s="114"/>
      <c r="S429" s="114"/>
      <c r="T429" s="114"/>
      <c r="U429" s="114"/>
      <c r="V429" s="114"/>
    </row>
    <row r="430" spans="1:22" ht="15.5" customHeight="1" x14ac:dyDescent="0.35">
      <c r="A430" s="109"/>
      <c r="B430" s="110" t="s">
        <v>600</v>
      </c>
      <c r="C430" s="113">
        <v>67.231072900000001</v>
      </c>
      <c r="D430" s="113">
        <v>62.321335900000001</v>
      </c>
      <c r="E430" s="113">
        <v>69.998201600000002</v>
      </c>
      <c r="F430" s="113">
        <v>79.391583499999996</v>
      </c>
      <c r="G430" s="113">
        <v>84.636685299999996</v>
      </c>
      <c r="H430" s="113">
        <v>86.0535797</v>
      </c>
      <c r="I430" s="113">
        <v>104.4849067</v>
      </c>
      <c r="J430" s="113">
        <v>112.1576381</v>
      </c>
      <c r="K430" s="113">
        <v>126.6049702</v>
      </c>
      <c r="L430" s="113">
        <v>139.6659167</v>
      </c>
      <c r="M430" s="114">
        <v>148.38436970000001</v>
      </c>
      <c r="N430" s="114">
        <v>153.9051231</v>
      </c>
      <c r="O430" s="114">
        <v>175.09998830000001</v>
      </c>
      <c r="P430" s="114">
        <v>164.88758079999999</v>
      </c>
      <c r="Q430" s="114">
        <v>171.52029820000001</v>
      </c>
      <c r="R430" s="114">
        <v>168.7663513</v>
      </c>
      <c r="S430" s="114">
        <v>177.20040750000001</v>
      </c>
      <c r="T430" s="114">
        <v>195.50935319999999</v>
      </c>
      <c r="U430" s="114">
        <v>180.4682468</v>
      </c>
      <c r="V430" s="114">
        <v>246.5071801</v>
      </c>
    </row>
    <row r="431" spans="1:22" ht="15.5" customHeight="1" x14ac:dyDescent="0.35">
      <c r="A431" s="109"/>
      <c r="B431" s="110" t="s">
        <v>601</v>
      </c>
      <c r="C431" s="113">
        <v>27.939387</v>
      </c>
      <c r="D431" s="113">
        <v>25.919014300000001</v>
      </c>
      <c r="E431" s="113">
        <v>26.830377599999998</v>
      </c>
      <c r="F431" s="113">
        <v>30.209781400000001</v>
      </c>
      <c r="G431" s="113">
        <v>30.581634000000001</v>
      </c>
      <c r="H431" s="113">
        <v>29.950394800000002</v>
      </c>
      <c r="I431" s="113">
        <v>29.8141605</v>
      </c>
      <c r="J431" s="113">
        <v>30.264366299999999</v>
      </c>
      <c r="K431" s="113">
        <v>33.892935899999998</v>
      </c>
      <c r="L431" s="113">
        <v>32.301277800000001</v>
      </c>
      <c r="M431" s="114">
        <v>32.401026199999997</v>
      </c>
      <c r="N431" s="114">
        <v>34.961874600000002</v>
      </c>
      <c r="O431" s="114">
        <v>32.869589699999999</v>
      </c>
      <c r="P431" s="114">
        <v>35.768594899999997</v>
      </c>
      <c r="Q431" s="114">
        <v>35.435102700000002</v>
      </c>
      <c r="R431" s="114">
        <v>33.6209384</v>
      </c>
      <c r="S431" s="114">
        <v>37.031757599999999</v>
      </c>
      <c r="T431" s="114">
        <v>37.989480100000002</v>
      </c>
      <c r="U431" s="114">
        <v>45.115299399999998</v>
      </c>
      <c r="V431" s="114">
        <v>69.523299899999998</v>
      </c>
    </row>
    <row r="432" spans="1:22" ht="15.5" customHeight="1" x14ac:dyDescent="0.35">
      <c r="A432" s="109"/>
      <c r="B432" s="110" t="s">
        <v>602</v>
      </c>
      <c r="C432" s="113">
        <v>2.702</v>
      </c>
      <c r="D432" s="113">
        <v>2</v>
      </c>
      <c r="E432" s="113">
        <v>1</v>
      </c>
      <c r="F432" s="113">
        <v>2.7269999999999999</v>
      </c>
      <c r="G432" s="113">
        <v>2.3759999999999999</v>
      </c>
      <c r="H432" s="113">
        <v>3.9119999999999999</v>
      </c>
      <c r="I432" s="113">
        <v>7.1390000000000002</v>
      </c>
      <c r="J432" s="113">
        <v>4.3769999999999998</v>
      </c>
      <c r="K432" s="113">
        <v>3.5720000000000001</v>
      </c>
      <c r="L432" s="113">
        <v>1.988</v>
      </c>
      <c r="M432" s="114">
        <v>2.6150000000000002</v>
      </c>
      <c r="N432" s="114">
        <v>3.84</v>
      </c>
      <c r="O432" s="114">
        <v>4.9269999999999996</v>
      </c>
      <c r="P432" s="114">
        <v>5.4390000000000001</v>
      </c>
      <c r="Q432" s="114">
        <v>8.7370000000000001</v>
      </c>
      <c r="R432" s="114">
        <v>10.234999999999999</v>
      </c>
      <c r="S432" s="114">
        <v>7.5659999999999998</v>
      </c>
      <c r="T432" s="114">
        <v>8.2100000000000009</v>
      </c>
      <c r="U432" s="114">
        <v>9.7479999999999993</v>
      </c>
      <c r="V432" s="114" t="s">
        <v>330</v>
      </c>
    </row>
    <row r="433" spans="1:22" x14ac:dyDescent="0.25">
      <c r="A433" s="109"/>
      <c r="B433" s="109"/>
      <c r="C433" s="109"/>
      <c r="D433" s="109"/>
      <c r="E433" s="109"/>
      <c r="F433" s="109"/>
      <c r="G433" s="109"/>
      <c r="H433" s="109"/>
      <c r="I433" s="109"/>
      <c r="J433" s="109"/>
      <c r="K433" s="109"/>
      <c r="L433" s="109"/>
    </row>
    <row r="434" spans="1:22" ht="15.5" customHeight="1" x14ac:dyDescent="0.35">
      <c r="A434" s="109"/>
      <c r="B434" s="110" t="s">
        <v>603</v>
      </c>
      <c r="C434" s="111"/>
      <c r="D434" s="111"/>
      <c r="E434" s="111"/>
      <c r="F434" s="111"/>
      <c r="G434" s="111"/>
      <c r="H434" s="111"/>
      <c r="I434" s="111"/>
      <c r="J434" s="111"/>
      <c r="K434" s="111"/>
      <c r="L434" s="111"/>
      <c r="M434" s="112"/>
      <c r="N434" s="112"/>
      <c r="O434" s="112"/>
      <c r="P434" s="112"/>
      <c r="Q434" s="112"/>
      <c r="R434" s="112"/>
      <c r="S434" s="112"/>
      <c r="T434" s="112"/>
      <c r="U434" s="112"/>
      <c r="V434" s="112"/>
    </row>
    <row r="435" spans="1:22" ht="15.5" customHeight="1" x14ac:dyDescent="0.35">
      <c r="A435" s="109"/>
      <c r="B435" s="110" t="s">
        <v>604</v>
      </c>
      <c r="C435" s="113">
        <v>1.4048</v>
      </c>
      <c r="D435" s="113">
        <v>1.2521</v>
      </c>
      <c r="E435" s="113">
        <v>1.1857</v>
      </c>
      <c r="F435" s="113">
        <v>1.0387</v>
      </c>
      <c r="G435" s="113">
        <v>0.96289999999999998</v>
      </c>
      <c r="H435" s="113">
        <v>1.0852999999999999</v>
      </c>
      <c r="I435" s="113">
        <v>1.3376999999999999</v>
      </c>
      <c r="J435" s="113">
        <v>1.8848</v>
      </c>
      <c r="K435" s="113">
        <v>0.60370000000000001</v>
      </c>
      <c r="L435" s="113">
        <v>0.83599999999999997</v>
      </c>
      <c r="M435" s="114">
        <v>1.1815</v>
      </c>
      <c r="N435" s="114">
        <v>1.3549</v>
      </c>
      <c r="O435" s="114">
        <v>1.3505</v>
      </c>
      <c r="P435" s="114">
        <v>1.1897</v>
      </c>
      <c r="Q435" s="114">
        <v>1.2882</v>
      </c>
      <c r="R435" s="114">
        <v>0.79390000000000005</v>
      </c>
      <c r="S435" s="114">
        <v>0.63249999999999995</v>
      </c>
      <c r="T435" s="114">
        <v>1.0222</v>
      </c>
      <c r="U435" s="114">
        <v>0.97509999999999997</v>
      </c>
      <c r="V435" s="114" t="s">
        <v>330</v>
      </c>
    </row>
    <row r="436" spans="1:22" ht="15.5" customHeight="1" x14ac:dyDescent="0.35">
      <c r="A436" s="109"/>
      <c r="B436" s="110" t="s">
        <v>605</v>
      </c>
      <c r="C436" s="113">
        <v>31.409500000000001</v>
      </c>
      <c r="D436" s="113">
        <v>30.496700000000001</v>
      </c>
      <c r="E436" s="113">
        <v>33.7624</v>
      </c>
      <c r="F436" s="113">
        <v>34.873199999999997</v>
      </c>
      <c r="G436" s="113">
        <v>36.779000000000003</v>
      </c>
      <c r="H436" s="113">
        <v>34.640599999999999</v>
      </c>
      <c r="I436" s="113">
        <v>24.6281</v>
      </c>
      <c r="J436" s="113">
        <v>25.234999999999999</v>
      </c>
      <c r="K436" s="113">
        <v>30.650700000000001</v>
      </c>
      <c r="L436" s="113">
        <v>37.124200000000002</v>
      </c>
      <c r="M436" s="114">
        <v>31.7272</v>
      </c>
      <c r="N436" s="114">
        <v>29.3611</v>
      </c>
      <c r="O436" s="114">
        <v>32.011499999999998</v>
      </c>
      <c r="P436" s="114">
        <v>33.126800000000003</v>
      </c>
      <c r="Q436" s="114">
        <v>32.933900000000001</v>
      </c>
      <c r="R436" s="114">
        <v>36.803400000000003</v>
      </c>
      <c r="S436" s="114">
        <v>36.746899999999997</v>
      </c>
      <c r="T436" s="114">
        <v>34.7684</v>
      </c>
      <c r="U436" s="114">
        <v>35.647399999999998</v>
      </c>
      <c r="V436" s="114" t="s">
        <v>330</v>
      </c>
    </row>
    <row r="437" spans="1:22" ht="15.5" customHeight="1" x14ac:dyDescent="0.35">
      <c r="A437" s="109"/>
      <c r="B437" s="110" t="s">
        <v>606</v>
      </c>
      <c r="C437" s="113">
        <v>8.1190999999999995</v>
      </c>
      <c r="D437" s="113">
        <v>8.1920999999999999</v>
      </c>
      <c r="E437" s="113">
        <v>9.8143999999999991</v>
      </c>
      <c r="F437" s="113">
        <v>9.3071000000000002</v>
      </c>
      <c r="G437" s="113">
        <v>9.4817</v>
      </c>
      <c r="H437" s="113">
        <v>8.7039000000000009</v>
      </c>
      <c r="I437" s="113">
        <v>8.0972000000000008</v>
      </c>
      <c r="J437" s="113">
        <v>6.2680999999999996</v>
      </c>
      <c r="K437" s="113">
        <v>9.8302999999999994</v>
      </c>
      <c r="L437" s="113">
        <v>9.7649000000000008</v>
      </c>
      <c r="M437" s="114">
        <v>8.1114999999999995</v>
      </c>
      <c r="N437" s="114">
        <v>5.4545000000000003</v>
      </c>
      <c r="O437" s="114">
        <v>8.2294</v>
      </c>
      <c r="P437" s="114">
        <v>8.8529</v>
      </c>
      <c r="Q437" s="114">
        <v>8.3167000000000009</v>
      </c>
      <c r="R437" s="114">
        <v>8.0562000000000005</v>
      </c>
      <c r="S437" s="114">
        <v>8.6013999999999999</v>
      </c>
      <c r="T437" s="114">
        <v>7.1445999999999996</v>
      </c>
      <c r="U437" s="114">
        <v>7.0202999999999998</v>
      </c>
      <c r="V437" s="114" t="s">
        <v>330</v>
      </c>
    </row>
    <row r="438" spans="1:22" ht="15.5" customHeight="1" x14ac:dyDescent="0.35">
      <c r="A438" s="109"/>
      <c r="B438" s="110" t="s">
        <v>607</v>
      </c>
      <c r="C438" s="113">
        <v>42.6008</v>
      </c>
      <c r="D438" s="113">
        <v>43.558199999999999</v>
      </c>
      <c r="E438" s="113">
        <v>48.074300000000001</v>
      </c>
      <c r="F438" s="113">
        <v>50.191400000000002</v>
      </c>
      <c r="G438" s="113">
        <v>52.4465</v>
      </c>
      <c r="H438" s="113">
        <v>48.959699999999998</v>
      </c>
      <c r="I438" s="113">
        <v>39.071599999999997</v>
      </c>
      <c r="J438" s="113">
        <v>31.917999999999999</v>
      </c>
      <c r="K438" s="113">
        <v>53.256599999999999</v>
      </c>
      <c r="L438" s="113">
        <v>54.344999999999999</v>
      </c>
      <c r="M438" s="114">
        <v>45.326300000000003</v>
      </c>
      <c r="N438" s="114">
        <v>39.409199999999998</v>
      </c>
      <c r="O438" s="114">
        <v>44.074100000000001</v>
      </c>
      <c r="P438" s="114">
        <v>46.933199999999999</v>
      </c>
      <c r="Q438" s="114">
        <v>45.237400000000001</v>
      </c>
      <c r="R438" s="114">
        <v>53.471899999999998</v>
      </c>
      <c r="S438" s="114">
        <v>56.180399999999999</v>
      </c>
      <c r="T438" s="114">
        <v>48.481900000000003</v>
      </c>
      <c r="U438" s="114">
        <v>49.481400000000001</v>
      </c>
      <c r="V438" s="114" t="s">
        <v>330</v>
      </c>
    </row>
    <row r="439" spans="1:22" x14ac:dyDescent="0.25">
      <c r="A439" s="109"/>
      <c r="B439" s="109"/>
      <c r="C439" s="109"/>
      <c r="D439" s="109"/>
      <c r="E439" s="109"/>
      <c r="F439" s="109"/>
      <c r="G439" s="109"/>
      <c r="H439" s="109"/>
      <c r="I439" s="109"/>
      <c r="J439" s="109"/>
      <c r="K439" s="109"/>
      <c r="L439" s="109"/>
    </row>
    <row r="440" spans="1:22" x14ac:dyDescent="0.25">
      <c r="A440" s="109"/>
      <c r="B440" s="109"/>
      <c r="C440" s="109"/>
      <c r="D440" s="109"/>
      <c r="E440" s="109"/>
      <c r="F440" s="109"/>
      <c r="G440" s="109"/>
      <c r="H440" s="109"/>
      <c r="I440" s="109"/>
      <c r="J440" s="109"/>
      <c r="K440" s="109"/>
      <c r="L440" s="109"/>
    </row>
    <row r="441" spans="1:22" ht="45" customHeight="1" x14ac:dyDescent="0.25">
      <c r="A441" s="271" t="s">
        <v>608</v>
      </c>
      <c r="B441" s="271"/>
      <c r="C441" s="271"/>
      <c r="D441" s="271"/>
      <c r="E441" s="271"/>
      <c r="F441" s="271"/>
      <c r="G441" s="271"/>
      <c r="H441" s="271"/>
      <c r="I441" s="271"/>
      <c r="J441" s="271"/>
      <c r="K441" s="271"/>
      <c r="L441" s="271"/>
    </row>
    <row r="442" spans="1:22" x14ac:dyDescent="0.25">
      <c r="A442" s="271" t="s">
        <v>609</v>
      </c>
      <c r="B442" s="271"/>
      <c r="C442" s="271"/>
      <c r="D442" s="271"/>
      <c r="E442" s="271"/>
      <c r="F442" s="271"/>
      <c r="G442" s="271"/>
      <c r="H442" s="271"/>
      <c r="I442" s="271"/>
      <c r="J442" s="271"/>
      <c r="K442" s="271"/>
      <c r="L442" s="271"/>
    </row>
    <row r="443" spans="1:22" x14ac:dyDescent="0.25">
      <c r="A443" s="109"/>
      <c r="B443" s="109"/>
      <c r="C443" s="109"/>
      <c r="D443" s="109"/>
      <c r="E443" s="109"/>
      <c r="F443" s="109"/>
      <c r="G443" s="109"/>
      <c r="H443" s="109"/>
      <c r="I443" s="109"/>
      <c r="J443" s="109"/>
      <c r="K443" s="109"/>
      <c r="L443" s="109"/>
    </row>
    <row r="444" spans="1:22" x14ac:dyDescent="0.25">
      <c r="A444" s="124" t="s">
        <v>610</v>
      </c>
      <c r="B444" s="271" t="s">
        <v>611</v>
      </c>
      <c r="C444" s="271"/>
      <c r="D444" s="271"/>
      <c r="E444" s="271"/>
      <c r="F444" s="271"/>
      <c r="G444" s="271"/>
      <c r="H444" s="271"/>
      <c r="I444" s="271"/>
      <c r="J444" s="271"/>
      <c r="K444" s="271"/>
      <c r="L444" s="271"/>
    </row>
    <row r="445" spans="1:22" x14ac:dyDescent="0.25">
      <c r="A445" s="124" t="s">
        <v>612</v>
      </c>
      <c r="B445" s="271" t="s">
        <v>613</v>
      </c>
      <c r="C445" s="271"/>
      <c r="D445" s="271"/>
      <c r="E445" s="271"/>
      <c r="F445" s="271"/>
      <c r="G445" s="271"/>
      <c r="H445" s="271"/>
      <c r="I445" s="271"/>
      <c r="J445" s="271"/>
      <c r="K445" s="271"/>
      <c r="L445" s="271"/>
    </row>
    <row r="446" spans="1:22" x14ac:dyDescent="0.25">
      <c r="A446" s="124" t="s">
        <v>614</v>
      </c>
      <c r="B446" s="271" t="s">
        <v>615</v>
      </c>
      <c r="C446" s="271"/>
      <c r="D446" s="271"/>
      <c r="E446" s="271"/>
      <c r="F446" s="271"/>
      <c r="G446" s="271"/>
      <c r="H446" s="271"/>
      <c r="I446" s="271"/>
      <c r="J446" s="271"/>
      <c r="K446" s="271"/>
      <c r="L446" s="271"/>
    </row>
    <row r="447" spans="1:22" ht="60" customHeight="1" x14ac:dyDescent="0.25">
      <c r="A447" s="124" t="s">
        <v>616</v>
      </c>
      <c r="B447" s="271" t="s">
        <v>617</v>
      </c>
      <c r="C447" s="271"/>
      <c r="D447" s="271"/>
      <c r="E447" s="271"/>
      <c r="F447" s="271"/>
      <c r="G447" s="271"/>
      <c r="H447" s="271"/>
      <c r="I447" s="271"/>
      <c r="J447" s="271"/>
      <c r="K447" s="271"/>
      <c r="L447" s="271"/>
    </row>
    <row r="448" spans="1:22" x14ac:dyDescent="0.25">
      <c r="A448" s="124" t="s">
        <v>618</v>
      </c>
      <c r="B448" s="271" t="s">
        <v>619</v>
      </c>
      <c r="C448" s="271"/>
      <c r="D448" s="271"/>
      <c r="E448" s="271"/>
      <c r="F448" s="271"/>
      <c r="G448" s="271"/>
      <c r="H448" s="271"/>
      <c r="I448" s="271"/>
      <c r="J448" s="271"/>
      <c r="K448" s="271"/>
      <c r="L448" s="271"/>
    </row>
    <row r="449" spans="1:12" ht="45" customHeight="1" x14ac:dyDescent="0.25">
      <c r="A449" s="124" t="s">
        <v>620</v>
      </c>
      <c r="B449" s="271" t="s">
        <v>621</v>
      </c>
      <c r="C449" s="271"/>
      <c r="D449" s="271"/>
      <c r="E449" s="271"/>
      <c r="F449" s="271"/>
      <c r="G449" s="271"/>
      <c r="H449" s="271"/>
      <c r="I449" s="271"/>
      <c r="J449" s="271"/>
      <c r="K449" s="271"/>
      <c r="L449" s="271"/>
    </row>
    <row r="450" spans="1:12" ht="30" customHeight="1" x14ac:dyDescent="0.25">
      <c r="A450" s="124" t="s">
        <v>622</v>
      </c>
      <c r="B450" s="271" t="s">
        <v>623</v>
      </c>
      <c r="C450" s="271"/>
      <c r="D450" s="271"/>
      <c r="E450" s="271"/>
      <c r="F450" s="271"/>
      <c r="G450" s="271"/>
      <c r="H450" s="271"/>
      <c r="I450" s="271"/>
      <c r="J450" s="271"/>
      <c r="K450" s="271"/>
      <c r="L450" s="271"/>
    </row>
    <row r="451" spans="1:12" x14ac:dyDescent="0.25">
      <c r="A451" s="124" t="s">
        <v>624</v>
      </c>
      <c r="B451" s="271" t="s">
        <v>625</v>
      </c>
      <c r="C451" s="271"/>
      <c r="D451" s="271"/>
      <c r="E451" s="271"/>
      <c r="F451" s="271"/>
      <c r="G451" s="271"/>
      <c r="H451" s="271"/>
      <c r="I451" s="271"/>
      <c r="J451" s="271"/>
      <c r="K451" s="271"/>
      <c r="L451" s="271"/>
    </row>
    <row r="452" spans="1:12" x14ac:dyDescent="0.25">
      <c r="A452" s="124" t="s">
        <v>626</v>
      </c>
      <c r="B452" s="271" t="s">
        <v>627</v>
      </c>
      <c r="C452" s="271"/>
      <c r="D452" s="271"/>
      <c r="E452" s="271"/>
      <c r="F452" s="271"/>
      <c r="G452" s="271"/>
      <c r="H452" s="271"/>
      <c r="I452" s="271"/>
      <c r="J452" s="271"/>
      <c r="K452" s="271"/>
      <c r="L452" s="271"/>
    </row>
    <row r="453" spans="1:12" ht="30" customHeight="1" x14ac:dyDescent="0.25">
      <c r="A453" s="124" t="s">
        <v>628</v>
      </c>
      <c r="B453" s="271" t="s">
        <v>629</v>
      </c>
      <c r="C453" s="271"/>
      <c r="D453" s="271"/>
      <c r="E453" s="271"/>
      <c r="F453" s="271"/>
      <c r="G453" s="271"/>
      <c r="H453" s="271"/>
      <c r="I453" s="271"/>
      <c r="J453" s="271"/>
      <c r="K453" s="271"/>
      <c r="L453" s="271"/>
    </row>
    <row r="454" spans="1:12" ht="30" customHeight="1" x14ac:dyDescent="0.25">
      <c r="A454" s="124" t="s">
        <v>630</v>
      </c>
      <c r="B454" s="271" t="s">
        <v>631</v>
      </c>
      <c r="C454" s="271"/>
      <c r="D454" s="271"/>
      <c r="E454" s="271"/>
      <c r="F454" s="271"/>
      <c r="G454" s="271"/>
      <c r="H454" s="271"/>
      <c r="I454" s="271"/>
      <c r="J454" s="271"/>
      <c r="K454" s="271"/>
      <c r="L454" s="271"/>
    </row>
    <row r="455" spans="1:12" x14ac:dyDescent="0.25">
      <c r="A455" s="124" t="s">
        <v>632</v>
      </c>
      <c r="B455" s="271" t="s">
        <v>633</v>
      </c>
      <c r="C455" s="271"/>
      <c r="D455" s="271"/>
      <c r="E455" s="271"/>
      <c r="F455" s="271"/>
      <c r="G455" s="271"/>
      <c r="H455" s="271"/>
      <c r="I455" s="271"/>
      <c r="J455" s="271"/>
      <c r="K455" s="271"/>
      <c r="L455" s="271"/>
    </row>
    <row r="456" spans="1:12" x14ac:dyDescent="0.25">
      <c r="A456" s="124" t="s">
        <v>240</v>
      </c>
      <c r="B456" s="271" t="s">
        <v>634</v>
      </c>
      <c r="C456" s="271"/>
      <c r="D456" s="271"/>
      <c r="E456" s="271"/>
      <c r="F456" s="271"/>
      <c r="G456" s="271"/>
      <c r="H456" s="271"/>
      <c r="I456" s="271"/>
      <c r="J456" s="271"/>
      <c r="K456" s="271"/>
      <c r="L456" s="271"/>
    </row>
    <row r="457" spans="1:12" x14ac:dyDescent="0.25">
      <c r="A457" s="124" t="s">
        <v>635</v>
      </c>
      <c r="B457" s="271" t="s">
        <v>636</v>
      </c>
      <c r="C457" s="271"/>
      <c r="D457" s="271"/>
      <c r="E457" s="271"/>
      <c r="F457" s="271"/>
      <c r="G457" s="271"/>
      <c r="H457" s="271"/>
      <c r="I457" s="271"/>
      <c r="J457" s="271"/>
      <c r="K457" s="271"/>
      <c r="L457" s="271"/>
    </row>
    <row r="458" spans="1:12" x14ac:dyDescent="0.25">
      <c r="A458" s="124" t="s">
        <v>637</v>
      </c>
      <c r="B458" s="271" t="s">
        <v>638</v>
      </c>
      <c r="C458" s="271"/>
      <c r="D458" s="271"/>
      <c r="E458" s="271"/>
      <c r="F458" s="271"/>
      <c r="G458" s="271"/>
      <c r="H458" s="271"/>
      <c r="I458" s="271"/>
      <c r="J458" s="271"/>
      <c r="K458" s="271"/>
      <c r="L458" s="271"/>
    </row>
    <row r="459" spans="1:12" x14ac:dyDescent="0.25">
      <c r="A459" s="124" t="s">
        <v>639</v>
      </c>
      <c r="B459" s="271" t="s">
        <v>640</v>
      </c>
      <c r="C459" s="271"/>
      <c r="D459" s="271"/>
      <c r="E459" s="271"/>
      <c r="F459" s="271"/>
      <c r="G459" s="271"/>
      <c r="H459" s="271"/>
      <c r="I459" s="271"/>
      <c r="J459" s="271"/>
      <c r="K459" s="271"/>
      <c r="L459" s="271"/>
    </row>
    <row r="460" spans="1:12" x14ac:dyDescent="0.25">
      <c r="A460" s="124" t="s">
        <v>641</v>
      </c>
      <c r="B460" s="271" t="s">
        <v>642</v>
      </c>
      <c r="C460" s="271"/>
      <c r="D460" s="271"/>
      <c r="E460" s="271"/>
      <c r="F460" s="271"/>
      <c r="G460" s="271"/>
      <c r="H460" s="271"/>
      <c r="I460" s="271"/>
      <c r="J460" s="271"/>
      <c r="K460" s="271"/>
      <c r="L460" s="271"/>
    </row>
    <row r="461" spans="1:12" x14ac:dyDescent="0.25">
      <c r="A461" s="124" t="s">
        <v>643</v>
      </c>
      <c r="B461" s="271" t="s">
        <v>644</v>
      </c>
      <c r="C461" s="271"/>
      <c r="D461" s="271"/>
      <c r="E461" s="271"/>
      <c r="F461" s="271"/>
      <c r="G461" s="271"/>
      <c r="H461" s="271"/>
      <c r="I461" s="271"/>
      <c r="J461" s="271"/>
      <c r="K461" s="271"/>
      <c r="L461" s="271"/>
    </row>
    <row r="462" spans="1:12" x14ac:dyDescent="0.25">
      <c r="A462" s="124" t="s">
        <v>645</v>
      </c>
      <c r="B462" s="271" t="s">
        <v>646</v>
      </c>
      <c r="C462" s="271"/>
      <c r="D462" s="271"/>
      <c r="E462" s="271"/>
      <c r="F462" s="271"/>
      <c r="G462" s="271"/>
      <c r="H462" s="271"/>
      <c r="I462" s="271"/>
      <c r="J462" s="271"/>
      <c r="K462" s="271"/>
      <c r="L462" s="271"/>
    </row>
    <row r="463" spans="1:12" ht="30" customHeight="1" x14ac:dyDescent="0.25">
      <c r="A463" s="124" t="s">
        <v>647</v>
      </c>
      <c r="B463" s="271" t="s">
        <v>648</v>
      </c>
      <c r="C463" s="271"/>
      <c r="D463" s="271"/>
      <c r="E463" s="271"/>
      <c r="F463" s="271"/>
      <c r="G463" s="271"/>
      <c r="H463" s="271"/>
      <c r="I463" s="271"/>
      <c r="J463" s="271"/>
      <c r="K463" s="271"/>
      <c r="L463" s="271"/>
    </row>
    <row r="464" spans="1:12" x14ac:dyDescent="0.25">
      <c r="A464" s="124" t="s">
        <v>649</v>
      </c>
      <c r="B464" s="271" t="s">
        <v>650</v>
      </c>
      <c r="C464" s="271"/>
      <c r="D464" s="271"/>
      <c r="E464" s="271"/>
      <c r="F464" s="271"/>
      <c r="G464" s="271"/>
      <c r="H464" s="271"/>
      <c r="I464" s="271"/>
      <c r="J464" s="271"/>
      <c r="K464" s="271"/>
      <c r="L464" s="271"/>
    </row>
    <row r="465" spans="1:12" x14ac:dyDescent="0.25">
      <c r="A465" s="124" t="s">
        <v>651</v>
      </c>
      <c r="B465" s="271" t="s">
        <v>652</v>
      </c>
      <c r="C465" s="271"/>
      <c r="D465" s="271"/>
      <c r="E465" s="271"/>
      <c r="F465" s="271"/>
      <c r="G465" s="271"/>
      <c r="H465" s="271"/>
      <c r="I465" s="271"/>
      <c r="J465" s="271"/>
      <c r="K465" s="271"/>
      <c r="L465" s="271"/>
    </row>
    <row r="466" spans="1:12" x14ac:dyDescent="0.25">
      <c r="A466" s="124" t="s">
        <v>653</v>
      </c>
      <c r="B466" s="271" t="s">
        <v>654</v>
      </c>
      <c r="C466" s="271"/>
      <c r="D466" s="271"/>
      <c r="E466" s="271"/>
      <c r="F466" s="271"/>
      <c r="G466" s="271"/>
      <c r="H466" s="271"/>
      <c r="I466" s="271"/>
      <c r="J466" s="271"/>
      <c r="K466" s="271"/>
      <c r="L466" s="271"/>
    </row>
    <row r="467" spans="1:12" x14ac:dyDescent="0.25">
      <c r="A467" s="124" t="s">
        <v>655</v>
      </c>
      <c r="B467" s="271" t="s">
        <v>656</v>
      </c>
      <c r="C467" s="271"/>
      <c r="D467" s="271"/>
      <c r="E467" s="271"/>
      <c r="F467" s="271"/>
      <c r="G467" s="271"/>
      <c r="H467" s="271"/>
      <c r="I467" s="271"/>
      <c r="J467" s="271"/>
      <c r="K467" s="271"/>
      <c r="L467" s="271"/>
    </row>
    <row r="468" spans="1:12" x14ac:dyDescent="0.25">
      <c r="A468" s="124" t="s">
        <v>657</v>
      </c>
      <c r="B468" s="271" t="s">
        <v>658</v>
      </c>
      <c r="C468" s="271"/>
      <c r="D468" s="271"/>
      <c r="E468" s="271"/>
      <c r="F468" s="271"/>
      <c r="G468" s="271"/>
      <c r="H468" s="271"/>
      <c r="I468" s="271"/>
      <c r="J468" s="271"/>
      <c r="K468" s="271"/>
      <c r="L468" s="271"/>
    </row>
    <row r="469" spans="1:12" x14ac:dyDescent="0.25">
      <c r="A469" s="124" t="s">
        <v>659</v>
      </c>
      <c r="B469" s="271" t="s">
        <v>660</v>
      </c>
      <c r="C469" s="271"/>
      <c r="D469" s="271"/>
      <c r="E469" s="271"/>
      <c r="F469" s="271"/>
      <c r="G469" s="271"/>
      <c r="H469" s="271"/>
      <c r="I469" s="271"/>
      <c r="J469" s="271"/>
      <c r="K469" s="271"/>
      <c r="L469" s="271"/>
    </row>
    <row r="470" spans="1:12" x14ac:dyDescent="0.25">
      <c r="A470" s="124" t="s">
        <v>661</v>
      </c>
      <c r="B470" s="271" t="s">
        <v>662</v>
      </c>
      <c r="C470" s="271"/>
      <c r="D470" s="271"/>
      <c r="E470" s="271"/>
      <c r="F470" s="271"/>
      <c r="G470" s="271"/>
      <c r="H470" s="271"/>
      <c r="I470" s="271"/>
      <c r="J470" s="271"/>
      <c r="K470" s="271"/>
      <c r="L470" s="271"/>
    </row>
    <row r="471" spans="1:12" x14ac:dyDescent="0.25">
      <c r="A471" s="124" t="s">
        <v>663</v>
      </c>
      <c r="B471" s="271" t="s">
        <v>664</v>
      </c>
      <c r="C471" s="271"/>
      <c r="D471" s="271"/>
      <c r="E471" s="271"/>
      <c r="F471" s="271"/>
      <c r="G471" s="271"/>
      <c r="H471" s="271"/>
      <c r="I471" s="271"/>
      <c r="J471" s="271"/>
      <c r="K471" s="271"/>
      <c r="L471" s="271"/>
    </row>
    <row r="472" spans="1:12" x14ac:dyDescent="0.25">
      <c r="A472" s="109"/>
      <c r="B472" s="109"/>
      <c r="C472" s="109"/>
      <c r="D472" s="109"/>
      <c r="E472" s="109"/>
      <c r="F472" s="109"/>
      <c r="G472" s="109"/>
      <c r="H472" s="109"/>
      <c r="I472" s="109"/>
      <c r="J472" s="109"/>
      <c r="K472" s="109"/>
      <c r="L472" s="109"/>
    </row>
    <row r="473" spans="1:12" x14ac:dyDescent="0.25">
      <c r="A473" s="109"/>
      <c r="B473" s="109"/>
      <c r="C473" s="109"/>
      <c r="D473" s="109"/>
      <c r="E473" s="109"/>
      <c r="F473" s="109"/>
      <c r="G473" s="109"/>
      <c r="H473" s="109"/>
      <c r="I473" s="109"/>
      <c r="J473" s="109"/>
      <c r="K473" s="109"/>
      <c r="L473" s="109"/>
    </row>
    <row r="474" spans="1:12" ht="14.5" x14ac:dyDescent="0.35">
      <c r="A474" s="109"/>
      <c r="B474" s="125" t="s">
        <v>665</v>
      </c>
      <c r="C474" s="109"/>
      <c r="D474" s="109"/>
      <c r="E474" s="109"/>
      <c r="F474" s="109"/>
      <c r="G474" s="109"/>
      <c r="H474" s="109"/>
      <c r="I474" s="109"/>
      <c r="J474" s="109"/>
      <c r="K474" s="109"/>
      <c r="L474" s="109"/>
    </row>
    <row r="475" spans="1:12" x14ac:dyDescent="0.25">
      <c r="A475" s="109"/>
      <c r="B475" s="109"/>
      <c r="C475" s="109"/>
      <c r="D475" s="109"/>
      <c r="E475" s="109"/>
      <c r="F475" s="109"/>
      <c r="G475" s="109"/>
      <c r="H475" s="109"/>
      <c r="I475" s="109"/>
      <c r="J475" s="109"/>
      <c r="K475" s="109"/>
      <c r="L475" s="109"/>
    </row>
    <row r="476" spans="1:12" ht="26" customHeight="1" x14ac:dyDescent="0.25">
      <c r="A476" s="109"/>
      <c r="B476" s="126" t="s">
        <v>666</v>
      </c>
      <c r="C476" s="271" t="s">
        <v>667</v>
      </c>
      <c r="D476" s="272"/>
      <c r="E476" s="272"/>
      <c r="F476" s="272"/>
      <c r="G476" s="272"/>
      <c r="H476" s="272"/>
      <c r="I476" s="272"/>
      <c r="J476" s="272"/>
      <c r="K476" s="272"/>
      <c r="L476" s="272"/>
    </row>
    <row r="477" spans="1:12" x14ac:dyDescent="0.25">
      <c r="A477" s="109"/>
      <c r="B477" s="109"/>
      <c r="C477" s="109"/>
      <c r="D477" s="109"/>
      <c r="E477" s="109"/>
      <c r="F477" s="109"/>
      <c r="G477" s="109"/>
      <c r="H477" s="109"/>
      <c r="I477" s="109"/>
      <c r="J477" s="109"/>
      <c r="K477" s="109"/>
      <c r="L477" s="109"/>
    </row>
    <row r="478" spans="1:12" ht="14.5" x14ac:dyDescent="0.25">
      <c r="A478" s="109"/>
      <c r="B478" s="126" t="s">
        <v>668</v>
      </c>
      <c r="C478" s="271" t="s">
        <v>669</v>
      </c>
      <c r="D478" s="272"/>
      <c r="E478" s="272"/>
      <c r="F478" s="272"/>
      <c r="G478" s="272"/>
      <c r="H478" s="272"/>
      <c r="I478" s="272"/>
      <c r="J478" s="272"/>
      <c r="K478" s="272"/>
      <c r="L478" s="272"/>
    </row>
    <row r="479" spans="1:12" x14ac:dyDescent="0.25">
      <c r="A479" s="109"/>
      <c r="B479" s="109"/>
      <c r="C479" s="109"/>
      <c r="D479" s="109"/>
      <c r="E479" s="109"/>
      <c r="F479" s="109"/>
      <c r="G479" s="109"/>
      <c r="H479" s="109"/>
      <c r="I479" s="109"/>
      <c r="J479" s="109"/>
      <c r="K479" s="109"/>
      <c r="L479" s="109"/>
    </row>
    <row r="480" spans="1:12" ht="14.5" x14ac:dyDescent="0.25">
      <c r="A480" s="109"/>
      <c r="B480" s="126" t="s">
        <v>670</v>
      </c>
      <c r="C480" s="271" t="s">
        <v>671</v>
      </c>
      <c r="D480" s="272"/>
      <c r="E480" s="272"/>
      <c r="F480" s="272"/>
      <c r="G480" s="272"/>
      <c r="H480" s="272"/>
      <c r="I480" s="272"/>
      <c r="J480" s="272"/>
      <c r="K480" s="272"/>
      <c r="L480" s="272"/>
    </row>
    <row r="481" spans="1:12" x14ac:dyDescent="0.25">
      <c r="A481" s="109"/>
      <c r="B481" s="109"/>
      <c r="C481" s="109"/>
      <c r="D481" s="109"/>
      <c r="E481" s="109"/>
      <c r="F481" s="109"/>
      <c r="G481" s="109"/>
      <c r="H481" s="109"/>
      <c r="I481" s="109"/>
      <c r="J481" s="109"/>
      <c r="K481" s="109"/>
      <c r="L481" s="109"/>
    </row>
    <row r="482" spans="1:12" ht="14.5" x14ac:dyDescent="0.25">
      <c r="A482" s="109"/>
      <c r="B482" s="127" t="s">
        <v>672</v>
      </c>
      <c r="C482" s="271" t="s">
        <v>673</v>
      </c>
      <c r="D482" s="272"/>
      <c r="E482" s="272"/>
      <c r="F482" s="272"/>
      <c r="G482" s="272"/>
      <c r="H482" s="272"/>
      <c r="I482" s="272"/>
      <c r="J482" s="272"/>
      <c r="K482" s="272"/>
      <c r="L482" s="272"/>
    </row>
    <row r="483" spans="1:12" ht="14.5" x14ac:dyDescent="0.25">
      <c r="A483" s="109"/>
      <c r="B483" s="126" t="s">
        <v>674</v>
      </c>
      <c r="C483" s="271" t="s">
        <v>675</v>
      </c>
      <c r="D483" s="272"/>
      <c r="E483" s="272"/>
      <c r="F483" s="272"/>
      <c r="G483" s="272"/>
      <c r="H483" s="272"/>
      <c r="I483" s="272"/>
      <c r="J483" s="272"/>
      <c r="K483" s="272"/>
      <c r="L483" s="272"/>
    </row>
    <row r="484" spans="1:12" x14ac:dyDescent="0.25">
      <c r="A484" s="109"/>
      <c r="B484" s="109"/>
      <c r="C484" s="109"/>
      <c r="D484" s="109"/>
      <c r="E484" s="109"/>
      <c r="F484" s="109"/>
      <c r="G484" s="109"/>
      <c r="H484" s="109"/>
      <c r="I484" s="109"/>
      <c r="J484" s="109"/>
      <c r="K484" s="109"/>
      <c r="L484" s="109"/>
    </row>
    <row r="485" spans="1:12" ht="14.5" x14ac:dyDescent="0.25">
      <c r="A485" s="109"/>
      <c r="B485" s="126" t="s">
        <v>676</v>
      </c>
      <c r="C485" s="271"/>
      <c r="D485" s="272"/>
      <c r="E485" s="272"/>
      <c r="F485" s="272"/>
      <c r="G485" s="272"/>
      <c r="H485" s="272"/>
      <c r="I485" s="272"/>
      <c r="J485" s="272"/>
      <c r="K485" s="272"/>
      <c r="L485" s="272"/>
    </row>
    <row r="486" spans="1:12" x14ac:dyDescent="0.25">
      <c r="A486" s="109"/>
      <c r="B486" s="109"/>
      <c r="C486" s="109"/>
      <c r="D486" s="109"/>
      <c r="E486" s="109"/>
      <c r="F486" s="109"/>
      <c r="G486" s="109"/>
      <c r="H486" s="109"/>
      <c r="I486" s="109"/>
      <c r="J486" s="109"/>
      <c r="K486" s="109"/>
      <c r="L486" s="109"/>
    </row>
    <row r="487" spans="1:12" ht="14.5" x14ac:dyDescent="0.25">
      <c r="A487" s="109"/>
      <c r="B487" s="126" t="s">
        <v>677</v>
      </c>
      <c r="C487" s="271" t="s">
        <v>678</v>
      </c>
      <c r="D487" s="272"/>
      <c r="E487" s="272"/>
      <c r="F487" s="272"/>
      <c r="G487" s="272"/>
      <c r="H487" s="272"/>
      <c r="I487" s="272"/>
      <c r="J487" s="272"/>
      <c r="K487" s="272"/>
      <c r="L487" s="272"/>
    </row>
    <row r="488" spans="1:12" x14ac:dyDescent="0.25">
      <c r="A488" s="109"/>
      <c r="B488" s="109"/>
      <c r="C488" s="109"/>
      <c r="D488" s="109"/>
      <c r="E488" s="109"/>
      <c r="F488" s="109"/>
      <c r="G488" s="109"/>
      <c r="H488" s="109"/>
      <c r="I488" s="109"/>
      <c r="J488" s="109"/>
      <c r="K488" s="109"/>
      <c r="L488" s="109"/>
    </row>
    <row r="489" spans="1:12" ht="14.5" x14ac:dyDescent="0.25">
      <c r="A489" s="109"/>
      <c r="B489" s="126" t="s">
        <v>679</v>
      </c>
      <c r="C489" s="271" t="s">
        <v>669</v>
      </c>
      <c r="D489" s="272"/>
      <c r="E489" s="272"/>
      <c r="F489" s="272"/>
      <c r="G489" s="272"/>
      <c r="H489" s="272"/>
      <c r="I489" s="272"/>
      <c r="J489" s="272"/>
      <c r="K489" s="272"/>
      <c r="L489" s="272"/>
    </row>
    <row r="490" spans="1:12" x14ac:dyDescent="0.25">
      <c r="A490" s="109"/>
      <c r="B490" s="109"/>
      <c r="C490" s="109"/>
      <c r="D490" s="109"/>
      <c r="E490" s="109"/>
      <c r="F490" s="109"/>
      <c r="G490" s="109"/>
      <c r="H490" s="109"/>
      <c r="I490" s="109"/>
      <c r="J490" s="109"/>
      <c r="K490" s="109"/>
      <c r="L490" s="109"/>
    </row>
    <row r="491" spans="1:12" ht="14.5" x14ac:dyDescent="0.25">
      <c r="A491" s="109"/>
      <c r="B491" s="126" t="s">
        <v>680</v>
      </c>
      <c r="C491" s="271" t="s">
        <v>681</v>
      </c>
      <c r="D491" s="272"/>
      <c r="E491" s="272"/>
      <c r="F491" s="272"/>
      <c r="G491" s="272"/>
      <c r="H491" s="272"/>
      <c r="I491" s="272"/>
      <c r="J491" s="272"/>
      <c r="K491" s="272"/>
      <c r="L491" s="272"/>
    </row>
    <row r="492" spans="1:12" ht="14.5" x14ac:dyDescent="0.25">
      <c r="A492" s="109"/>
      <c r="B492" s="126" t="s">
        <v>682</v>
      </c>
      <c r="C492" s="271" t="s">
        <v>683</v>
      </c>
      <c r="D492" s="272"/>
      <c r="E492" s="272"/>
      <c r="F492" s="272"/>
      <c r="G492" s="272"/>
      <c r="H492" s="272"/>
      <c r="I492" s="272"/>
      <c r="J492" s="272"/>
      <c r="K492" s="272"/>
      <c r="L492" s="272"/>
    </row>
    <row r="493" spans="1:12" ht="14.5" x14ac:dyDescent="0.25">
      <c r="A493" s="109"/>
      <c r="B493" s="126" t="s">
        <v>682</v>
      </c>
      <c r="C493" s="271" t="s">
        <v>684</v>
      </c>
      <c r="D493" s="272"/>
      <c r="E493" s="272"/>
      <c r="F493" s="272"/>
      <c r="G493" s="272"/>
      <c r="H493" s="272"/>
      <c r="I493" s="272"/>
      <c r="J493" s="272"/>
      <c r="K493" s="272"/>
      <c r="L493" s="272"/>
    </row>
    <row r="494" spans="1:12" x14ac:dyDescent="0.25">
      <c r="A494" s="109"/>
      <c r="B494" s="109"/>
      <c r="C494" s="109"/>
      <c r="D494" s="109"/>
      <c r="E494" s="109"/>
      <c r="F494" s="109"/>
      <c r="G494" s="109"/>
      <c r="H494" s="109"/>
      <c r="I494" s="109"/>
      <c r="J494" s="109"/>
      <c r="K494" s="109"/>
      <c r="L494" s="109"/>
    </row>
    <row r="495" spans="1:12" ht="14.5" x14ac:dyDescent="0.25">
      <c r="A495" s="109"/>
      <c r="B495" s="126" t="s">
        <v>685</v>
      </c>
      <c r="C495" s="271" t="s">
        <v>686</v>
      </c>
      <c r="D495" s="272"/>
      <c r="E495" s="272"/>
      <c r="F495" s="272"/>
      <c r="G495" s="272"/>
      <c r="H495" s="272"/>
      <c r="I495" s="272"/>
      <c r="J495" s="272"/>
      <c r="K495" s="272"/>
      <c r="L495" s="272"/>
    </row>
    <row r="496" spans="1:12" x14ac:dyDescent="0.25">
      <c r="A496" s="109"/>
      <c r="B496" s="109"/>
      <c r="C496" s="109"/>
      <c r="D496" s="109"/>
      <c r="E496" s="109"/>
      <c r="F496" s="109"/>
      <c r="G496" s="109"/>
      <c r="H496" s="109"/>
      <c r="I496" s="109"/>
      <c r="J496" s="109"/>
      <c r="K496" s="109"/>
      <c r="L496" s="109"/>
    </row>
    <row r="497" spans="1:12" ht="14.5" x14ac:dyDescent="0.25">
      <c r="A497" s="109"/>
      <c r="B497" s="127" t="s">
        <v>687</v>
      </c>
      <c r="C497" s="109"/>
      <c r="D497" s="109"/>
      <c r="E497" s="109"/>
      <c r="F497" s="109"/>
      <c r="G497" s="109"/>
      <c r="H497" s="109"/>
      <c r="I497" s="109"/>
      <c r="J497" s="109"/>
      <c r="K497" s="109"/>
      <c r="L497" s="109"/>
    </row>
    <row r="498" spans="1:12" ht="26" customHeight="1" x14ac:dyDescent="0.25">
      <c r="A498" s="109"/>
      <c r="B498" s="126" t="s">
        <v>688</v>
      </c>
      <c r="C498" s="271" t="s">
        <v>689</v>
      </c>
      <c r="D498" s="272"/>
      <c r="E498" s="272"/>
      <c r="F498" s="272"/>
      <c r="G498" s="272"/>
      <c r="H498" s="272"/>
      <c r="I498" s="272"/>
      <c r="J498" s="272"/>
      <c r="K498" s="272"/>
      <c r="L498" s="272"/>
    </row>
    <row r="499" spans="1:12" ht="39" customHeight="1" x14ac:dyDescent="0.25">
      <c r="A499" s="109"/>
      <c r="B499" s="126" t="s">
        <v>674</v>
      </c>
      <c r="C499" s="271" t="s">
        <v>690</v>
      </c>
      <c r="D499" s="272"/>
      <c r="E499" s="272"/>
      <c r="F499" s="272"/>
      <c r="G499" s="272"/>
      <c r="H499" s="272"/>
      <c r="I499" s="272"/>
      <c r="J499" s="272"/>
      <c r="K499" s="272"/>
      <c r="L499" s="272"/>
    </row>
    <row r="500" spans="1:12" x14ac:dyDescent="0.25">
      <c r="A500" s="109"/>
      <c r="B500" s="109"/>
      <c r="C500" s="109"/>
      <c r="D500" s="109"/>
      <c r="E500" s="109"/>
      <c r="F500" s="109"/>
      <c r="G500" s="109"/>
      <c r="H500" s="109"/>
      <c r="I500" s="109"/>
      <c r="J500" s="109"/>
      <c r="K500" s="109"/>
      <c r="L500" s="109"/>
    </row>
    <row r="501" spans="1:12" ht="14.5" x14ac:dyDescent="0.25">
      <c r="A501" s="109"/>
      <c r="B501" s="126" t="s">
        <v>691</v>
      </c>
      <c r="C501" s="271" t="s">
        <v>692</v>
      </c>
      <c r="D501" s="272"/>
      <c r="E501" s="272"/>
      <c r="F501" s="272"/>
      <c r="G501" s="272"/>
      <c r="H501" s="272"/>
      <c r="I501" s="272"/>
      <c r="J501" s="272"/>
      <c r="K501" s="272"/>
      <c r="L501" s="272"/>
    </row>
    <row r="502" spans="1:12" x14ac:dyDescent="0.25">
      <c r="A502" s="109"/>
      <c r="B502" s="109"/>
      <c r="C502" s="109"/>
      <c r="D502" s="109"/>
      <c r="E502" s="109"/>
      <c r="F502" s="109"/>
      <c r="G502" s="109"/>
      <c r="H502" s="109"/>
      <c r="I502" s="109"/>
      <c r="J502" s="109"/>
      <c r="K502" s="109"/>
      <c r="L502" s="109"/>
    </row>
    <row r="503" spans="1:12" ht="14.5" x14ac:dyDescent="0.25">
      <c r="A503" s="109"/>
      <c r="B503" s="126" t="s">
        <v>693</v>
      </c>
      <c r="C503" s="271" t="s">
        <v>694</v>
      </c>
      <c r="D503" s="272"/>
      <c r="E503" s="272"/>
      <c r="F503" s="272"/>
      <c r="G503" s="272"/>
      <c r="H503" s="272"/>
      <c r="I503" s="272"/>
      <c r="J503" s="272"/>
      <c r="K503" s="272"/>
      <c r="L503" s="272"/>
    </row>
    <row r="504" spans="1:12" ht="26" customHeight="1" x14ac:dyDescent="0.25">
      <c r="A504" s="109"/>
      <c r="B504" s="126" t="s">
        <v>674</v>
      </c>
      <c r="C504" s="271" t="s">
        <v>695</v>
      </c>
      <c r="D504" s="272"/>
      <c r="E504" s="272"/>
      <c r="F504" s="272"/>
      <c r="G504" s="272"/>
      <c r="H504" s="272"/>
      <c r="I504" s="272"/>
      <c r="J504" s="272"/>
      <c r="K504" s="272"/>
      <c r="L504" s="272"/>
    </row>
    <row r="505" spans="1:12" ht="14.5" x14ac:dyDescent="0.25">
      <c r="A505" s="109"/>
      <c r="B505" s="126" t="s">
        <v>674</v>
      </c>
      <c r="C505" s="271" t="s">
        <v>696</v>
      </c>
      <c r="D505" s="272"/>
      <c r="E505" s="272"/>
      <c r="F505" s="272"/>
      <c r="G505" s="272"/>
      <c r="H505" s="272"/>
      <c r="I505" s="272"/>
      <c r="J505" s="272"/>
      <c r="K505" s="272"/>
      <c r="L505" s="272"/>
    </row>
    <row r="506" spans="1:12" x14ac:dyDescent="0.25">
      <c r="A506" s="109"/>
      <c r="B506" s="109"/>
      <c r="C506" s="109"/>
      <c r="D506" s="109"/>
      <c r="E506" s="109"/>
      <c r="F506" s="109"/>
      <c r="G506" s="109"/>
      <c r="H506" s="109"/>
      <c r="I506" s="109"/>
      <c r="J506" s="109"/>
      <c r="K506" s="109"/>
      <c r="L506" s="109"/>
    </row>
    <row r="507" spans="1:12" ht="14.5" x14ac:dyDescent="0.25">
      <c r="A507" s="109"/>
      <c r="B507" s="126" t="s">
        <v>697</v>
      </c>
      <c r="C507" s="271" t="s">
        <v>694</v>
      </c>
      <c r="D507" s="272"/>
      <c r="E507" s="272"/>
      <c r="F507" s="272"/>
      <c r="G507" s="272"/>
      <c r="H507" s="272"/>
      <c r="I507" s="272"/>
      <c r="J507" s="272"/>
      <c r="K507" s="272"/>
      <c r="L507" s="272"/>
    </row>
    <row r="508" spans="1:12" ht="14.5" x14ac:dyDescent="0.25">
      <c r="A508" s="109"/>
      <c r="B508" s="126" t="s">
        <v>674</v>
      </c>
      <c r="C508" s="271" t="s">
        <v>698</v>
      </c>
      <c r="D508" s="272"/>
      <c r="E508" s="272"/>
      <c r="F508" s="272"/>
      <c r="G508" s="272"/>
      <c r="H508" s="272"/>
      <c r="I508" s="272"/>
      <c r="J508" s="272"/>
      <c r="K508" s="272"/>
      <c r="L508" s="272"/>
    </row>
    <row r="509" spans="1:12" x14ac:dyDescent="0.25">
      <c r="A509" s="109"/>
      <c r="B509" s="109"/>
      <c r="C509" s="109"/>
      <c r="D509" s="109"/>
      <c r="E509" s="109"/>
      <c r="F509" s="109"/>
      <c r="G509" s="109"/>
      <c r="H509" s="109"/>
      <c r="I509" s="109"/>
      <c r="J509" s="109"/>
      <c r="K509" s="109"/>
      <c r="L509" s="109"/>
    </row>
    <row r="510" spans="1:12" ht="14.5" x14ac:dyDescent="0.25">
      <c r="A510" s="109"/>
      <c r="B510" s="126" t="s">
        <v>699</v>
      </c>
      <c r="C510" s="271" t="s">
        <v>700</v>
      </c>
      <c r="D510" s="272"/>
      <c r="E510" s="272"/>
      <c r="F510" s="272"/>
      <c r="G510" s="272"/>
      <c r="H510" s="272"/>
      <c r="I510" s="272"/>
      <c r="J510" s="272"/>
      <c r="K510" s="272"/>
      <c r="L510" s="272"/>
    </row>
    <row r="511" spans="1:12" x14ac:dyDescent="0.25">
      <c r="A511" s="109"/>
      <c r="B511" s="109"/>
      <c r="C511" s="109"/>
      <c r="D511" s="109"/>
      <c r="E511" s="109"/>
      <c r="F511" s="109"/>
      <c r="G511" s="109"/>
      <c r="H511" s="109"/>
      <c r="I511" s="109"/>
      <c r="J511" s="109"/>
      <c r="K511" s="109"/>
      <c r="L511" s="109"/>
    </row>
    <row r="512" spans="1:12" ht="14.5" x14ac:dyDescent="0.25">
      <c r="A512" s="109"/>
      <c r="B512" s="126" t="s">
        <v>701</v>
      </c>
      <c r="C512" s="271" t="s">
        <v>702</v>
      </c>
      <c r="D512" s="272"/>
      <c r="E512" s="272"/>
      <c r="F512" s="272"/>
      <c r="G512" s="272"/>
      <c r="H512" s="272"/>
      <c r="I512" s="272"/>
      <c r="J512" s="272"/>
      <c r="K512" s="272"/>
      <c r="L512" s="272"/>
    </row>
    <row r="513" spans="1:12" x14ac:dyDescent="0.25">
      <c r="A513" s="109"/>
      <c r="B513" s="109"/>
      <c r="C513" s="109"/>
      <c r="D513" s="109"/>
      <c r="E513" s="109"/>
      <c r="F513" s="109"/>
      <c r="G513" s="109"/>
      <c r="H513" s="109"/>
      <c r="I513" s="109"/>
      <c r="J513" s="109"/>
      <c r="K513" s="109"/>
      <c r="L513" s="109"/>
    </row>
    <row r="514" spans="1:12" ht="14.5" x14ac:dyDescent="0.25">
      <c r="A514" s="109"/>
      <c r="B514" s="126" t="s">
        <v>703</v>
      </c>
      <c r="C514" s="271" t="s">
        <v>702</v>
      </c>
      <c r="D514" s="272"/>
      <c r="E514" s="272"/>
      <c r="F514" s="272"/>
      <c r="G514" s="272"/>
      <c r="H514" s="272"/>
      <c r="I514" s="272"/>
      <c r="J514" s="272"/>
      <c r="K514" s="272"/>
      <c r="L514" s="272"/>
    </row>
    <row r="515" spans="1:12" x14ac:dyDescent="0.25">
      <c r="A515" s="109"/>
      <c r="B515" s="109"/>
      <c r="C515" s="109"/>
      <c r="D515" s="109"/>
      <c r="E515" s="109"/>
      <c r="F515" s="109"/>
      <c r="G515" s="109"/>
      <c r="H515" s="109"/>
      <c r="I515" s="109"/>
      <c r="J515" s="109"/>
      <c r="K515" s="109"/>
      <c r="L515" s="109"/>
    </row>
    <row r="516" spans="1:12" ht="14.5" x14ac:dyDescent="0.25">
      <c r="A516" s="109"/>
      <c r="B516" s="126" t="s">
        <v>704</v>
      </c>
      <c r="C516" s="271" t="s">
        <v>671</v>
      </c>
      <c r="D516" s="272"/>
      <c r="E516" s="272"/>
      <c r="F516" s="272"/>
      <c r="G516" s="272"/>
      <c r="H516" s="272"/>
      <c r="I516" s="272"/>
      <c r="J516" s="272"/>
      <c r="K516" s="272"/>
      <c r="L516" s="272"/>
    </row>
    <row r="517" spans="1:12" x14ac:dyDescent="0.25">
      <c r="A517" s="109"/>
      <c r="B517" s="109"/>
      <c r="C517" s="109"/>
      <c r="D517" s="109"/>
      <c r="E517" s="109"/>
      <c r="F517" s="109"/>
      <c r="G517" s="109"/>
      <c r="H517" s="109"/>
      <c r="I517" s="109"/>
      <c r="J517" s="109"/>
      <c r="K517" s="109"/>
      <c r="L517" s="109"/>
    </row>
    <row r="518" spans="1:12" ht="14.5" x14ac:dyDescent="0.25">
      <c r="A518" s="109"/>
      <c r="B518" s="126" t="s">
        <v>705</v>
      </c>
      <c r="C518" s="271" t="s">
        <v>706</v>
      </c>
      <c r="D518" s="272"/>
      <c r="E518" s="272"/>
      <c r="F518" s="272"/>
      <c r="G518" s="272"/>
      <c r="H518" s="272"/>
      <c r="I518" s="272"/>
      <c r="J518" s="272"/>
      <c r="K518" s="272"/>
      <c r="L518" s="272"/>
    </row>
    <row r="519" spans="1:12" x14ac:dyDescent="0.25">
      <c r="A519" s="109"/>
      <c r="B519" s="109"/>
      <c r="C519" s="109"/>
      <c r="D519" s="109"/>
      <c r="E519" s="109"/>
      <c r="F519" s="109"/>
      <c r="G519" s="109"/>
      <c r="H519" s="109"/>
      <c r="I519" s="109"/>
      <c r="J519" s="109"/>
      <c r="K519" s="109"/>
      <c r="L519" s="109"/>
    </row>
    <row r="520" spans="1:12" ht="14.5" x14ac:dyDescent="0.25">
      <c r="A520" s="109"/>
      <c r="B520" s="126" t="s">
        <v>707</v>
      </c>
      <c r="C520" s="271" t="s">
        <v>708</v>
      </c>
      <c r="D520" s="272"/>
      <c r="E520" s="272"/>
      <c r="F520" s="272"/>
      <c r="G520" s="272"/>
      <c r="H520" s="272"/>
      <c r="I520" s="272"/>
      <c r="J520" s="272"/>
      <c r="K520" s="272"/>
      <c r="L520" s="272"/>
    </row>
    <row r="521" spans="1:12" x14ac:dyDescent="0.25">
      <c r="A521" s="109"/>
      <c r="B521" s="109"/>
      <c r="C521" s="109"/>
      <c r="D521" s="109"/>
      <c r="E521" s="109"/>
      <c r="F521" s="109"/>
      <c r="G521" s="109"/>
      <c r="H521" s="109"/>
      <c r="I521" s="109"/>
      <c r="J521" s="109"/>
      <c r="K521" s="109"/>
      <c r="L521" s="109"/>
    </row>
    <row r="522" spans="1:12" ht="14.5" x14ac:dyDescent="0.25">
      <c r="A522" s="109"/>
      <c r="B522" s="126" t="s">
        <v>709</v>
      </c>
      <c r="C522" s="271" t="s">
        <v>710</v>
      </c>
      <c r="D522" s="272"/>
      <c r="E522" s="272"/>
      <c r="F522" s="272"/>
      <c r="G522" s="272"/>
      <c r="H522" s="272"/>
      <c r="I522" s="272"/>
      <c r="J522" s="272"/>
      <c r="K522" s="272"/>
      <c r="L522" s="272"/>
    </row>
    <row r="523" spans="1:12" x14ac:dyDescent="0.25">
      <c r="A523" s="109"/>
      <c r="B523" s="109"/>
      <c r="C523" s="109"/>
      <c r="D523" s="109"/>
      <c r="E523" s="109"/>
      <c r="F523" s="109"/>
      <c r="G523" s="109"/>
      <c r="H523" s="109"/>
      <c r="I523" s="109"/>
      <c r="J523" s="109"/>
      <c r="K523" s="109"/>
      <c r="L523" s="109"/>
    </row>
    <row r="524" spans="1:12" ht="14.5" x14ac:dyDescent="0.25">
      <c r="A524" s="109"/>
      <c r="B524" s="126" t="s">
        <v>711</v>
      </c>
      <c r="C524" s="271" t="s">
        <v>712</v>
      </c>
      <c r="D524" s="272"/>
      <c r="E524" s="272"/>
      <c r="F524" s="272"/>
      <c r="G524" s="272"/>
      <c r="H524" s="272"/>
      <c r="I524" s="272"/>
      <c r="J524" s="272"/>
      <c r="K524" s="272"/>
      <c r="L524" s="272"/>
    </row>
    <row r="525" spans="1:12" x14ac:dyDescent="0.25">
      <c r="A525" s="109"/>
      <c r="B525" s="109"/>
      <c r="C525" s="109"/>
      <c r="D525" s="109"/>
      <c r="E525" s="109"/>
      <c r="F525" s="109"/>
      <c r="G525" s="109"/>
      <c r="H525" s="109"/>
      <c r="I525" s="109"/>
      <c r="J525" s="109"/>
      <c r="K525" s="109"/>
      <c r="L525" s="109"/>
    </row>
    <row r="526" spans="1:12" ht="14.5" x14ac:dyDescent="0.25">
      <c r="A526" s="109"/>
      <c r="B526" s="126" t="s">
        <v>713</v>
      </c>
      <c r="C526" s="271" t="s">
        <v>702</v>
      </c>
      <c r="D526" s="272"/>
      <c r="E526" s="272"/>
      <c r="F526" s="272"/>
      <c r="G526" s="272"/>
      <c r="H526" s="272"/>
      <c r="I526" s="272"/>
      <c r="J526" s="272"/>
      <c r="K526" s="272"/>
      <c r="L526" s="272"/>
    </row>
    <row r="527" spans="1:12" x14ac:dyDescent="0.25">
      <c r="A527" s="109"/>
      <c r="B527" s="109"/>
      <c r="C527" s="109"/>
      <c r="D527" s="109"/>
      <c r="E527" s="109"/>
      <c r="F527" s="109"/>
      <c r="G527" s="109"/>
      <c r="H527" s="109"/>
      <c r="I527" s="109"/>
      <c r="J527" s="109"/>
      <c r="K527" s="109"/>
      <c r="L527" s="109"/>
    </row>
    <row r="528" spans="1:12" ht="14.5" x14ac:dyDescent="0.25">
      <c r="A528" s="109"/>
      <c r="B528" s="126" t="s">
        <v>714</v>
      </c>
      <c r="C528" s="271" t="s">
        <v>715</v>
      </c>
      <c r="D528" s="272"/>
      <c r="E528" s="272"/>
      <c r="F528" s="272"/>
      <c r="G528" s="272"/>
      <c r="H528" s="272"/>
      <c r="I528" s="272"/>
      <c r="J528" s="272"/>
      <c r="K528" s="272"/>
      <c r="L528" s="272"/>
    </row>
    <row r="529" spans="1:12" x14ac:dyDescent="0.25">
      <c r="A529" s="109"/>
      <c r="B529" s="109"/>
      <c r="C529" s="109"/>
      <c r="D529" s="109"/>
      <c r="E529" s="109"/>
      <c r="F529" s="109"/>
      <c r="G529" s="109"/>
      <c r="H529" s="109"/>
      <c r="I529" s="109"/>
      <c r="J529" s="109"/>
      <c r="K529" s="109"/>
      <c r="L529" s="109"/>
    </row>
    <row r="530" spans="1:12" ht="14.5" x14ac:dyDescent="0.25">
      <c r="A530" s="109"/>
      <c r="B530" s="126" t="s">
        <v>716</v>
      </c>
      <c r="C530" s="271" t="s">
        <v>715</v>
      </c>
      <c r="D530" s="272"/>
      <c r="E530" s="272"/>
      <c r="F530" s="272"/>
      <c r="G530" s="272"/>
      <c r="H530" s="272"/>
      <c r="I530" s="272"/>
      <c r="J530" s="272"/>
      <c r="K530" s="272"/>
      <c r="L530" s="272"/>
    </row>
    <row r="531" spans="1:12" x14ac:dyDescent="0.25">
      <c r="A531" s="109"/>
      <c r="B531" s="109"/>
      <c r="C531" s="109"/>
      <c r="D531" s="109"/>
      <c r="E531" s="109"/>
      <c r="F531" s="109"/>
      <c r="G531" s="109"/>
      <c r="H531" s="109"/>
      <c r="I531" s="109"/>
      <c r="J531" s="109"/>
      <c r="K531" s="109"/>
      <c r="L531" s="109"/>
    </row>
    <row r="532" spans="1:12" ht="14.5" x14ac:dyDescent="0.25">
      <c r="A532" s="109"/>
      <c r="B532" s="126" t="s">
        <v>717</v>
      </c>
      <c r="C532" s="271" t="s">
        <v>718</v>
      </c>
      <c r="D532" s="272"/>
      <c r="E532" s="272"/>
      <c r="F532" s="272"/>
      <c r="G532" s="272"/>
      <c r="H532" s="272"/>
      <c r="I532" s="272"/>
      <c r="J532" s="272"/>
      <c r="K532" s="272"/>
      <c r="L532" s="272"/>
    </row>
    <row r="533" spans="1:12" x14ac:dyDescent="0.25">
      <c r="A533" s="109"/>
      <c r="B533" s="109"/>
      <c r="C533" s="109"/>
      <c r="D533" s="109"/>
      <c r="E533" s="109"/>
      <c r="F533" s="109"/>
      <c r="G533" s="109"/>
      <c r="H533" s="109"/>
      <c r="I533" s="109"/>
      <c r="J533" s="109"/>
      <c r="K533" s="109"/>
      <c r="L533" s="109"/>
    </row>
    <row r="534" spans="1:12" x14ac:dyDescent="0.25">
      <c r="A534" s="109"/>
      <c r="B534" s="109"/>
      <c r="C534" s="109"/>
      <c r="D534" s="109"/>
      <c r="E534" s="109"/>
      <c r="F534" s="109"/>
      <c r="G534" s="109"/>
      <c r="H534" s="109"/>
      <c r="I534" s="109"/>
      <c r="J534" s="109"/>
      <c r="K534" s="109"/>
      <c r="L534" s="109"/>
    </row>
    <row r="535" spans="1:12" x14ac:dyDescent="0.25">
      <c r="A535" s="109"/>
      <c r="B535" s="109"/>
      <c r="C535" s="109"/>
      <c r="D535" s="109"/>
      <c r="E535" s="109"/>
      <c r="F535" s="109"/>
      <c r="G535" s="109"/>
      <c r="H535" s="109"/>
      <c r="I535" s="109"/>
      <c r="J535" s="109"/>
      <c r="K535" s="109"/>
      <c r="L535" s="109"/>
    </row>
    <row r="536" spans="1:12" x14ac:dyDescent="0.25">
      <c r="A536" s="109"/>
      <c r="B536" s="109"/>
      <c r="C536" s="109"/>
      <c r="D536" s="109"/>
      <c r="E536" s="109"/>
      <c r="F536" s="109"/>
      <c r="G536" s="109"/>
      <c r="H536" s="109"/>
      <c r="I536" s="109"/>
      <c r="J536" s="109"/>
      <c r="K536" s="109"/>
      <c r="L536" s="109"/>
    </row>
    <row r="537" spans="1:12" x14ac:dyDescent="0.25">
      <c r="A537" s="109"/>
      <c r="B537" s="109"/>
      <c r="C537" s="109"/>
      <c r="D537" s="109"/>
      <c r="E537" s="109"/>
      <c r="F537" s="109"/>
      <c r="G537" s="109"/>
      <c r="H537" s="109"/>
      <c r="I537" s="109"/>
      <c r="J537" s="109"/>
      <c r="K537" s="109"/>
      <c r="L537" s="109"/>
    </row>
    <row r="538" spans="1:12" x14ac:dyDescent="0.25">
      <c r="A538" s="109"/>
      <c r="B538" s="109"/>
      <c r="C538" s="109"/>
      <c r="D538" s="109"/>
      <c r="E538" s="109"/>
      <c r="F538" s="109"/>
      <c r="G538" s="109"/>
      <c r="H538" s="109"/>
      <c r="I538" s="109"/>
      <c r="J538" s="109"/>
      <c r="K538" s="109"/>
      <c r="L538" s="109"/>
    </row>
    <row r="539" spans="1:12" x14ac:dyDescent="0.25">
      <c r="A539" s="109"/>
      <c r="B539" s="109"/>
      <c r="C539" s="109"/>
      <c r="D539" s="109"/>
      <c r="E539" s="109"/>
      <c r="F539" s="109"/>
      <c r="G539" s="109"/>
      <c r="H539" s="109"/>
      <c r="I539" s="109"/>
      <c r="J539" s="109"/>
      <c r="K539" s="109"/>
      <c r="L539" s="109"/>
    </row>
    <row r="540" spans="1:12" x14ac:dyDescent="0.25">
      <c r="A540" s="109"/>
      <c r="B540" s="109"/>
      <c r="C540" s="109"/>
      <c r="D540" s="109"/>
      <c r="E540" s="109"/>
      <c r="F540" s="109"/>
      <c r="G540" s="109"/>
      <c r="H540" s="109"/>
      <c r="I540" s="109"/>
      <c r="J540" s="109"/>
      <c r="K540" s="109"/>
      <c r="L540" s="109"/>
    </row>
    <row r="541" spans="1:12" x14ac:dyDescent="0.25">
      <c r="A541" s="109"/>
      <c r="B541" s="109"/>
      <c r="C541" s="109"/>
      <c r="D541" s="109"/>
      <c r="E541" s="109"/>
      <c r="F541" s="109"/>
      <c r="G541" s="109"/>
      <c r="H541" s="109"/>
      <c r="I541" s="109"/>
      <c r="J541" s="109"/>
      <c r="K541" s="109"/>
      <c r="L541" s="109"/>
    </row>
  </sheetData>
  <sheetProtection formatCells="0" formatColumns="0" formatRows="0" insertColumns="0" insertRows="0" insertHyperlinks="0" deleteColumns="0" deleteRows="0" sort="0" autoFilter="0" pivotTables="0"/>
  <mergeCells count="62">
    <mergeCell ref="C530:L530"/>
    <mergeCell ref="C532:L532"/>
    <mergeCell ref="C518:L518"/>
    <mergeCell ref="C520:L520"/>
    <mergeCell ref="C522:L522"/>
    <mergeCell ref="C524:L524"/>
    <mergeCell ref="C526:L526"/>
    <mergeCell ref="C528:L528"/>
    <mergeCell ref="C516:L516"/>
    <mergeCell ref="C498:L498"/>
    <mergeCell ref="C499:L499"/>
    <mergeCell ref="C501:L501"/>
    <mergeCell ref="C503:L503"/>
    <mergeCell ref="C504:L504"/>
    <mergeCell ref="C505:L505"/>
    <mergeCell ref="C507:L507"/>
    <mergeCell ref="C508:L508"/>
    <mergeCell ref="C510:L510"/>
    <mergeCell ref="C512:L512"/>
    <mergeCell ref="C514:L514"/>
    <mergeCell ref="C495:L495"/>
    <mergeCell ref="C476:L476"/>
    <mergeCell ref="C478:L478"/>
    <mergeCell ref="C480:L480"/>
    <mergeCell ref="C482:L482"/>
    <mergeCell ref="C483:L483"/>
    <mergeCell ref="C485:L485"/>
    <mergeCell ref="C487:L487"/>
    <mergeCell ref="C489:L489"/>
    <mergeCell ref="C491:L491"/>
    <mergeCell ref="C492:L492"/>
    <mergeCell ref="C493:L493"/>
    <mergeCell ref="B471:L471"/>
    <mergeCell ref="B460:L460"/>
    <mergeCell ref="B461:L461"/>
    <mergeCell ref="B462:L462"/>
    <mergeCell ref="B463:L463"/>
    <mergeCell ref="B464:L464"/>
    <mergeCell ref="B465:L465"/>
    <mergeCell ref="B466:L466"/>
    <mergeCell ref="B467:L467"/>
    <mergeCell ref="B468:L468"/>
    <mergeCell ref="B469:L469"/>
    <mergeCell ref="B470:L470"/>
    <mergeCell ref="B459:L459"/>
    <mergeCell ref="B448:L448"/>
    <mergeCell ref="B449:L449"/>
    <mergeCell ref="B450:L450"/>
    <mergeCell ref="B451:L451"/>
    <mergeCell ref="B452:L452"/>
    <mergeCell ref="B453:L453"/>
    <mergeCell ref="B454:L454"/>
    <mergeCell ref="B455:L455"/>
    <mergeCell ref="B456:L456"/>
    <mergeCell ref="B457:L457"/>
    <mergeCell ref="B458:L458"/>
    <mergeCell ref="B447:L447"/>
    <mergeCell ref="A441:L441"/>
    <mergeCell ref="A442:L442"/>
    <mergeCell ref="B444:L444"/>
    <mergeCell ref="B445:L445"/>
    <mergeCell ref="B446:L446"/>
  </mergeCells>
  <phoneticPr fontId="12" type="noConversion"/>
  <hyperlinks>
    <hyperlink ref="A5" r:id="rId1" xr:uid="{84916CD5-94E9-45AD-A07C-CCD0713D5FEC}"/>
    <hyperlink ref="B6" r:id="rId2" xr:uid="{BEDA2FF1-C509-4A89-87CA-188FE4E838CA}"/>
    <hyperlink ref="X237" r:id="rId3" display="https://tradingeconomics.com/nepal/inflation-cpi" xr:uid="{B6D8ABF6-8A83-4519-9453-52861AC4F863}"/>
    <hyperlink ref="AD237" r:id="rId4" display="https://tradingeconomics.com/nepal/inflation-cpi" xr:uid="{997931C6-D0CD-4053-AB08-501CA002E54A}"/>
    <hyperlink ref="X238" r:id="rId5" display="https://tradingeconomics.com/nepal/import-prices" xr:uid="{B0B811BC-5C27-4614-A780-248A7F47BCFA}"/>
    <hyperlink ref="AD238" r:id="rId6" display="https://tradingeconomics.com/nepal/import-prices" xr:uid="{A1A2BDF1-0AA5-49FB-B15A-257205F646E9}"/>
    <hyperlink ref="X239" r:id="rId7" display="https://tradingeconomics.com/nepal/food-inflation" xr:uid="{7DE882CE-E6CB-4688-A957-C0E4A05888F4}"/>
    <hyperlink ref="AD239" r:id="rId8" display="https://tradingeconomics.com/nepal/food-inflation" xr:uid="{F3A7D753-5458-4200-AE04-FAAA5BE406A4}"/>
    <hyperlink ref="X240" r:id="rId9" display="https://tradingeconomics.com/nepal/export-prices" xr:uid="{34524ED5-213A-4585-994C-5CEC87E31DC1}"/>
    <hyperlink ref="AD240" r:id="rId10" display="https://tradingeconomics.com/nepal/export-prices" xr:uid="{CDC3F3EF-8BFE-4FBF-B231-6A486005BC74}"/>
    <hyperlink ref="X241" r:id="rId11" display="https://tradingeconomics.com/nepal/consumer-price-index-cpi" xr:uid="{69BDE976-FEFD-42D8-BE9B-8F6EA3B8552B}"/>
    <hyperlink ref="AD241" r:id="rId12" display="https://tradingeconomics.com/nepal/consumer-price-index-cpi" xr:uid="{B22A770A-E631-46FC-AEC4-105E6C3FB91C}"/>
  </hyperlinks>
  <pageMargins left="0.25" right="0.25" top="0.75" bottom="0.75" header="0.3" footer="0.3"/>
  <pageSetup paperSize="5" scale="51" fitToHeight="0" orientation="landscape" r:id="rId13"/>
  <drawing r:id="rId1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B8B9-02BF-4605-A76A-9527133E54B1}">
  <dimension ref="A1:AZ10"/>
  <sheetViews>
    <sheetView workbookViewId="0">
      <pane xSplit="8" ySplit="1" topLeftCell="AT2" activePane="bottomRight" state="frozen"/>
      <selection pane="topRight" activeCell="I1" sqref="I1"/>
      <selection pane="bottomLeft" activeCell="A2" sqref="A2"/>
      <selection pane="bottomRight" activeCell="A2" sqref="A2"/>
    </sheetView>
  </sheetViews>
  <sheetFormatPr defaultRowHeight="12.5" x14ac:dyDescent="0.25"/>
  <cols>
    <col min="1" max="4" width="8.7265625" style="204"/>
    <col min="5" max="5" width="15.54296875" style="204" customWidth="1"/>
    <col min="6" max="16384" width="8.7265625" style="204"/>
  </cols>
  <sheetData>
    <row r="1" spans="1:52" x14ac:dyDescent="0.25">
      <c r="A1" s="204" t="s">
        <v>814</v>
      </c>
      <c r="B1" s="204" t="s">
        <v>815</v>
      </c>
      <c r="C1" s="204" t="s">
        <v>816</v>
      </c>
      <c r="D1" s="204" t="s">
        <v>817</v>
      </c>
      <c r="E1" s="204" t="s">
        <v>818</v>
      </c>
      <c r="F1" s="204" t="s">
        <v>819</v>
      </c>
      <c r="G1" s="204" t="s">
        <v>820</v>
      </c>
      <c r="H1" s="204" t="s">
        <v>821</v>
      </c>
      <c r="I1" s="204" t="s">
        <v>822</v>
      </c>
      <c r="J1" s="204">
        <v>1980</v>
      </c>
      <c r="K1" s="204">
        <v>1981</v>
      </c>
      <c r="L1" s="204">
        <v>1982</v>
      </c>
      <c r="M1" s="204">
        <v>1983</v>
      </c>
      <c r="N1" s="204">
        <v>1984</v>
      </c>
      <c r="O1" s="204">
        <v>1985</v>
      </c>
      <c r="P1" s="204">
        <v>1986</v>
      </c>
      <c r="Q1" s="204">
        <v>1987</v>
      </c>
      <c r="R1" s="204">
        <v>1988</v>
      </c>
      <c r="S1" s="204">
        <v>1989</v>
      </c>
      <c r="T1" s="204">
        <v>1990</v>
      </c>
      <c r="U1" s="204">
        <v>1991</v>
      </c>
      <c r="V1" s="204">
        <v>1992</v>
      </c>
      <c r="W1" s="204">
        <v>1993</v>
      </c>
      <c r="X1" s="204">
        <v>1994</v>
      </c>
      <c r="Y1" s="204">
        <v>1995</v>
      </c>
      <c r="Z1" s="204">
        <v>1996</v>
      </c>
      <c r="AA1" s="204">
        <v>1997</v>
      </c>
      <c r="AB1" s="204">
        <v>1998</v>
      </c>
      <c r="AC1" s="204">
        <v>1999</v>
      </c>
      <c r="AD1" s="204">
        <v>2000</v>
      </c>
      <c r="AE1" s="204">
        <v>2001</v>
      </c>
      <c r="AF1" s="204">
        <v>2002</v>
      </c>
      <c r="AG1" s="204">
        <v>2003</v>
      </c>
      <c r="AH1" s="204">
        <v>2004</v>
      </c>
      <c r="AI1" s="204">
        <v>2005</v>
      </c>
      <c r="AJ1" s="204">
        <v>2006</v>
      </c>
      <c r="AK1" s="204">
        <v>2007</v>
      </c>
      <c r="AL1" s="204">
        <v>2008</v>
      </c>
      <c r="AM1" s="204">
        <v>2009</v>
      </c>
      <c r="AN1" s="204">
        <v>2010</v>
      </c>
      <c r="AO1" s="204">
        <v>2011</v>
      </c>
      <c r="AP1" s="204">
        <v>2012</v>
      </c>
      <c r="AQ1" s="204">
        <v>2013</v>
      </c>
      <c r="AR1" s="204">
        <v>2014</v>
      </c>
      <c r="AS1" s="204">
        <v>2015</v>
      </c>
      <c r="AT1" s="204">
        <v>2016</v>
      </c>
      <c r="AU1" s="204">
        <v>2017</v>
      </c>
      <c r="AV1" s="204">
        <v>2018</v>
      </c>
      <c r="AW1" s="204">
        <v>2019</v>
      </c>
      <c r="AX1" s="204">
        <v>2020</v>
      </c>
      <c r="AY1" s="204">
        <v>2021</v>
      </c>
      <c r="AZ1" s="204" t="s">
        <v>823</v>
      </c>
    </row>
    <row r="2" spans="1:52" x14ac:dyDescent="0.25">
      <c r="A2" s="205" t="s">
        <v>824</v>
      </c>
    </row>
    <row r="3" spans="1:52" x14ac:dyDescent="0.25">
      <c r="A3" s="204">
        <v>558</v>
      </c>
      <c r="B3" s="204" t="s">
        <v>825</v>
      </c>
      <c r="C3" s="204" t="s">
        <v>826</v>
      </c>
      <c r="D3" s="204" t="s">
        <v>827</v>
      </c>
      <c r="E3" s="204" t="s">
        <v>828</v>
      </c>
      <c r="F3" s="204" t="s">
        <v>829</v>
      </c>
      <c r="G3" s="204" t="s">
        <v>830</v>
      </c>
      <c r="I3" s="204" t="s">
        <v>831</v>
      </c>
      <c r="J3" s="204">
        <v>-2.3199999999999998</v>
      </c>
      <c r="K3" s="204">
        <v>8.3409999999999993</v>
      </c>
      <c r="L3" s="204">
        <v>3.78</v>
      </c>
      <c r="M3" s="204">
        <v>-2.9780000000000002</v>
      </c>
      <c r="N3" s="204">
        <v>9.6809999999999992</v>
      </c>
      <c r="O3" s="204">
        <v>6.1449999999999996</v>
      </c>
      <c r="P3" s="204">
        <v>4.5659999999999998</v>
      </c>
      <c r="Q3" s="204">
        <v>1.7</v>
      </c>
      <c r="R3" s="204">
        <v>7.6970000000000001</v>
      </c>
      <c r="S3" s="204">
        <v>4.3280000000000003</v>
      </c>
      <c r="T3" s="204">
        <v>4.6349999999999998</v>
      </c>
      <c r="U3" s="204">
        <v>6.3659999999999997</v>
      </c>
      <c r="V3" s="204">
        <v>4.1079999999999997</v>
      </c>
      <c r="W3" s="204">
        <v>3.847</v>
      </c>
      <c r="X3" s="204">
        <v>8.2189999999999994</v>
      </c>
      <c r="Y3" s="204">
        <v>3.468</v>
      </c>
      <c r="Z3" s="204">
        <v>5.3380000000000001</v>
      </c>
      <c r="AA3" s="204">
        <v>5.2610000000000001</v>
      </c>
      <c r="AB3" s="204">
        <v>2.9430000000000001</v>
      </c>
      <c r="AC3" s="204">
        <v>4.4829999999999997</v>
      </c>
      <c r="AD3" s="204">
        <v>6.1159999999999997</v>
      </c>
      <c r="AE3" s="204">
        <v>5.6289999999999996</v>
      </c>
      <c r="AF3" s="204">
        <v>0.12</v>
      </c>
      <c r="AG3" s="204">
        <v>3.9449999999999998</v>
      </c>
      <c r="AH3" s="204">
        <v>4.6829999999999998</v>
      </c>
      <c r="AI3" s="204">
        <v>3.4790000000000001</v>
      </c>
      <c r="AJ3" s="204">
        <v>3.3650000000000002</v>
      </c>
      <c r="AK3" s="204">
        <v>3.4119999999999999</v>
      </c>
      <c r="AL3" s="204">
        <v>6.1050000000000004</v>
      </c>
      <c r="AM3" s="204">
        <v>4.5330000000000004</v>
      </c>
      <c r="AN3" s="204">
        <v>4.8159999999999998</v>
      </c>
      <c r="AO3" s="204">
        <v>3.4220000000000002</v>
      </c>
      <c r="AP3" s="204">
        <v>4.7809999999999997</v>
      </c>
      <c r="AQ3" s="204">
        <v>4.1289999999999996</v>
      </c>
      <c r="AR3" s="204">
        <v>5.9889999999999999</v>
      </c>
      <c r="AS3" s="204">
        <v>3.323</v>
      </c>
      <c r="AT3" s="204">
        <v>0.58899999999999997</v>
      </c>
      <c r="AU3" s="204">
        <v>8.2230000000000008</v>
      </c>
      <c r="AV3" s="204">
        <v>6.6580000000000004</v>
      </c>
      <c r="AW3" s="204">
        <v>7.0510000000000002</v>
      </c>
      <c r="AX3" s="204">
        <v>2.5089999999999999</v>
      </c>
      <c r="AY3" s="204">
        <v>4.9749999999999996</v>
      </c>
      <c r="AZ3" s="204">
        <v>2019</v>
      </c>
    </row>
    <row r="4" spans="1:52" x14ac:dyDescent="0.25">
      <c r="A4" s="204">
        <v>558</v>
      </c>
      <c r="B4" s="204" t="s">
        <v>825</v>
      </c>
      <c r="C4" s="204" t="s">
        <v>832</v>
      </c>
      <c r="D4" s="204" t="s">
        <v>827</v>
      </c>
      <c r="E4" s="204" t="s">
        <v>833</v>
      </c>
      <c r="F4" s="204" t="s">
        <v>834</v>
      </c>
      <c r="G4" s="204" t="s">
        <v>835</v>
      </c>
      <c r="H4" s="204" t="s">
        <v>836</v>
      </c>
      <c r="I4" s="204" t="s">
        <v>831</v>
      </c>
      <c r="J4" s="204">
        <v>6.0389999999999997</v>
      </c>
      <c r="K4" s="204">
        <v>7.1619999999999999</v>
      </c>
      <c r="L4" s="204">
        <v>7.8920000000000003</v>
      </c>
      <c r="M4" s="204">
        <v>7.9569999999999999</v>
      </c>
      <c r="N4" s="204">
        <v>9.0419999999999998</v>
      </c>
      <c r="O4" s="204">
        <v>9.9009999999999998</v>
      </c>
      <c r="P4" s="204">
        <v>10.561</v>
      </c>
      <c r="Q4" s="204">
        <v>11.007</v>
      </c>
      <c r="R4" s="204">
        <v>12.272</v>
      </c>
      <c r="S4" s="204">
        <v>13.305</v>
      </c>
      <c r="T4" s="204">
        <v>14.443</v>
      </c>
      <c r="U4" s="204">
        <v>15.882</v>
      </c>
      <c r="V4" s="204">
        <v>16.911000000000001</v>
      </c>
      <c r="W4" s="204">
        <v>17.977</v>
      </c>
      <c r="X4" s="204">
        <v>19.87</v>
      </c>
      <c r="Y4" s="204">
        <v>20.991</v>
      </c>
      <c r="Z4" s="204">
        <v>22.515999999999998</v>
      </c>
      <c r="AA4" s="204">
        <v>24.109000000000002</v>
      </c>
      <c r="AB4" s="204">
        <v>25.097999999999999</v>
      </c>
      <c r="AC4" s="204">
        <v>26.602</v>
      </c>
      <c r="AD4" s="204">
        <v>28.86</v>
      </c>
      <c r="AE4" s="204">
        <v>31.152999999999999</v>
      </c>
      <c r="AF4" s="204">
        <v>31.684000000000001</v>
      </c>
      <c r="AG4" s="204">
        <v>33.545000000000002</v>
      </c>
      <c r="AH4" s="204">
        <v>36.061</v>
      </c>
      <c r="AI4" s="204">
        <v>38.478000000000002</v>
      </c>
      <c r="AJ4" s="204">
        <v>40.976999999999997</v>
      </c>
      <c r="AK4" s="204">
        <v>43.512999999999998</v>
      </c>
      <c r="AL4" s="204">
        <v>47.067</v>
      </c>
      <c r="AM4" s="204">
        <v>49.576000000000001</v>
      </c>
      <c r="AN4" s="204">
        <v>52.569000000000003</v>
      </c>
      <c r="AO4" s="204">
        <v>55.503999999999998</v>
      </c>
      <c r="AP4" s="204">
        <v>59.273000000000003</v>
      </c>
      <c r="AQ4" s="204">
        <v>62.802999999999997</v>
      </c>
      <c r="AR4" s="204">
        <v>67.796000000000006</v>
      </c>
      <c r="AS4" s="204">
        <v>70.778999999999996</v>
      </c>
      <c r="AT4" s="204">
        <v>71.932000000000002</v>
      </c>
      <c r="AU4" s="204">
        <v>79.313999999999993</v>
      </c>
      <c r="AV4" s="204">
        <v>86.655000000000001</v>
      </c>
      <c r="AW4" s="204">
        <v>94.382999999999996</v>
      </c>
      <c r="AX4" s="204">
        <v>97.364999999999995</v>
      </c>
      <c r="AY4" s="204">
        <v>104.202</v>
      </c>
      <c r="AZ4" s="204">
        <v>2019</v>
      </c>
    </row>
    <row r="5" spans="1:52" x14ac:dyDescent="0.25">
      <c r="A5" s="204">
        <v>558</v>
      </c>
      <c r="B5" s="204" t="s">
        <v>825</v>
      </c>
      <c r="C5" s="204" t="s">
        <v>837</v>
      </c>
      <c r="D5" s="204" t="s">
        <v>827</v>
      </c>
      <c r="E5" s="204" t="s">
        <v>838</v>
      </c>
      <c r="F5" s="204" t="s">
        <v>839</v>
      </c>
      <c r="G5" s="204" t="s">
        <v>840</v>
      </c>
      <c r="I5" s="204" t="s">
        <v>831</v>
      </c>
      <c r="J5" s="204">
        <v>-4.5190000000000001</v>
      </c>
      <c r="K5" s="204">
        <v>5.8769999999999998</v>
      </c>
      <c r="L5" s="204">
        <v>1.3979999999999999</v>
      </c>
      <c r="M5" s="204">
        <v>-5.2080000000000002</v>
      </c>
      <c r="N5" s="204">
        <v>7.18</v>
      </c>
      <c r="O5" s="204">
        <v>3.754</v>
      </c>
      <c r="P5" s="204">
        <v>2.2530000000000001</v>
      </c>
      <c r="Q5" s="204">
        <v>-0.51600000000000001</v>
      </c>
      <c r="R5" s="204">
        <v>5.3239999999999998</v>
      </c>
      <c r="S5" s="204">
        <v>1.9279999999999999</v>
      </c>
      <c r="T5" s="204">
        <v>2.0870000000000002</v>
      </c>
      <c r="U5" s="204">
        <v>3.6259999999999999</v>
      </c>
      <c r="V5" s="204">
        <v>1.3260000000000001</v>
      </c>
      <c r="W5" s="204">
        <v>1.0509999999999999</v>
      </c>
      <c r="X5" s="204">
        <v>5.3860000000000001</v>
      </c>
      <c r="Y5" s="204">
        <v>0.90200000000000002</v>
      </c>
      <c r="Z5" s="204">
        <v>2.8849999999999998</v>
      </c>
      <c r="AA5" s="204">
        <v>2.956</v>
      </c>
      <c r="AB5" s="204">
        <v>0.83</v>
      </c>
      <c r="AC5" s="204">
        <v>2.4740000000000002</v>
      </c>
      <c r="AD5" s="204">
        <v>4.2050000000000001</v>
      </c>
      <c r="AE5" s="204">
        <v>3.867</v>
      </c>
      <c r="AF5" s="204">
        <v>-1.413</v>
      </c>
      <c r="AG5" s="204">
        <v>2.4729999999999999</v>
      </c>
      <c r="AH5" s="204">
        <v>3.2890000000000001</v>
      </c>
      <c r="AI5" s="204">
        <v>2.1720000000000002</v>
      </c>
      <c r="AJ5" s="204">
        <v>2.0870000000000002</v>
      </c>
      <c r="AK5" s="204">
        <v>2.173</v>
      </c>
      <c r="AL5" s="204">
        <v>4.9749999999999996</v>
      </c>
      <c r="AM5" s="204">
        <v>3.69</v>
      </c>
      <c r="AN5" s="204">
        <v>4.3129999999999997</v>
      </c>
      <c r="AO5" s="204">
        <v>3.3140000000000001</v>
      </c>
      <c r="AP5" s="204">
        <v>4.9809999999999999</v>
      </c>
      <c r="AQ5" s="204">
        <v>4.407</v>
      </c>
      <c r="AR5" s="204">
        <v>6.032</v>
      </c>
      <c r="AS5" s="204">
        <v>2.9089999999999998</v>
      </c>
      <c r="AT5" s="204">
        <v>-0.31900000000000001</v>
      </c>
      <c r="AU5" s="204">
        <v>6.79</v>
      </c>
      <c r="AV5" s="204">
        <v>4.9080000000000004</v>
      </c>
      <c r="AW5" s="204">
        <v>5.67</v>
      </c>
      <c r="AX5" s="204">
        <v>1.1859999999999999</v>
      </c>
      <c r="AY5" s="204">
        <v>3.62</v>
      </c>
      <c r="AZ5" s="204">
        <v>2019</v>
      </c>
    </row>
    <row r="6" spans="1:52" x14ac:dyDescent="0.25">
      <c r="A6" s="204">
        <v>558</v>
      </c>
      <c r="B6" s="204" t="s">
        <v>825</v>
      </c>
      <c r="C6" s="204" t="s">
        <v>841</v>
      </c>
      <c r="D6" s="204" t="s">
        <v>827</v>
      </c>
      <c r="E6" s="204" t="s">
        <v>842</v>
      </c>
      <c r="F6" s="204" t="s">
        <v>843</v>
      </c>
      <c r="G6" s="204" t="s">
        <v>830</v>
      </c>
      <c r="I6" s="204" t="s">
        <v>844</v>
      </c>
      <c r="J6" s="204">
        <v>9.8000000000000007</v>
      </c>
      <c r="K6" s="204">
        <v>13.446999999999999</v>
      </c>
      <c r="L6" s="204">
        <v>10.381</v>
      </c>
      <c r="M6" s="204">
        <v>14.196999999999999</v>
      </c>
      <c r="N6" s="204">
        <v>6.2140000000000004</v>
      </c>
      <c r="O6" s="204">
        <v>4.1269999999999998</v>
      </c>
      <c r="P6" s="204">
        <v>15.853999999999999</v>
      </c>
      <c r="Q6" s="204">
        <v>13.285</v>
      </c>
      <c r="R6" s="204">
        <v>11.023999999999999</v>
      </c>
      <c r="S6" s="204">
        <v>8.0779999999999994</v>
      </c>
      <c r="T6" s="204">
        <v>8.9260000000000002</v>
      </c>
      <c r="U6" s="204">
        <v>7.9429999999999996</v>
      </c>
      <c r="V6" s="204">
        <v>21.061</v>
      </c>
      <c r="W6" s="204">
        <v>8.8710000000000004</v>
      </c>
      <c r="X6" s="204">
        <v>8.9510000000000005</v>
      </c>
      <c r="Y6" s="204">
        <v>7.6769999999999996</v>
      </c>
      <c r="Z6" s="204">
        <v>7.1790000000000003</v>
      </c>
      <c r="AA6" s="204">
        <v>8.1010000000000009</v>
      </c>
      <c r="AB6" s="204">
        <v>8.3260000000000005</v>
      </c>
      <c r="AC6" s="204">
        <v>11.379</v>
      </c>
      <c r="AD6" s="204">
        <v>3.3929999999999998</v>
      </c>
      <c r="AE6" s="204">
        <v>2.4350000000000001</v>
      </c>
      <c r="AF6" s="204">
        <v>2.8959999999999999</v>
      </c>
      <c r="AG6" s="204">
        <v>4.7430000000000003</v>
      </c>
      <c r="AH6" s="204">
        <v>3.9630000000000001</v>
      </c>
      <c r="AI6" s="204">
        <v>4.5389999999999997</v>
      </c>
      <c r="AJ6" s="204">
        <v>7.9630000000000001</v>
      </c>
      <c r="AK6" s="204">
        <v>6.2030000000000003</v>
      </c>
      <c r="AL6" s="204">
        <v>6.6769999999999996</v>
      </c>
      <c r="AM6" s="204">
        <v>12.624000000000001</v>
      </c>
      <c r="AN6" s="204">
        <v>9.5649999999999995</v>
      </c>
      <c r="AO6" s="204">
        <v>9.5660000000000007</v>
      </c>
      <c r="AP6" s="204">
        <v>8.3049999999999997</v>
      </c>
      <c r="AQ6" s="204">
        <v>9.8729999999999993</v>
      </c>
      <c r="AR6" s="204">
        <v>9.0389999999999997</v>
      </c>
      <c r="AS6" s="204">
        <v>7.2119999999999997</v>
      </c>
      <c r="AT6" s="204">
        <v>9.9320000000000004</v>
      </c>
      <c r="AU6" s="204">
        <v>4.4539999999999997</v>
      </c>
      <c r="AV6" s="204">
        <v>4.1470000000000002</v>
      </c>
      <c r="AW6" s="204">
        <v>4.6390000000000002</v>
      </c>
      <c r="AX6" s="204">
        <v>6.71</v>
      </c>
      <c r="AY6" s="204">
        <v>6.7489999999999997</v>
      </c>
      <c r="AZ6" s="204">
        <v>2019</v>
      </c>
    </row>
    <row r="7" spans="1:52" x14ac:dyDescent="0.25">
      <c r="A7" s="204">
        <v>558</v>
      </c>
      <c r="B7" s="204" t="s">
        <v>825</v>
      </c>
      <c r="C7" s="204" t="s">
        <v>845</v>
      </c>
      <c r="D7" s="204" t="s">
        <v>827</v>
      </c>
      <c r="E7" s="204" t="s">
        <v>846</v>
      </c>
      <c r="F7" s="204" t="s">
        <v>847</v>
      </c>
      <c r="G7" s="204" t="s">
        <v>830</v>
      </c>
      <c r="I7" s="204" t="s">
        <v>844</v>
      </c>
      <c r="J7" s="204" t="s">
        <v>848</v>
      </c>
      <c r="K7" s="204">
        <v>10.9</v>
      </c>
      <c r="L7" s="204">
        <v>11.349</v>
      </c>
      <c r="M7" s="204">
        <v>14.414</v>
      </c>
      <c r="N7" s="204">
        <v>1.5649999999999999</v>
      </c>
      <c r="O7" s="204">
        <v>6.899</v>
      </c>
      <c r="P7" s="204">
        <v>21.696000000000002</v>
      </c>
      <c r="Q7" s="204">
        <v>9.14</v>
      </c>
      <c r="R7" s="204">
        <v>8.9670000000000005</v>
      </c>
      <c r="S7" s="204">
        <v>10.228999999999999</v>
      </c>
      <c r="T7" s="204">
        <v>5.5609999999999999</v>
      </c>
      <c r="U7" s="204">
        <v>15.135999999999999</v>
      </c>
      <c r="V7" s="204">
        <v>19.3</v>
      </c>
      <c r="W7" s="204">
        <v>5.8609999999999998</v>
      </c>
      <c r="X7" s="204">
        <v>9.0820000000000007</v>
      </c>
      <c r="Y7" s="204">
        <v>8.6969999999999992</v>
      </c>
      <c r="Z7" s="204">
        <v>5.9930000000000003</v>
      </c>
      <c r="AA7" s="204">
        <v>5.673</v>
      </c>
      <c r="AB7" s="204">
        <v>12.010999999999999</v>
      </c>
      <c r="AC7" s="204">
        <v>9.0169999999999995</v>
      </c>
      <c r="AD7" s="204">
        <v>0.59599999999999997</v>
      </c>
      <c r="AE7" s="204">
        <v>3.407</v>
      </c>
      <c r="AF7" s="204">
        <v>3.51</v>
      </c>
      <c r="AG7" s="204">
        <v>6.09</v>
      </c>
      <c r="AH7" s="204">
        <v>2.0219999999999998</v>
      </c>
      <c r="AI7" s="204">
        <v>6.65</v>
      </c>
      <c r="AJ7" s="204">
        <v>8.2729999999999997</v>
      </c>
      <c r="AK7" s="204">
        <v>4.7320000000000002</v>
      </c>
      <c r="AL7" s="204">
        <v>10.695</v>
      </c>
      <c r="AM7" s="204">
        <v>11.087</v>
      </c>
      <c r="AN7" s="204">
        <v>9.0259999999999998</v>
      </c>
      <c r="AO7" s="204">
        <v>9.5820000000000007</v>
      </c>
      <c r="AP7" s="204">
        <v>11.475</v>
      </c>
      <c r="AQ7" s="204">
        <v>7.7489999999999997</v>
      </c>
      <c r="AR7" s="204">
        <v>8.0839999999999996</v>
      </c>
      <c r="AS7" s="204">
        <v>7.5759999999999996</v>
      </c>
      <c r="AT7" s="204">
        <v>10.439</v>
      </c>
      <c r="AU7" s="204">
        <v>2.7109999999999999</v>
      </c>
      <c r="AV7" s="204">
        <v>4.58</v>
      </c>
      <c r="AW7" s="204">
        <v>6.0209999999999999</v>
      </c>
      <c r="AX7" s="204">
        <v>7.4980000000000002</v>
      </c>
      <c r="AY7" s="204">
        <v>6</v>
      </c>
      <c r="AZ7" s="204">
        <v>2019</v>
      </c>
    </row>
    <row r="8" spans="1:52" x14ac:dyDescent="0.25">
      <c r="A8" s="204">
        <v>558</v>
      </c>
      <c r="B8" s="204" t="s">
        <v>825</v>
      </c>
      <c r="C8" s="204" t="s">
        <v>849</v>
      </c>
      <c r="D8" s="204" t="s">
        <v>827</v>
      </c>
      <c r="E8" s="204" t="s">
        <v>850</v>
      </c>
      <c r="F8" s="204" t="s">
        <v>851</v>
      </c>
      <c r="G8" s="204" t="s">
        <v>852</v>
      </c>
    </row>
    <row r="9" spans="1:52" x14ac:dyDescent="0.25">
      <c r="A9" s="204">
        <v>558</v>
      </c>
      <c r="B9" s="204" t="s">
        <v>825</v>
      </c>
      <c r="C9" s="204" t="s">
        <v>853</v>
      </c>
      <c r="D9" s="204" t="s">
        <v>827</v>
      </c>
      <c r="E9" s="204" t="s">
        <v>854</v>
      </c>
      <c r="F9" s="204" t="s">
        <v>855</v>
      </c>
      <c r="G9" s="204" t="s">
        <v>856</v>
      </c>
      <c r="I9" s="204" t="s">
        <v>857</v>
      </c>
      <c r="J9" s="204" t="s">
        <v>848</v>
      </c>
      <c r="K9" s="204" t="s">
        <v>848</v>
      </c>
      <c r="L9" s="204" t="s">
        <v>848</v>
      </c>
      <c r="M9" s="204" t="s">
        <v>848</v>
      </c>
      <c r="N9" s="204" t="s">
        <v>848</v>
      </c>
      <c r="O9" s="204" t="s">
        <v>848</v>
      </c>
      <c r="P9" s="204" t="s">
        <v>848</v>
      </c>
      <c r="Q9" s="204" t="s">
        <v>848</v>
      </c>
      <c r="R9" s="204" t="s">
        <v>848</v>
      </c>
      <c r="S9" s="204" t="s">
        <v>848</v>
      </c>
      <c r="T9" s="204" t="s">
        <v>848</v>
      </c>
      <c r="U9" s="204" t="s">
        <v>848</v>
      </c>
      <c r="V9" s="204" t="s">
        <v>848</v>
      </c>
      <c r="W9" s="204" t="s">
        <v>848</v>
      </c>
      <c r="X9" s="204" t="s">
        <v>848</v>
      </c>
      <c r="Y9" s="204" t="s">
        <v>848</v>
      </c>
      <c r="Z9" s="204" t="s">
        <v>848</v>
      </c>
      <c r="AA9" s="204" t="s">
        <v>848</v>
      </c>
      <c r="AB9" s="204" t="s">
        <v>848</v>
      </c>
      <c r="AC9" s="204" t="s">
        <v>848</v>
      </c>
      <c r="AD9" s="204">
        <v>-1.6890000000000001</v>
      </c>
      <c r="AE9" s="204">
        <v>-2.6850000000000001</v>
      </c>
      <c r="AF9" s="204">
        <v>-2.8109999999999999</v>
      </c>
      <c r="AG9" s="204">
        <v>-0.38600000000000001</v>
      </c>
      <c r="AH9" s="204">
        <v>-0.16400000000000001</v>
      </c>
      <c r="AI9" s="204">
        <v>0.27900000000000003</v>
      </c>
      <c r="AJ9" s="204">
        <v>0.26800000000000002</v>
      </c>
      <c r="AK9" s="204">
        <v>-0.76600000000000001</v>
      </c>
      <c r="AL9" s="204">
        <v>-0.33200000000000002</v>
      </c>
      <c r="AM9" s="204">
        <v>-2.552</v>
      </c>
      <c r="AN9" s="204">
        <v>-0.76600000000000001</v>
      </c>
      <c r="AO9" s="204">
        <v>-0.81799999999999995</v>
      </c>
      <c r="AP9" s="204">
        <v>-1.3420000000000001</v>
      </c>
      <c r="AQ9" s="204">
        <v>1.81</v>
      </c>
      <c r="AR9" s="204">
        <v>1.5309999999999999</v>
      </c>
      <c r="AS9" s="204">
        <v>0.65700000000000003</v>
      </c>
      <c r="AT9" s="204">
        <v>1.3520000000000001</v>
      </c>
      <c r="AU9" s="204">
        <v>-3.0939999999999999</v>
      </c>
      <c r="AV9" s="204">
        <v>-6.6509999999999998</v>
      </c>
      <c r="AW9" s="204">
        <v>-4.5609999999999999</v>
      </c>
      <c r="AX9" s="204">
        <v>-5.9749999999999996</v>
      </c>
      <c r="AY9" s="204">
        <v>-4.9950000000000001</v>
      </c>
      <c r="AZ9" s="204">
        <v>2019</v>
      </c>
    </row>
    <row r="10" spans="1:52" x14ac:dyDescent="0.25">
      <c r="A10" s="204">
        <v>558</v>
      </c>
      <c r="B10" s="204" t="s">
        <v>825</v>
      </c>
      <c r="C10" s="204" t="s">
        <v>858</v>
      </c>
      <c r="D10" s="204" t="s">
        <v>827</v>
      </c>
      <c r="E10" s="204" t="s">
        <v>859</v>
      </c>
      <c r="F10" s="204" t="s">
        <v>860</v>
      </c>
      <c r="G10" s="204" t="s">
        <v>856</v>
      </c>
      <c r="I10" s="204" t="s">
        <v>861</v>
      </c>
      <c r="J10" s="204">
        <v>-5.6520000000000001</v>
      </c>
      <c r="K10" s="204">
        <v>-4.4870000000000001</v>
      </c>
      <c r="L10" s="204">
        <v>-8.0259999999999998</v>
      </c>
      <c r="M10" s="204">
        <v>-9.0660000000000007</v>
      </c>
      <c r="N10" s="204">
        <v>-8.782</v>
      </c>
      <c r="O10" s="204">
        <v>-6.0339999999999998</v>
      </c>
      <c r="P10" s="204">
        <v>-4.1429999999999998</v>
      </c>
      <c r="Q10" s="204">
        <v>-4.3460000000000001</v>
      </c>
      <c r="R10" s="204">
        <v>-6.032</v>
      </c>
      <c r="S10" s="204">
        <v>-7.11</v>
      </c>
      <c r="T10" s="204">
        <v>-7.5510000000000002</v>
      </c>
      <c r="U10" s="204">
        <v>-7.6980000000000004</v>
      </c>
      <c r="V10" s="204">
        <v>-5.7670000000000003</v>
      </c>
      <c r="W10" s="204">
        <v>-5.2450000000000001</v>
      </c>
      <c r="X10" s="204">
        <v>-5.8849999999999998</v>
      </c>
      <c r="Y10" s="204">
        <v>-2.1230000000000002</v>
      </c>
      <c r="Z10" s="204">
        <v>-4.9989999999999997</v>
      </c>
      <c r="AA10" s="204">
        <v>-0.71199999999999997</v>
      </c>
      <c r="AB10" s="204">
        <v>-0.93899999999999995</v>
      </c>
      <c r="AC10" s="204">
        <v>4.0359999999999996</v>
      </c>
      <c r="AD10" s="204">
        <v>6.38</v>
      </c>
      <c r="AE10" s="204">
        <v>7.6479999999999997</v>
      </c>
      <c r="AF10" s="204">
        <v>3.8809999999999998</v>
      </c>
      <c r="AG10" s="204">
        <v>2.4239999999999999</v>
      </c>
      <c r="AH10" s="204">
        <v>2.7010000000000001</v>
      </c>
      <c r="AI10" s="204">
        <v>1.998</v>
      </c>
      <c r="AJ10" s="204">
        <v>2.1280000000000001</v>
      </c>
      <c r="AK10" s="204">
        <v>-0.13400000000000001</v>
      </c>
      <c r="AL10" s="204">
        <v>2.74</v>
      </c>
      <c r="AM10" s="204">
        <v>4.1689999999999996</v>
      </c>
      <c r="AN10" s="204">
        <v>-2.3620000000000001</v>
      </c>
      <c r="AO10" s="204">
        <v>-0.95099999999999996</v>
      </c>
      <c r="AP10" s="204">
        <v>4.8220000000000001</v>
      </c>
      <c r="AQ10" s="204">
        <v>3.2930000000000001</v>
      </c>
      <c r="AR10" s="204">
        <v>4.5439999999999996</v>
      </c>
      <c r="AS10" s="204">
        <v>4.9850000000000003</v>
      </c>
      <c r="AT10" s="204">
        <v>6.319</v>
      </c>
      <c r="AU10" s="204">
        <v>-0.371</v>
      </c>
      <c r="AV10" s="204">
        <v>-8.093</v>
      </c>
      <c r="AW10" s="204">
        <v>-7.718</v>
      </c>
      <c r="AX10" s="204">
        <v>-6.4509999999999996</v>
      </c>
      <c r="AY10" s="204">
        <v>-6.1559999999999997</v>
      </c>
      <c r="AZ10" s="204">
        <v>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057FC-EE58-429C-8476-B4713FDDDD92}">
  <dimension ref="A1:BC47"/>
  <sheetViews>
    <sheetView workbookViewId="0">
      <pane xSplit="8" ySplit="2" topLeftCell="I3" activePane="bottomRight" state="frozen"/>
      <selection pane="topRight" activeCell="I1" sqref="I1"/>
      <selection pane="bottomLeft" activeCell="A3" sqref="A3"/>
      <selection pane="bottomRight" activeCell="A2" sqref="A2"/>
    </sheetView>
  </sheetViews>
  <sheetFormatPr defaultRowHeight="12.5" x14ac:dyDescent="0.25"/>
  <cols>
    <col min="1" max="16384" width="8.7265625" style="204"/>
  </cols>
  <sheetData>
    <row r="1" spans="1:55" x14ac:dyDescent="0.25">
      <c r="A1" s="204" t="s">
        <v>862</v>
      </c>
    </row>
    <row r="2" spans="1:55" x14ac:dyDescent="0.25">
      <c r="A2" s="204" t="s">
        <v>814</v>
      </c>
      <c r="B2" s="204" t="s">
        <v>815</v>
      </c>
      <c r="C2" s="204" t="s">
        <v>816</v>
      </c>
      <c r="D2" s="204" t="s">
        <v>817</v>
      </c>
      <c r="E2" s="204" t="s">
        <v>818</v>
      </c>
      <c r="F2" s="204" t="s">
        <v>819</v>
      </c>
      <c r="G2" s="204" t="s">
        <v>820</v>
      </c>
      <c r="H2" s="204" t="s">
        <v>821</v>
      </c>
      <c r="I2" s="204" t="s">
        <v>822</v>
      </c>
      <c r="J2" s="204">
        <v>1980</v>
      </c>
      <c r="K2" s="204">
        <v>1981</v>
      </c>
      <c r="L2" s="204">
        <v>1982</v>
      </c>
      <c r="M2" s="204">
        <v>1983</v>
      </c>
      <c r="N2" s="204">
        <v>1984</v>
      </c>
      <c r="O2" s="204">
        <v>1985</v>
      </c>
      <c r="P2" s="204">
        <v>1986</v>
      </c>
      <c r="Q2" s="204">
        <v>1987</v>
      </c>
      <c r="R2" s="204">
        <v>1988</v>
      </c>
      <c r="S2" s="204">
        <v>1989</v>
      </c>
      <c r="T2" s="204">
        <v>1990</v>
      </c>
      <c r="U2" s="204">
        <v>1991</v>
      </c>
      <c r="V2" s="204">
        <v>1992</v>
      </c>
      <c r="W2" s="204">
        <v>1993</v>
      </c>
      <c r="X2" s="204">
        <v>1994</v>
      </c>
      <c r="Y2" s="204">
        <v>1995</v>
      </c>
      <c r="Z2" s="204">
        <v>1996</v>
      </c>
      <c r="AA2" s="204">
        <v>1997</v>
      </c>
      <c r="AB2" s="204">
        <v>1998</v>
      </c>
      <c r="AC2" s="204">
        <v>1999</v>
      </c>
      <c r="AD2" s="204">
        <v>2000</v>
      </c>
      <c r="AE2" s="204">
        <v>2001</v>
      </c>
      <c r="AF2" s="204">
        <v>2002</v>
      </c>
      <c r="AG2" s="204">
        <v>2003</v>
      </c>
      <c r="AH2" s="204">
        <v>2004</v>
      </c>
      <c r="AI2" s="204">
        <v>2005</v>
      </c>
      <c r="AJ2" s="204">
        <v>2006</v>
      </c>
      <c r="AK2" s="204">
        <v>2007</v>
      </c>
      <c r="AL2" s="204">
        <v>2008</v>
      </c>
      <c r="AM2" s="204">
        <v>2009</v>
      </c>
      <c r="AN2" s="204">
        <v>2010</v>
      </c>
      <c r="AO2" s="204">
        <v>2011</v>
      </c>
      <c r="AP2" s="204">
        <v>2012</v>
      </c>
      <c r="AQ2" s="204">
        <v>2013</v>
      </c>
      <c r="AR2" s="204">
        <v>2014</v>
      </c>
      <c r="AS2" s="204">
        <v>2015</v>
      </c>
      <c r="AT2" s="204">
        <v>2016</v>
      </c>
      <c r="AU2" s="204">
        <v>2017</v>
      </c>
      <c r="AV2" s="204">
        <v>2018</v>
      </c>
      <c r="AW2" s="204">
        <v>2019</v>
      </c>
      <c r="AX2" s="204">
        <v>2020</v>
      </c>
      <c r="AY2" s="204">
        <v>2021</v>
      </c>
      <c r="AZ2" s="204">
        <v>2022</v>
      </c>
      <c r="BA2" s="204">
        <v>2023</v>
      </c>
      <c r="BB2" s="204">
        <v>2024</v>
      </c>
      <c r="BC2" s="204" t="s">
        <v>823</v>
      </c>
    </row>
    <row r="3" spans="1:55" x14ac:dyDescent="0.25">
      <c r="A3" s="204">
        <v>558</v>
      </c>
      <c r="B3" s="204" t="s">
        <v>825</v>
      </c>
      <c r="C3" s="204" t="s">
        <v>863</v>
      </c>
      <c r="D3" s="204" t="s">
        <v>827</v>
      </c>
      <c r="E3" s="204" t="s">
        <v>828</v>
      </c>
      <c r="F3" s="204" t="s">
        <v>864</v>
      </c>
      <c r="G3" s="204" t="s">
        <v>865</v>
      </c>
      <c r="H3" s="204" t="s">
        <v>836</v>
      </c>
      <c r="I3" s="204" t="s">
        <v>866</v>
      </c>
      <c r="J3" s="204">
        <v>161.548</v>
      </c>
      <c r="K3" s="204">
        <v>175.023</v>
      </c>
      <c r="L3" s="204">
        <v>181.63900000000001</v>
      </c>
      <c r="M3" s="204">
        <v>176.23</v>
      </c>
      <c r="N3" s="204">
        <v>193.291</v>
      </c>
      <c r="O3" s="204">
        <v>205.16900000000001</v>
      </c>
      <c r="P3" s="204">
        <v>214.53700000000001</v>
      </c>
      <c r="Q3" s="204">
        <v>218.18299999999999</v>
      </c>
      <c r="R3" s="204">
        <v>234.976</v>
      </c>
      <c r="S3" s="204">
        <v>245.14500000000001</v>
      </c>
      <c r="T3" s="204">
        <v>256.50799999999998</v>
      </c>
      <c r="U3" s="204">
        <v>272.83800000000002</v>
      </c>
      <c r="V3" s="204">
        <v>284.04599999999999</v>
      </c>
      <c r="W3" s="204">
        <v>294.97300000000001</v>
      </c>
      <c r="X3" s="204">
        <v>319.21699999999998</v>
      </c>
      <c r="Y3" s="204">
        <v>330.28899999999999</v>
      </c>
      <c r="Z3" s="204">
        <v>347.91899999999998</v>
      </c>
      <c r="AA3" s="204">
        <v>366.22300000000001</v>
      </c>
      <c r="AB3" s="204">
        <v>376.99900000000002</v>
      </c>
      <c r="AC3" s="204">
        <v>393.9</v>
      </c>
      <c r="AD3" s="204">
        <v>417.99099999999999</v>
      </c>
      <c r="AE3" s="204">
        <v>441.51799999999997</v>
      </c>
      <c r="AF3" s="204">
        <v>442.04899999999998</v>
      </c>
      <c r="AG3" s="204">
        <v>459.488</v>
      </c>
      <c r="AH3" s="204">
        <v>481.00400000000002</v>
      </c>
      <c r="AI3" s="204">
        <v>497.73899999999998</v>
      </c>
      <c r="AJ3" s="204">
        <v>514.48599999999999</v>
      </c>
      <c r="AK3" s="204">
        <v>532.03800000000001</v>
      </c>
      <c r="AL3" s="204">
        <v>564.51700000000005</v>
      </c>
      <c r="AM3" s="204">
        <v>590.10699999999997</v>
      </c>
      <c r="AN3" s="204">
        <v>618.529</v>
      </c>
      <c r="AO3" s="204">
        <v>639.69399999999996</v>
      </c>
      <c r="AP3" s="204">
        <v>670.279</v>
      </c>
      <c r="AQ3" s="204">
        <v>697.95399999999995</v>
      </c>
      <c r="AR3" s="204">
        <v>739.75400000000002</v>
      </c>
      <c r="AS3" s="204">
        <v>764.33600000000001</v>
      </c>
      <c r="AT3" s="204">
        <v>768.83500000000004</v>
      </c>
      <c r="AU3" s="204">
        <v>832.06</v>
      </c>
      <c r="AV3" s="204">
        <v>887.45500000000004</v>
      </c>
      <c r="AW3" s="204">
        <v>950.03300000000002</v>
      </c>
      <c r="AX3" s="206">
        <v>1009.604</v>
      </c>
      <c r="AY3" s="206">
        <v>1067.751</v>
      </c>
      <c r="AZ3" s="206">
        <v>1124.287</v>
      </c>
      <c r="BA3" s="206">
        <v>1180.174</v>
      </c>
      <c r="BB3" s="206">
        <v>1238.825</v>
      </c>
      <c r="BC3" s="204">
        <v>2019</v>
      </c>
    </row>
    <row r="4" spans="1:55" x14ac:dyDescent="0.25">
      <c r="A4" s="204">
        <v>558</v>
      </c>
      <c r="B4" s="204" t="s">
        <v>825</v>
      </c>
      <c r="C4" s="204" t="s">
        <v>826</v>
      </c>
      <c r="D4" s="204" t="s">
        <v>827</v>
      </c>
      <c r="E4" s="204" t="s">
        <v>828</v>
      </c>
      <c r="F4" s="204" t="s">
        <v>829</v>
      </c>
      <c r="G4" s="204" t="s">
        <v>830</v>
      </c>
      <c r="I4" s="204" t="s">
        <v>867</v>
      </c>
      <c r="J4" s="204">
        <v>-2.3199999999999998</v>
      </c>
      <c r="K4" s="204">
        <v>8.3409999999999993</v>
      </c>
      <c r="L4" s="204">
        <v>3.78</v>
      </c>
      <c r="M4" s="204">
        <v>-2.9780000000000002</v>
      </c>
      <c r="N4" s="204">
        <v>9.6809999999999992</v>
      </c>
      <c r="O4" s="204">
        <v>6.1449999999999996</v>
      </c>
      <c r="P4" s="204">
        <v>4.5659999999999998</v>
      </c>
      <c r="Q4" s="204">
        <v>1.7</v>
      </c>
      <c r="R4" s="204">
        <v>7.6970000000000001</v>
      </c>
      <c r="S4" s="204">
        <v>4.3280000000000003</v>
      </c>
      <c r="T4" s="204">
        <v>4.6349999999999998</v>
      </c>
      <c r="U4" s="204">
        <v>6.3659999999999997</v>
      </c>
      <c r="V4" s="204">
        <v>4.1079999999999997</v>
      </c>
      <c r="W4" s="204">
        <v>3.847</v>
      </c>
      <c r="X4" s="204">
        <v>8.2189999999999994</v>
      </c>
      <c r="Y4" s="204">
        <v>3.468</v>
      </c>
      <c r="Z4" s="204">
        <v>5.3380000000000001</v>
      </c>
      <c r="AA4" s="204">
        <v>5.2610000000000001</v>
      </c>
      <c r="AB4" s="204">
        <v>2.9430000000000001</v>
      </c>
      <c r="AC4" s="204">
        <v>4.4829999999999997</v>
      </c>
      <c r="AD4" s="204">
        <v>6.1159999999999997</v>
      </c>
      <c r="AE4" s="204">
        <v>5.6289999999999996</v>
      </c>
      <c r="AF4" s="204">
        <v>0.12</v>
      </c>
      <c r="AG4" s="204">
        <v>3.9449999999999998</v>
      </c>
      <c r="AH4" s="204">
        <v>4.6829999999999998</v>
      </c>
      <c r="AI4" s="204">
        <v>3.4790000000000001</v>
      </c>
      <c r="AJ4" s="204">
        <v>3.3650000000000002</v>
      </c>
      <c r="AK4" s="204">
        <v>3.4119999999999999</v>
      </c>
      <c r="AL4" s="204">
        <v>6.1050000000000004</v>
      </c>
      <c r="AM4" s="204">
        <v>4.5330000000000004</v>
      </c>
      <c r="AN4" s="204">
        <v>4.8159999999999998</v>
      </c>
      <c r="AO4" s="204">
        <v>3.4220000000000002</v>
      </c>
      <c r="AP4" s="204">
        <v>4.7809999999999997</v>
      </c>
      <c r="AQ4" s="204">
        <v>4.1289999999999996</v>
      </c>
      <c r="AR4" s="204">
        <v>5.9889999999999999</v>
      </c>
      <c r="AS4" s="204">
        <v>3.323</v>
      </c>
      <c r="AT4" s="204">
        <v>0.58899999999999997</v>
      </c>
      <c r="AU4" s="204">
        <v>8.2230000000000008</v>
      </c>
      <c r="AV4" s="204">
        <v>6.6580000000000004</v>
      </c>
      <c r="AW4" s="204">
        <v>7.0510000000000002</v>
      </c>
      <c r="AX4" s="204">
        <v>6.27</v>
      </c>
      <c r="AY4" s="204">
        <v>5.7590000000000003</v>
      </c>
      <c r="AZ4" s="204">
        <v>5.2949999999999999</v>
      </c>
      <c r="BA4" s="204">
        <v>4.9710000000000001</v>
      </c>
      <c r="BB4" s="204">
        <v>4.97</v>
      </c>
      <c r="BC4" s="204">
        <v>2019</v>
      </c>
    </row>
    <row r="5" spans="1:55" x14ac:dyDescent="0.25">
      <c r="A5" s="204">
        <v>558</v>
      </c>
      <c r="B5" s="204" t="s">
        <v>825</v>
      </c>
      <c r="C5" s="204" t="s">
        <v>868</v>
      </c>
      <c r="D5" s="204" t="s">
        <v>827</v>
      </c>
      <c r="E5" s="204" t="s">
        <v>833</v>
      </c>
      <c r="F5" s="204" t="s">
        <v>869</v>
      </c>
      <c r="G5" s="204" t="s">
        <v>865</v>
      </c>
      <c r="H5" s="204" t="s">
        <v>836</v>
      </c>
      <c r="I5" s="204" t="s">
        <v>866</v>
      </c>
      <c r="J5" s="204">
        <v>23.759</v>
      </c>
      <c r="K5" s="204">
        <v>27.783999999999999</v>
      </c>
      <c r="L5" s="204">
        <v>30.27</v>
      </c>
      <c r="M5" s="204">
        <v>35.317</v>
      </c>
      <c r="N5" s="204">
        <v>41.77</v>
      </c>
      <c r="O5" s="204">
        <v>50.012</v>
      </c>
      <c r="P5" s="204">
        <v>59.822000000000003</v>
      </c>
      <c r="Q5" s="204">
        <v>68.56</v>
      </c>
      <c r="R5" s="204">
        <v>82.561000000000007</v>
      </c>
      <c r="S5" s="204">
        <v>95.832999999999998</v>
      </c>
      <c r="T5" s="204">
        <v>111.021</v>
      </c>
      <c r="U5" s="204">
        <v>132.905</v>
      </c>
      <c r="V5" s="204">
        <v>163.94399999999999</v>
      </c>
      <c r="W5" s="204">
        <v>188.601</v>
      </c>
      <c r="X5" s="204">
        <v>213.92500000000001</v>
      </c>
      <c r="Y5" s="204">
        <v>235.292</v>
      </c>
      <c r="Z5" s="204">
        <v>267.21699999999998</v>
      </c>
      <c r="AA5" s="204">
        <v>301.14</v>
      </c>
      <c r="AB5" s="204">
        <v>322.96800000000002</v>
      </c>
      <c r="AC5" s="204">
        <v>367.18799999999999</v>
      </c>
      <c r="AD5" s="204">
        <v>407.39400000000001</v>
      </c>
      <c r="AE5" s="204">
        <v>441.51900000000001</v>
      </c>
      <c r="AF5" s="204">
        <v>459.44299999999998</v>
      </c>
      <c r="AG5" s="204">
        <v>492.23099999999999</v>
      </c>
      <c r="AH5" s="204">
        <v>536.74900000000002</v>
      </c>
      <c r="AI5" s="204">
        <v>589.41200000000003</v>
      </c>
      <c r="AJ5" s="204">
        <v>654.08399999999995</v>
      </c>
      <c r="AK5" s="204">
        <v>727.827</v>
      </c>
      <c r="AL5" s="204">
        <v>815.65800000000002</v>
      </c>
      <c r="AM5" s="204">
        <v>988.27200000000005</v>
      </c>
      <c r="AN5" s="206">
        <v>1192.7739999999999</v>
      </c>
      <c r="AO5" s="206">
        <v>1366.954</v>
      </c>
      <c r="AP5" s="206">
        <v>1527.3440000000001</v>
      </c>
      <c r="AQ5" s="206">
        <v>1695.011</v>
      </c>
      <c r="AR5" s="206">
        <v>1964.54</v>
      </c>
      <c r="AS5" s="206">
        <v>2130.15</v>
      </c>
      <c r="AT5" s="206">
        <v>2253.163</v>
      </c>
      <c r="AU5" s="206">
        <v>2674.4929999999999</v>
      </c>
      <c r="AV5" s="206">
        <v>3031.0340000000001</v>
      </c>
      <c r="AW5" s="206">
        <v>3464.319</v>
      </c>
      <c r="AX5" s="206">
        <v>3906.1190000000001</v>
      </c>
      <c r="AY5" s="206">
        <v>4378.9560000000001</v>
      </c>
      <c r="AZ5" s="206">
        <v>4878.2420000000002</v>
      </c>
      <c r="BA5" s="206">
        <v>5407.4960000000001</v>
      </c>
      <c r="BB5" s="206">
        <v>5977.0709999999999</v>
      </c>
      <c r="BC5" s="204">
        <v>2019</v>
      </c>
    </row>
    <row r="6" spans="1:55" x14ac:dyDescent="0.25">
      <c r="A6" s="204">
        <v>558</v>
      </c>
      <c r="B6" s="204" t="s">
        <v>825</v>
      </c>
      <c r="C6" s="204" t="s">
        <v>870</v>
      </c>
      <c r="D6" s="204" t="s">
        <v>827</v>
      </c>
      <c r="E6" s="204" t="s">
        <v>833</v>
      </c>
      <c r="F6" s="204" t="s">
        <v>871</v>
      </c>
      <c r="G6" s="204" t="s">
        <v>872</v>
      </c>
      <c r="H6" s="204" t="s">
        <v>836</v>
      </c>
      <c r="I6" s="204" t="s">
        <v>873</v>
      </c>
      <c r="J6" s="204">
        <v>1.98</v>
      </c>
      <c r="K6" s="204">
        <v>2.3149999999999999</v>
      </c>
      <c r="L6" s="204">
        <v>2.34</v>
      </c>
      <c r="M6" s="204">
        <v>2.56</v>
      </c>
      <c r="N6" s="204">
        <v>2.7080000000000002</v>
      </c>
      <c r="O6" s="204">
        <v>2.8119999999999998</v>
      </c>
      <c r="P6" s="204">
        <v>3.06</v>
      </c>
      <c r="Q6" s="204">
        <v>3.1749999999999998</v>
      </c>
      <c r="R6" s="204">
        <v>3.7429999999999999</v>
      </c>
      <c r="S6" s="204">
        <v>3.7839999999999998</v>
      </c>
      <c r="T6" s="204">
        <v>3.8940000000000001</v>
      </c>
      <c r="U6" s="204">
        <v>4.2610000000000001</v>
      </c>
      <c r="V6" s="204">
        <v>3.8719999999999999</v>
      </c>
      <c r="W6" s="204">
        <v>4.1580000000000004</v>
      </c>
      <c r="X6" s="204">
        <v>4.3440000000000003</v>
      </c>
      <c r="Y6" s="204">
        <v>4.7160000000000002</v>
      </c>
      <c r="Z6" s="204">
        <v>4.8609999999999998</v>
      </c>
      <c r="AA6" s="204">
        <v>5.2839999999999998</v>
      </c>
      <c r="AB6" s="204">
        <v>5.2530000000000001</v>
      </c>
      <c r="AC6" s="204">
        <v>5.4039999999999999</v>
      </c>
      <c r="AD6" s="204">
        <v>5.7309999999999999</v>
      </c>
      <c r="AE6" s="204">
        <v>5.891</v>
      </c>
      <c r="AF6" s="204">
        <v>5.976</v>
      </c>
      <c r="AG6" s="204">
        <v>6.3280000000000003</v>
      </c>
      <c r="AH6" s="204">
        <v>7.274</v>
      </c>
      <c r="AI6" s="204">
        <v>8.18</v>
      </c>
      <c r="AJ6" s="204">
        <v>9.0440000000000005</v>
      </c>
      <c r="AK6" s="204">
        <v>10.324999999999999</v>
      </c>
      <c r="AL6" s="204">
        <v>12.545</v>
      </c>
      <c r="AM6" s="204">
        <v>12.855</v>
      </c>
      <c r="AN6" s="204">
        <v>16.001999999999999</v>
      </c>
      <c r="AO6" s="204">
        <v>19.010999999999999</v>
      </c>
      <c r="AP6" s="204">
        <v>18.852</v>
      </c>
      <c r="AQ6" s="204">
        <v>19.27</v>
      </c>
      <c r="AR6" s="204">
        <v>19.995000000000001</v>
      </c>
      <c r="AS6" s="204">
        <v>21.411000000000001</v>
      </c>
      <c r="AT6" s="204">
        <v>21.186</v>
      </c>
      <c r="AU6" s="204">
        <v>25.181000000000001</v>
      </c>
      <c r="AV6" s="204">
        <v>29.04</v>
      </c>
      <c r="AW6" s="204">
        <v>29.812999999999999</v>
      </c>
      <c r="AX6" s="204">
        <v>33.917000000000002</v>
      </c>
      <c r="AY6" s="204">
        <v>37.255000000000003</v>
      </c>
      <c r="AZ6" s="204">
        <v>40.710999999999999</v>
      </c>
      <c r="BA6" s="204">
        <v>44.273000000000003</v>
      </c>
      <c r="BB6" s="204">
        <v>48.052</v>
      </c>
      <c r="BC6" s="204">
        <v>2019</v>
      </c>
    </row>
    <row r="7" spans="1:55" x14ac:dyDescent="0.25">
      <c r="A7" s="204">
        <v>558</v>
      </c>
      <c r="B7" s="204" t="s">
        <v>825</v>
      </c>
      <c r="C7" s="204" t="s">
        <v>832</v>
      </c>
      <c r="D7" s="204" t="s">
        <v>827</v>
      </c>
      <c r="E7" s="204" t="s">
        <v>833</v>
      </c>
      <c r="F7" s="204" t="s">
        <v>834</v>
      </c>
      <c r="G7" s="204" t="s">
        <v>835</v>
      </c>
      <c r="H7" s="204" t="s">
        <v>836</v>
      </c>
      <c r="I7" s="204" t="s">
        <v>873</v>
      </c>
      <c r="J7" s="204">
        <v>6.0389999999999997</v>
      </c>
      <c r="K7" s="204">
        <v>7.1619999999999999</v>
      </c>
      <c r="L7" s="204">
        <v>7.8920000000000003</v>
      </c>
      <c r="M7" s="204">
        <v>7.9569999999999999</v>
      </c>
      <c r="N7" s="204">
        <v>9.0419999999999998</v>
      </c>
      <c r="O7" s="204">
        <v>9.9009999999999998</v>
      </c>
      <c r="P7" s="204">
        <v>10.561</v>
      </c>
      <c r="Q7" s="204">
        <v>11.007</v>
      </c>
      <c r="R7" s="204">
        <v>12.272</v>
      </c>
      <c r="S7" s="204">
        <v>13.305</v>
      </c>
      <c r="T7" s="204">
        <v>14.443</v>
      </c>
      <c r="U7" s="204">
        <v>15.882</v>
      </c>
      <c r="V7" s="204">
        <v>16.911000000000001</v>
      </c>
      <c r="W7" s="204">
        <v>17.977</v>
      </c>
      <c r="X7" s="204">
        <v>19.87</v>
      </c>
      <c r="Y7" s="204">
        <v>20.991</v>
      </c>
      <c r="Z7" s="204">
        <v>22.515999999999998</v>
      </c>
      <c r="AA7" s="204">
        <v>24.109000000000002</v>
      </c>
      <c r="AB7" s="204">
        <v>25.097999999999999</v>
      </c>
      <c r="AC7" s="204">
        <v>26.602</v>
      </c>
      <c r="AD7" s="204">
        <v>28.86</v>
      </c>
      <c r="AE7" s="204">
        <v>31.152999999999999</v>
      </c>
      <c r="AF7" s="204">
        <v>31.684000000000001</v>
      </c>
      <c r="AG7" s="204">
        <v>33.545000000000002</v>
      </c>
      <c r="AH7" s="204">
        <v>36.061</v>
      </c>
      <c r="AI7" s="204">
        <v>38.478000000000002</v>
      </c>
      <c r="AJ7" s="204">
        <v>40.976999999999997</v>
      </c>
      <c r="AK7" s="204">
        <v>43.512999999999998</v>
      </c>
      <c r="AL7" s="204">
        <v>47.067</v>
      </c>
      <c r="AM7" s="204">
        <v>49.576000000000001</v>
      </c>
      <c r="AN7" s="204">
        <v>52.569000000000003</v>
      </c>
      <c r="AO7" s="204">
        <v>55.503999999999998</v>
      </c>
      <c r="AP7" s="204">
        <v>59.273000000000003</v>
      </c>
      <c r="AQ7" s="204">
        <v>62.802999999999997</v>
      </c>
      <c r="AR7" s="204">
        <v>67.796000000000006</v>
      </c>
      <c r="AS7" s="204">
        <v>70.778999999999996</v>
      </c>
      <c r="AT7" s="204">
        <v>71.932000000000002</v>
      </c>
      <c r="AU7" s="204">
        <v>79.313999999999993</v>
      </c>
      <c r="AV7" s="204">
        <v>86.655000000000001</v>
      </c>
      <c r="AW7" s="204">
        <v>94.418999999999997</v>
      </c>
      <c r="AX7" s="204">
        <v>102.331</v>
      </c>
      <c r="AY7" s="204">
        <v>110.459</v>
      </c>
      <c r="AZ7" s="204">
        <v>118.64</v>
      </c>
      <c r="BA7" s="204">
        <v>127.029</v>
      </c>
      <c r="BB7" s="204">
        <v>136.02600000000001</v>
      </c>
      <c r="BC7" s="204">
        <v>2019</v>
      </c>
    </row>
    <row r="8" spans="1:55" x14ac:dyDescent="0.25">
      <c r="A8" s="204">
        <v>558</v>
      </c>
      <c r="B8" s="204" t="s">
        <v>825</v>
      </c>
      <c r="C8" s="204" t="s">
        <v>874</v>
      </c>
      <c r="D8" s="204" t="s">
        <v>827</v>
      </c>
      <c r="E8" s="204" t="s">
        <v>875</v>
      </c>
      <c r="F8" s="204" t="s">
        <v>876</v>
      </c>
      <c r="G8" s="204" t="s">
        <v>877</v>
      </c>
      <c r="I8" s="204" t="s">
        <v>878</v>
      </c>
      <c r="J8" s="204">
        <v>14.707000000000001</v>
      </c>
      <c r="K8" s="204">
        <v>15.874000000000001</v>
      </c>
      <c r="L8" s="204">
        <v>16.664999999999999</v>
      </c>
      <c r="M8" s="204">
        <v>20.041</v>
      </c>
      <c r="N8" s="204">
        <v>21.61</v>
      </c>
      <c r="O8" s="204">
        <v>24.376000000000001</v>
      </c>
      <c r="P8" s="204">
        <v>27.884</v>
      </c>
      <c r="Q8" s="204">
        <v>31.422999999999998</v>
      </c>
      <c r="R8" s="204">
        <v>35.136000000000003</v>
      </c>
      <c r="S8" s="204">
        <v>39.093000000000004</v>
      </c>
      <c r="T8" s="204">
        <v>43.281999999999996</v>
      </c>
      <c r="U8" s="204">
        <v>48.712000000000003</v>
      </c>
      <c r="V8" s="204">
        <v>57.716999999999999</v>
      </c>
      <c r="W8" s="204">
        <v>63.938000000000002</v>
      </c>
      <c r="X8" s="204">
        <v>67.016000000000005</v>
      </c>
      <c r="Y8" s="204">
        <v>71.238</v>
      </c>
      <c r="Z8" s="204">
        <v>76.804000000000002</v>
      </c>
      <c r="AA8" s="204">
        <v>82.228999999999999</v>
      </c>
      <c r="AB8" s="204">
        <v>85.668000000000006</v>
      </c>
      <c r="AC8" s="204">
        <v>93.218999999999994</v>
      </c>
      <c r="AD8" s="204">
        <v>97.465000000000003</v>
      </c>
      <c r="AE8" s="204">
        <v>100</v>
      </c>
      <c r="AF8" s="204">
        <v>103.935</v>
      </c>
      <c r="AG8" s="204">
        <v>107.126</v>
      </c>
      <c r="AH8" s="204">
        <v>111.589</v>
      </c>
      <c r="AI8" s="204">
        <v>118.41800000000001</v>
      </c>
      <c r="AJ8" s="204">
        <v>127.134</v>
      </c>
      <c r="AK8" s="204">
        <v>136.80000000000001</v>
      </c>
      <c r="AL8" s="204">
        <v>144.488</v>
      </c>
      <c r="AM8" s="204">
        <v>167.47300000000001</v>
      </c>
      <c r="AN8" s="204">
        <v>192.84</v>
      </c>
      <c r="AO8" s="204">
        <v>213.68899999999999</v>
      </c>
      <c r="AP8" s="204">
        <v>227.86699999999999</v>
      </c>
      <c r="AQ8" s="204">
        <v>242.85400000000001</v>
      </c>
      <c r="AR8" s="204">
        <v>265.56599999999997</v>
      </c>
      <c r="AS8" s="204">
        <v>278.69299999999998</v>
      </c>
      <c r="AT8" s="204">
        <v>293.06200000000001</v>
      </c>
      <c r="AU8" s="204">
        <v>321.43</v>
      </c>
      <c r="AV8" s="204">
        <v>341.54199999999997</v>
      </c>
      <c r="AW8" s="204">
        <v>364.65199999999999</v>
      </c>
      <c r="AX8" s="204">
        <v>386.89600000000002</v>
      </c>
      <c r="AY8" s="204">
        <v>410.11</v>
      </c>
      <c r="AZ8" s="204">
        <v>433.89600000000002</v>
      </c>
      <c r="BA8" s="204">
        <v>458.19499999999999</v>
      </c>
      <c r="BB8" s="204">
        <v>482.47899999999998</v>
      </c>
      <c r="BC8" s="204">
        <v>2019</v>
      </c>
    </row>
    <row r="9" spans="1:55" x14ac:dyDescent="0.25">
      <c r="A9" s="204">
        <v>558</v>
      </c>
      <c r="B9" s="204" t="s">
        <v>825</v>
      </c>
      <c r="C9" s="204" t="s">
        <v>879</v>
      </c>
      <c r="D9" s="204" t="s">
        <v>827</v>
      </c>
      <c r="E9" s="204" t="s">
        <v>838</v>
      </c>
      <c r="F9" s="204" t="s">
        <v>880</v>
      </c>
      <c r="G9" s="204" t="s">
        <v>865</v>
      </c>
      <c r="H9" s="204" t="s">
        <v>820</v>
      </c>
      <c r="I9" s="204" t="s">
        <v>881</v>
      </c>
      <c r="J9" s="206">
        <v>10754.168</v>
      </c>
      <c r="K9" s="206">
        <v>11386.203</v>
      </c>
      <c r="L9" s="206">
        <v>11545.395</v>
      </c>
      <c r="M9" s="206">
        <v>10944.096</v>
      </c>
      <c r="N9" s="206">
        <v>11729.86</v>
      </c>
      <c r="O9" s="206">
        <v>12170.203</v>
      </c>
      <c r="P9" s="206">
        <v>12444.352000000001</v>
      </c>
      <c r="Q9" s="206">
        <v>12380.103999999999</v>
      </c>
      <c r="R9" s="206">
        <v>13039.186</v>
      </c>
      <c r="S9" s="206">
        <v>13290.574000000001</v>
      </c>
      <c r="T9" s="206">
        <v>13567.896000000001</v>
      </c>
      <c r="U9" s="206">
        <v>14059.822</v>
      </c>
      <c r="V9" s="206">
        <v>14246.253000000001</v>
      </c>
      <c r="W9" s="206">
        <v>14395.962</v>
      </c>
      <c r="X9" s="206">
        <v>15171.28</v>
      </c>
      <c r="Y9" s="206">
        <v>15308.130999999999</v>
      </c>
      <c r="Z9" s="206">
        <v>15749.828</v>
      </c>
      <c r="AA9" s="206">
        <v>16215.471</v>
      </c>
      <c r="AB9" s="206">
        <v>16350.115</v>
      </c>
      <c r="AC9" s="206">
        <v>16754.580999999998</v>
      </c>
      <c r="AD9" s="206">
        <v>17459.147000000001</v>
      </c>
      <c r="AE9" s="206">
        <v>18134.330999999998</v>
      </c>
      <c r="AF9" s="206">
        <v>17878.170999999998</v>
      </c>
      <c r="AG9" s="206">
        <v>18320.269</v>
      </c>
      <c r="AH9" s="206">
        <v>18922.767</v>
      </c>
      <c r="AI9" s="206">
        <v>19333.797999999999</v>
      </c>
      <c r="AJ9" s="206">
        <v>19737.280999999999</v>
      </c>
      <c r="AK9" s="206">
        <v>20166.266</v>
      </c>
      <c r="AL9" s="206">
        <v>21169.455999999998</v>
      </c>
      <c r="AM9" s="206">
        <v>21950.506000000001</v>
      </c>
      <c r="AN9" s="206">
        <v>22897.282999999999</v>
      </c>
      <c r="AO9" s="206">
        <v>23656.067999999999</v>
      </c>
      <c r="AP9" s="206">
        <v>24834.486000000001</v>
      </c>
      <c r="AQ9" s="206">
        <v>25928.993999999999</v>
      </c>
      <c r="AR9" s="206">
        <v>27493.082999999999</v>
      </c>
      <c r="AS9" s="206">
        <v>28292.978999999999</v>
      </c>
      <c r="AT9" s="206">
        <v>28202.615000000002</v>
      </c>
      <c r="AU9" s="206">
        <v>30117.514999999999</v>
      </c>
      <c r="AV9" s="206">
        <v>31595.667000000001</v>
      </c>
      <c r="AW9" s="206">
        <v>33387.205000000002</v>
      </c>
      <c r="AX9" s="206">
        <v>35022.93</v>
      </c>
      <c r="AY9" s="206">
        <v>36562.165999999997</v>
      </c>
      <c r="AZ9" s="206">
        <v>38001.358</v>
      </c>
      <c r="BA9" s="206">
        <v>39375.701999999997</v>
      </c>
      <c r="BB9" s="206">
        <v>40799.264000000003</v>
      </c>
      <c r="BC9" s="204">
        <v>2015</v>
      </c>
    </row>
    <row r="10" spans="1:55" x14ac:dyDescent="0.25">
      <c r="A10" s="204">
        <v>558</v>
      </c>
      <c r="B10" s="204" t="s">
        <v>825</v>
      </c>
      <c r="C10" s="204" t="s">
        <v>882</v>
      </c>
      <c r="D10" s="204" t="s">
        <v>827</v>
      </c>
      <c r="E10" s="204" t="s">
        <v>838</v>
      </c>
      <c r="F10" s="204" t="s">
        <v>839</v>
      </c>
      <c r="G10" s="204" t="s">
        <v>883</v>
      </c>
      <c r="H10" s="204" t="s">
        <v>820</v>
      </c>
      <c r="I10" s="204" t="s">
        <v>881</v>
      </c>
      <c r="J10" s="204">
        <v>933.09799999999996</v>
      </c>
      <c r="K10" s="204">
        <v>987.93799999999999</v>
      </c>
      <c r="L10" s="206">
        <v>1001.75</v>
      </c>
      <c r="M10" s="204">
        <v>949.57799999999997</v>
      </c>
      <c r="N10" s="206">
        <v>1017.755</v>
      </c>
      <c r="O10" s="206">
        <v>1055.962</v>
      </c>
      <c r="P10" s="206">
        <v>1079.749</v>
      </c>
      <c r="Q10" s="206">
        <v>1074.175</v>
      </c>
      <c r="R10" s="206">
        <v>1131.3610000000001</v>
      </c>
      <c r="S10" s="206">
        <v>1153.173</v>
      </c>
      <c r="T10" s="206">
        <v>1177.2349999999999</v>
      </c>
      <c r="U10" s="206">
        <v>1219.9169999999999</v>
      </c>
      <c r="V10" s="206">
        <v>1236.0930000000001</v>
      </c>
      <c r="W10" s="206">
        <v>1249.0830000000001</v>
      </c>
      <c r="X10" s="206">
        <v>1316.354</v>
      </c>
      <c r="Y10" s="206">
        <v>1328.2280000000001</v>
      </c>
      <c r="Z10" s="206">
        <v>1366.5530000000001</v>
      </c>
      <c r="AA10" s="206">
        <v>1406.9549999999999</v>
      </c>
      <c r="AB10" s="206">
        <v>1418.6369999999999</v>
      </c>
      <c r="AC10" s="206">
        <v>1453.731</v>
      </c>
      <c r="AD10" s="206">
        <v>1514.864</v>
      </c>
      <c r="AE10" s="206">
        <v>1573.4469999999999</v>
      </c>
      <c r="AF10" s="206">
        <v>1551.221</v>
      </c>
      <c r="AG10" s="206">
        <v>1589.58</v>
      </c>
      <c r="AH10" s="206">
        <v>1641.857</v>
      </c>
      <c r="AI10" s="206">
        <v>1677.52</v>
      </c>
      <c r="AJ10" s="206">
        <v>1712.529</v>
      </c>
      <c r="AK10" s="206">
        <v>1749.75</v>
      </c>
      <c r="AL10" s="206">
        <v>1836.7929999999999</v>
      </c>
      <c r="AM10" s="206">
        <v>1904.5619999999999</v>
      </c>
      <c r="AN10" s="206">
        <v>1986.71</v>
      </c>
      <c r="AO10" s="206">
        <v>2052.547</v>
      </c>
      <c r="AP10" s="206">
        <v>2154.7939999999999</v>
      </c>
      <c r="AQ10" s="206">
        <v>2249.7600000000002</v>
      </c>
      <c r="AR10" s="206">
        <v>2385.471</v>
      </c>
      <c r="AS10" s="206">
        <v>2454.8739999999998</v>
      </c>
      <c r="AT10" s="206">
        <v>2447.0340000000001</v>
      </c>
      <c r="AU10" s="206">
        <v>2613.183</v>
      </c>
      <c r="AV10" s="206">
        <v>2741.4360000000001</v>
      </c>
      <c r="AW10" s="206">
        <v>2896.8809999999999</v>
      </c>
      <c r="AX10" s="206">
        <v>3038.8069999999998</v>
      </c>
      <c r="AY10" s="206">
        <v>3172.36</v>
      </c>
      <c r="AZ10" s="206">
        <v>3297.2339999999999</v>
      </c>
      <c r="BA10" s="206">
        <v>3416.48</v>
      </c>
      <c r="BB10" s="206">
        <v>3539.9969999999998</v>
      </c>
      <c r="BC10" s="204">
        <v>2015</v>
      </c>
    </row>
    <row r="11" spans="1:55" x14ac:dyDescent="0.25">
      <c r="A11" s="204">
        <v>558</v>
      </c>
      <c r="B11" s="204" t="s">
        <v>825</v>
      </c>
      <c r="C11" s="204" t="s">
        <v>884</v>
      </c>
      <c r="D11" s="204" t="s">
        <v>827</v>
      </c>
      <c r="E11" s="204" t="s">
        <v>885</v>
      </c>
      <c r="F11" s="204" t="s">
        <v>886</v>
      </c>
      <c r="G11" s="204" t="s">
        <v>865</v>
      </c>
      <c r="H11" s="204" t="s">
        <v>820</v>
      </c>
      <c r="I11" s="204" t="s">
        <v>887</v>
      </c>
      <c r="J11" s="206">
        <v>1581.6189999999999</v>
      </c>
      <c r="K11" s="206">
        <v>1807.499</v>
      </c>
      <c r="L11" s="206">
        <v>1924.0530000000001</v>
      </c>
      <c r="M11" s="206">
        <v>2193.252</v>
      </c>
      <c r="N11" s="206">
        <v>2534.819</v>
      </c>
      <c r="O11" s="206">
        <v>2966.59</v>
      </c>
      <c r="P11" s="206">
        <v>3469.9989999999998</v>
      </c>
      <c r="Q11" s="206">
        <v>3890.23</v>
      </c>
      <c r="R11" s="206">
        <v>4581.4549999999999</v>
      </c>
      <c r="S11" s="206">
        <v>5195.6210000000001</v>
      </c>
      <c r="T11" s="206">
        <v>5872.4070000000002</v>
      </c>
      <c r="U11" s="206">
        <v>6848.8130000000001</v>
      </c>
      <c r="V11" s="206">
        <v>8222.5689999999995</v>
      </c>
      <c r="W11" s="206">
        <v>9204.5370000000003</v>
      </c>
      <c r="X11" s="206">
        <v>10167.120999999999</v>
      </c>
      <c r="Y11" s="206">
        <v>10905.227999999999</v>
      </c>
      <c r="Z11" s="206">
        <v>12096.537</v>
      </c>
      <c r="AA11" s="206">
        <v>13333.781000000001</v>
      </c>
      <c r="AB11" s="206">
        <v>14006.816999999999</v>
      </c>
      <c r="AC11" s="206">
        <v>15618.379000000001</v>
      </c>
      <c r="AD11" s="206">
        <v>17016.486000000001</v>
      </c>
      <c r="AE11" s="206">
        <v>18134.333999999999</v>
      </c>
      <c r="AF11" s="206">
        <v>18581.633999999998</v>
      </c>
      <c r="AG11" s="206">
        <v>19625.743999999999</v>
      </c>
      <c r="AH11" s="206">
        <v>21115.771000000001</v>
      </c>
      <c r="AI11" s="206">
        <v>22894.664000000001</v>
      </c>
      <c r="AJ11" s="206">
        <v>25092.716</v>
      </c>
      <c r="AK11" s="206">
        <v>27587.405999999999</v>
      </c>
      <c r="AL11" s="206">
        <v>30587.287</v>
      </c>
      <c r="AM11" s="206">
        <v>36761.218999999997</v>
      </c>
      <c r="AN11" s="206">
        <v>44155.192000000003</v>
      </c>
      <c r="AO11" s="206">
        <v>50550.349000000002</v>
      </c>
      <c r="AP11" s="206">
        <v>56589.529000000002</v>
      </c>
      <c r="AQ11" s="206">
        <v>62969.648999999998</v>
      </c>
      <c r="AR11" s="206">
        <v>73012.411999999997</v>
      </c>
      <c r="AS11" s="206">
        <v>78850.532000000007</v>
      </c>
      <c r="AT11" s="206">
        <v>82651.123000000007</v>
      </c>
      <c r="AU11" s="206">
        <v>96806.774000000005</v>
      </c>
      <c r="AV11" s="206">
        <v>107912.542</v>
      </c>
      <c r="AW11" s="206">
        <v>121747.276</v>
      </c>
      <c r="AX11" s="206">
        <v>135502.41800000001</v>
      </c>
      <c r="AY11" s="206">
        <v>149945.122</v>
      </c>
      <c r="AZ11" s="206">
        <v>164886.54500000001</v>
      </c>
      <c r="BA11" s="206">
        <v>180417.36</v>
      </c>
      <c r="BB11" s="206">
        <v>196847.87100000001</v>
      </c>
      <c r="BC11" s="204">
        <v>2015</v>
      </c>
    </row>
    <row r="12" spans="1:55" x14ac:dyDescent="0.25">
      <c r="A12" s="204">
        <v>558</v>
      </c>
      <c r="B12" s="204" t="s">
        <v>825</v>
      </c>
      <c r="C12" s="204" t="s">
        <v>888</v>
      </c>
      <c r="D12" s="204" t="s">
        <v>827</v>
      </c>
      <c r="E12" s="204" t="s">
        <v>885</v>
      </c>
      <c r="F12" s="204" t="s">
        <v>889</v>
      </c>
      <c r="G12" s="204" t="s">
        <v>872</v>
      </c>
      <c r="H12" s="204" t="s">
        <v>820</v>
      </c>
      <c r="I12" s="204" t="s">
        <v>887</v>
      </c>
      <c r="J12" s="204">
        <v>131.80199999999999</v>
      </c>
      <c r="K12" s="204">
        <v>150.625</v>
      </c>
      <c r="L12" s="204">
        <v>148.732</v>
      </c>
      <c r="M12" s="204">
        <v>158.983</v>
      </c>
      <c r="N12" s="204">
        <v>164.32900000000001</v>
      </c>
      <c r="O12" s="204">
        <v>166.82900000000001</v>
      </c>
      <c r="P12" s="204">
        <v>177.52199999999999</v>
      </c>
      <c r="Q12" s="204">
        <v>180.13900000000001</v>
      </c>
      <c r="R12" s="204">
        <v>207.72900000000001</v>
      </c>
      <c r="S12" s="204">
        <v>205.17500000000001</v>
      </c>
      <c r="T12" s="204">
        <v>205.989</v>
      </c>
      <c r="U12" s="204">
        <v>219.595</v>
      </c>
      <c r="V12" s="204">
        <v>194.2</v>
      </c>
      <c r="W12" s="204">
        <v>202.946</v>
      </c>
      <c r="X12" s="204">
        <v>206.434</v>
      </c>
      <c r="Y12" s="204">
        <v>218.56100000000001</v>
      </c>
      <c r="Z12" s="204">
        <v>220.04</v>
      </c>
      <c r="AA12" s="204">
        <v>233.95500000000001</v>
      </c>
      <c r="AB12" s="204">
        <v>227.839</v>
      </c>
      <c r="AC12" s="204">
        <v>229.84200000000001</v>
      </c>
      <c r="AD12" s="204">
        <v>239.36500000000001</v>
      </c>
      <c r="AE12" s="204">
        <v>241.952</v>
      </c>
      <c r="AF12" s="204">
        <v>241.68799999999999</v>
      </c>
      <c r="AG12" s="204">
        <v>252.29900000000001</v>
      </c>
      <c r="AH12" s="204">
        <v>286.15699999999998</v>
      </c>
      <c r="AI12" s="204">
        <v>317.73599999999999</v>
      </c>
      <c r="AJ12" s="204">
        <v>346.94499999999999</v>
      </c>
      <c r="AK12" s="204">
        <v>391.34399999999999</v>
      </c>
      <c r="AL12" s="204">
        <v>470.452</v>
      </c>
      <c r="AM12" s="204">
        <v>478.173</v>
      </c>
      <c r="AN12" s="204">
        <v>592.36900000000003</v>
      </c>
      <c r="AO12" s="204">
        <v>703.04399999999998</v>
      </c>
      <c r="AP12" s="204">
        <v>698.46600000000001</v>
      </c>
      <c r="AQ12" s="204">
        <v>715.89</v>
      </c>
      <c r="AR12" s="204">
        <v>743.09900000000005</v>
      </c>
      <c r="AS12" s="204">
        <v>792.553</v>
      </c>
      <c r="AT12" s="204">
        <v>777.14800000000002</v>
      </c>
      <c r="AU12" s="204">
        <v>911.44399999999996</v>
      </c>
      <c r="AV12" s="206">
        <v>1033.912</v>
      </c>
      <c r="AW12" s="206">
        <v>1047.739</v>
      </c>
      <c r="AX12" s="206">
        <v>1176.5820000000001</v>
      </c>
      <c r="AY12" s="206">
        <v>1275.6880000000001</v>
      </c>
      <c r="AZ12" s="206">
        <v>1376.0530000000001</v>
      </c>
      <c r="BA12" s="206">
        <v>1477.144</v>
      </c>
      <c r="BB12" s="206">
        <v>1582.5340000000001</v>
      </c>
      <c r="BC12" s="204">
        <v>2015</v>
      </c>
    </row>
    <row r="13" spans="1:55" x14ac:dyDescent="0.25">
      <c r="A13" s="204">
        <v>558</v>
      </c>
      <c r="B13" s="204" t="s">
        <v>825</v>
      </c>
      <c r="C13" s="204" t="s">
        <v>890</v>
      </c>
      <c r="D13" s="204" t="s">
        <v>827</v>
      </c>
      <c r="E13" s="204" t="s">
        <v>885</v>
      </c>
      <c r="F13" s="204" t="s">
        <v>891</v>
      </c>
      <c r="G13" s="204" t="s">
        <v>835</v>
      </c>
      <c r="H13" s="204" t="s">
        <v>820</v>
      </c>
      <c r="I13" s="204" t="s">
        <v>887</v>
      </c>
      <c r="J13" s="204">
        <v>402.01600000000002</v>
      </c>
      <c r="K13" s="204">
        <v>465.91300000000001</v>
      </c>
      <c r="L13" s="204">
        <v>501.61700000000002</v>
      </c>
      <c r="M13" s="204">
        <v>494.11399999999998</v>
      </c>
      <c r="N13" s="204">
        <v>548.70100000000002</v>
      </c>
      <c r="O13" s="204">
        <v>587.30499999999995</v>
      </c>
      <c r="P13" s="204">
        <v>612.62400000000002</v>
      </c>
      <c r="Q13" s="204">
        <v>624.53599999999994</v>
      </c>
      <c r="R13" s="204">
        <v>680.98099999999999</v>
      </c>
      <c r="S13" s="204">
        <v>721.32500000000005</v>
      </c>
      <c r="T13" s="204">
        <v>763.93399999999997</v>
      </c>
      <c r="U13" s="204">
        <v>818.40599999999995</v>
      </c>
      <c r="V13" s="204">
        <v>848.15700000000004</v>
      </c>
      <c r="W13" s="204">
        <v>877.37699999999995</v>
      </c>
      <c r="X13" s="204">
        <v>944.37300000000005</v>
      </c>
      <c r="Y13" s="204">
        <v>972.87099999999998</v>
      </c>
      <c r="Z13" s="206">
        <v>1019.27</v>
      </c>
      <c r="AA13" s="206">
        <v>1067.501</v>
      </c>
      <c r="AB13" s="206">
        <v>1088.481</v>
      </c>
      <c r="AC13" s="206">
        <v>1131.5129999999999</v>
      </c>
      <c r="AD13" s="206">
        <v>1205.452</v>
      </c>
      <c r="AE13" s="206">
        <v>1279.53</v>
      </c>
      <c r="AF13" s="206">
        <v>1281.413</v>
      </c>
      <c r="AG13" s="206">
        <v>1337.4839999999999</v>
      </c>
      <c r="AH13" s="206">
        <v>1418.6610000000001</v>
      </c>
      <c r="AI13" s="206">
        <v>1494.623</v>
      </c>
      <c r="AJ13" s="206">
        <v>1571.992</v>
      </c>
      <c r="AK13" s="206">
        <v>1649.308</v>
      </c>
      <c r="AL13" s="206">
        <v>1765.028</v>
      </c>
      <c r="AM13" s="206">
        <v>1844.1020000000001</v>
      </c>
      <c r="AN13" s="206">
        <v>1946.058</v>
      </c>
      <c r="AO13" s="206">
        <v>2052.547</v>
      </c>
      <c r="AP13" s="206">
        <v>2196.125</v>
      </c>
      <c r="AQ13" s="206">
        <v>2333.1410000000001</v>
      </c>
      <c r="AR13" s="206">
        <v>2519.665</v>
      </c>
      <c r="AS13" s="206">
        <v>2619.9690000000001</v>
      </c>
      <c r="AT13" s="206">
        <v>2638.6439999999998</v>
      </c>
      <c r="AU13" s="206">
        <v>2870.8690000000001</v>
      </c>
      <c r="AV13" s="206">
        <v>3085.1480000000001</v>
      </c>
      <c r="AW13" s="206">
        <v>3318.1959999999999</v>
      </c>
      <c r="AX13" s="206">
        <v>3549.85</v>
      </c>
      <c r="AY13" s="206">
        <v>3782.3539999999998</v>
      </c>
      <c r="AZ13" s="206">
        <v>4010.0680000000002</v>
      </c>
      <c r="BA13" s="206">
        <v>4238.25</v>
      </c>
      <c r="BB13" s="206">
        <v>4479.8670000000002</v>
      </c>
      <c r="BC13" s="204">
        <v>2015</v>
      </c>
    </row>
    <row r="14" spans="1:55" x14ac:dyDescent="0.25">
      <c r="A14" s="204">
        <v>558</v>
      </c>
      <c r="B14" s="204" t="s">
        <v>825</v>
      </c>
      <c r="C14" s="204" t="s">
        <v>892</v>
      </c>
      <c r="D14" s="204" t="s">
        <v>827</v>
      </c>
      <c r="E14" s="204" t="s">
        <v>893</v>
      </c>
      <c r="F14" s="204" t="s">
        <v>894</v>
      </c>
      <c r="G14" s="204" t="s">
        <v>895</v>
      </c>
    </row>
    <row r="15" spans="1:55" x14ac:dyDescent="0.25">
      <c r="A15" s="204">
        <v>558</v>
      </c>
      <c r="B15" s="204" t="s">
        <v>825</v>
      </c>
      <c r="C15" s="204" t="s">
        <v>896</v>
      </c>
      <c r="D15" s="204" t="s">
        <v>827</v>
      </c>
      <c r="E15" s="204" t="s">
        <v>897</v>
      </c>
      <c r="F15" s="204" t="s">
        <v>898</v>
      </c>
      <c r="G15" s="204" t="s">
        <v>899</v>
      </c>
      <c r="I15" s="204" t="s">
        <v>873</v>
      </c>
      <c r="J15" s="204">
        <v>4.5999999999999999E-2</v>
      </c>
      <c r="K15" s="204">
        <v>4.8000000000000001E-2</v>
      </c>
      <c r="L15" s="204">
        <v>0.05</v>
      </c>
      <c r="M15" s="204">
        <v>4.7E-2</v>
      </c>
      <c r="N15" s="204">
        <v>0.05</v>
      </c>
      <c r="O15" s="204">
        <v>5.0999999999999997E-2</v>
      </c>
      <c r="P15" s="204">
        <v>5.1999999999999998E-2</v>
      </c>
      <c r="Q15" s="204">
        <v>5.0999999999999997E-2</v>
      </c>
      <c r="R15" s="204">
        <v>5.1999999999999998E-2</v>
      </c>
      <c r="S15" s="204">
        <v>5.1999999999999998E-2</v>
      </c>
      <c r="T15" s="204">
        <v>5.2999999999999999E-2</v>
      </c>
      <c r="U15" s="204">
        <v>5.5E-2</v>
      </c>
      <c r="V15" s="204">
        <v>5.0999999999999997E-2</v>
      </c>
      <c r="W15" s="204">
        <v>5.1999999999999998E-2</v>
      </c>
      <c r="X15" s="204">
        <v>5.5E-2</v>
      </c>
      <c r="Y15" s="204">
        <v>5.5E-2</v>
      </c>
      <c r="Z15" s="204">
        <v>5.6000000000000001E-2</v>
      </c>
      <c r="AA15" s="204">
        <v>5.6000000000000001E-2</v>
      </c>
      <c r="AB15" s="204">
        <v>5.6000000000000001E-2</v>
      </c>
      <c r="AC15" s="204">
        <v>5.7000000000000002E-2</v>
      </c>
      <c r="AD15" s="204">
        <v>5.8000000000000003E-2</v>
      </c>
      <c r="AE15" s="204">
        <v>5.8999999999999997E-2</v>
      </c>
      <c r="AF15" s="204">
        <v>5.8000000000000003E-2</v>
      </c>
      <c r="AG15" s="204">
        <v>5.8000000000000003E-2</v>
      </c>
      <c r="AH15" s="204">
        <v>5.7000000000000002E-2</v>
      </c>
      <c r="AI15" s="204">
        <v>5.7000000000000002E-2</v>
      </c>
      <c r="AJ15" s="204">
        <v>5.6000000000000001E-2</v>
      </c>
      <c r="AK15" s="204">
        <v>5.5E-2</v>
      </c>
      <c r="AL15" s="204">
        <v>5.6000000000000001E-2</v>
      </c>
      <c r="AM15" s="204">
        <v>5.8999999999999997E-2</v>
      </c>
      <c r="AN15" s="204">
        <v>5.8999999999999997E-2</v>
      </c>
      <c r="AO15" s="204">
        <v>5.8000000000000003E-2</v>
      </c>
      <c r="AP15" s="204">
        <v>5.8999999999999997E-2</v>
      </c>
      <c r="AQ15" s="204">
        <v>0.06</v>
      </c>
      <c r="AR15" s="204">
        <v>6.0999999999999999E-2</v>
      </c>
      <c r="AS15" s="204">
        <v>6.0999999999999999E-2</v>
      </c>
      <c r="AT15" s="204">
        <v>0.06</v>
      </c>
      <c r="AU15" s="204">
        <v>6.2E-2</v>
      </c>
      <c r="AV15" s="204">
        <v>6.4000000000000001E-2</v>
      </c>
      <c r="AW15" s="204">
        <v>6.7000000000000004E-2</v>
      </c>
      <c r="AX15" s="204">
        <v>6.8000000000000005E-2</v>
      </c>
      <c r="AY15" s="204">
        <v>7.0000000000000007E-2</v>
      </c>
      <c r="AZ15" s="204">
        <v>7.0999999999999994E-2</v>
      </c>
      <c r="BA15" s="204">
        <v>7.1999999999999995E-2</v>
      </c>
      <c r="BB15" s="204">
        <v>7.2999999999999995E-2</v>
      </c>
      <c r="BC15" s="204">
        <v>2019</v>
      </c>
    </row>
    <row r="16" spans="1:55" x14ac:dyDescent="0.25">
      <c r="A16" s="204">
        <v>558</v>
      </c>
      <c r="B16" s="204" t="s">
        <v>825</v>
      </c>
      <c r="C16" s="204" t="s">
        <v>900</v>
      </c>
      <c r="D16" s="204" t="s">
        <v>827</v>
      </c>
      <c r="E16" s="204" t="s">
        <v>901</v>
      </c>
      <c r="F16" s="204" t="s">
        <v>902</v>
      </c>
      <c r="G16" s="204" t="s">
        <v>903</v>
      </c>
      <c r="I16" s="204" t="s">
        <v>873</v>
      </c>
      <c r="J16" s="204">
        <v>3.9340000000000002</v>
      </c>
      <c r="K16" s="204">
        <v>3.879</v>
      </c>
      <c r="L16" s="204">
        <v>3.8359999999999999</v>
      </c>
      <c r="M16" s="204">
        <v>4.4390000000000001</v>
      </c>
      <c r="N16" s="204">
        <v>4.62</v>
      </c>
      <c r="O16" s="204">
        <v>5.0510000000000002</v>
      </c>
      <c r="P16" s="204">
        <v>5.6639999999999997</v>
      </c>
      <c r="Q16" s="204">
        <v>6.2290000000000001</v>
      </c>
      <c r="R16" s="204">
        <v>6.7279999999999998</v>
      </c>
      <c r="S16" s="204">
        <v>7.2030000000000003</v>
      </c>
      <c r="T16" s="204">
        <v>7.6870000000000003</v>
      </c>
      <c r="U16" s="204">
        <v>8.3680000000000003</v>
      </c>
      <c r="V16" s="204">
        <v>9.6950000000000003</v>
      </c>
      <c r="W16" s="204">
        <v>10.491</v>
      </c>
      <c r="X16" s="204">
        <v>10.766</v>
      </c>
      <c r="Y16" s="204">
        <v>11.209</v>
      </c>
      <c r="Z16" s="204">
        <v>11.868</v>
      </c>
      <c r="AA16" s="204">
        <v>12.491</v>
      </c>
      <c r="AB16" s="204">
        <v>12.868</v>
      </c>
      <c r="AC16" s="204">
        <v>13.803000000000001</v>
      </c>
      <c r="AD16" s="204">
        <v>14.116</v>
      </c>
      <c r="AE16" s="204">
        <v>14.173</v>
      </c>
      <c r="AF16" s="204">
        <v>14.500999999999999</v>
      </c>
      <c r="AG16" s="204">
        <v>14.673999999999999</v>
      </c>
      <c r="AH16" s="204">
        <v>14.884</v>
      </c>
      <c r="AI16" s="204">
        <v>15.318</v>
      </c>
      <c r="AJ16" s="204">
        <v>15.962</v>
      </c>
      <c r="AK16" s="204">
        <v>16.727</v>
      </c>
      <c r="AL16" s="204">
        <v>17.329999999999998</v>
      </c>
      <c r="AM16" s="204">
        <v>19.934000000000001</v>
      </c>
      <c r="AN16" s="204">
        <v>22.69</v>
      </c>
      <c r="AO16" s="204">
        <v>24.628</v>
      </c>
      <c r="AP16" s="204">
        <v>25.768000000000001</v>
      </c>
      <c r="AQ16" s="204">
        <v>26.989000000000001</v>
      </c>
      <c r="AR16" s="204">
        <v>28.977</v>
      </c>
      <c r="AS16" s="204">
        <v>30.096</v>
      </c>
      <c r="AT16" s="204">
        <v>31.323</v>
      </c>
      <c r="AU16" s="204">
        <v>33.72</v>
      </c>
      <c r="AV16" s="204">
        <v>34.978000000000002</v>
      </c>
      <c r="AW16" s="204">
        <v>36.691000000000003</v>
      </c>
      <c r="AX16" s="204">
        <v>38.170999999999999</v>
      </c>
      <c r="AY16" s="204">
        <v>39.643000000000001</v>
      </c>
      <c r="AZ16" s="204">
        <v>41.118000000000002</v>
      </c>
      <c r="BA16" s="204">
        <v>42.569000000000003</v>
      </c>
      <c r="BB16" s="204">
        <v>43.941000000000003</v>
      </c>
      <c r="BC16" s="204">
        <v>2019</v>
      </c>
    </row>
    <row r="17" spans="1:55" x14ac:dyDescent="0.25">
      <c r="A17" s="204">
        <v>558</v>
      </c>
      <c r="B17" s="204" t="s">
        <v>825</v>
      </c>
      <c r="C17" s="204" t="s">
        <v>904</v>
      </c>
      <c r="D17" s="204" t="s">
        <v>827</v>
      </c>
      <c r="E17" s="204" t="s">
        <v>905</v>
      </c>
      <c r="F17" s="204" t="s">
        <v>906</v>
      </c>
      <c r="G17" s="204" t="s">
        <v>856</v>
      </c>
      <c r="I17" s="204" t="s">
        <v>866</v>
      </c>
      <c r="J17" s="204">
        <v>6.5579999999999998</v>
      </c>
      <c r="K17" s="204">
        <v>-0.65500000000000003</v>
      </c>
      <c r="L17" s="204">
        <v>7.0910000000000002</v>
      </c>
      <c r="M17" s="204">
        <v>17.545999999999999</v>
      </c>
      <c r="N17" s="204">
        <v>24.878</v>
      </c>
      <c r="O17" s="204">
        <v>21.010999999999999</v>
      </c>
      <c r="P17" s="204">
        <v>18.876000000000001</v>
      </c>
      <c r="Q17" s="204">
        <v>19.736999999999998</v>
      </c>
      <c r="R17" s="204">
        <v>20.765000000000001</v>
      </c>
      <c r="S17" s="204">
        <v>20.033999999999999</v>
      </c>
      <c r="T17" s="204">
        <v>16.884</v>
      </c>
      <c r="U17" s="204">
        <v>18.866</v>
      </c>
      <c r="V17" s="204">
        <v>19.286000000000001</v>
      </c>
      <c r="W17" s="204">
        <v>21.024999999999999</v>
      </c>
      <c r="X17" s="204">
        <v>20.869</v>
      </c>
      <c r="Y17" s="204">
        <v>23.472999999999999</v>
      </c>
      <c r="Z17" s="204">
        <v>25.341999999999999</v>
      </c>
      <c r="AA17" s="204">
        <v>23.605</v>
      </c>
      <c r="AB17" s="204">
        <v>23.138000000000002</v>
      </c>
      <c r="AC17" s="204">
        <v>19.079999999999998</v>
      </c>
      <c r="AD17" s="204">
        <v>22.649000000000001</v>
      </c>
      <c r="AE17" s="204">
        <v>22.343</v>
      </c>
      <c r="AF17" s="204">
        <v>20.245999999999999</v>
      </c>
      <c r="AG17" s="204">
        <v>21.408999999999999</v>
      </c>
      <c r="AH17" s="204">
        <v>24.530999999999999</v>
      </c>
      <c r="AI17" s="204">
        <v>26.451000000000001</v>
      </c>
      <c r="AJ17" s="204">
        <v>26.852</v>
      </c>
      <c r="AK17" s="204">
        <v>28.684999999999999</v>
      </c>
      <c r="AL17" s="204">
        <v>30.315999999999999</v>
      </c>
      <c r="AM17" s="204">
        <v>31.673999999999999</v>
      </c>
      <c r="AN17" s="204">
        <v>38.271000000000001</v>
      </c>
      <c r="AO17" s="204">
        <v>37.987000000000002</v>
      </c>
      <c r="AP17" s="204">
        <v>34.497</v>
      </c>
      <c r="AQ17" s="204">
        <v>37.320999999999998</v>
      </c>
      <c r="AR17" s="204">
        <v>41.167999999999999</v>
      </c>
      <c r="AS17" s="204">
        <v>39.057000000000002</v>
      </c>
      <c r="AT17" s="204">
        <v>33.881999999999998</v>
      </c>
      <c r="AU17" s="204">
        <v>45.192999999999998</v>
      </c>
      <c r="AV17" s="204">
        <v>55.177</v>
      </c>
      <c r="AW17" s="204">
        <v>62.268000000000001</v>
      </c>
      <c r="AX17" s="204">
        <v>59.896000000000001</v>
      </c>
      <c r="AY17" s="204">
        <v>57.478000000000002</v>
      </c>
      <c r="AZ17" s="204">
        <v>55.341000000000001</v>
      </c>
      <c r="BA17" s="204">
        <v>53.637999999999998</v>
      </c>
      <c r="BB17" s="204">
        <v>51.781999999999996</v>
      </c>
      <c r="BC17" s="204">
        <v>2019</v>
      </c>
    </row>
    <row r="18" spans="1:55" x14ac:dyDescent="0.25">
      <c r="A18" s="204">
        <v>558</v>
      </c>
      <c r="B18" s="204" t="s">
        <v>825</v>
      </c>
      <c r="C18" s="204" t="s">
        <v>907</v>
      </c>
      <c r="D18" s="204" t="s">
        <v>827</v>
      </c>
      <c r="E18" s="204" t="s">
        <v>908</v>
      </c>
      <c r="F18" s="204" t="s">
        <v>909</v>
      </c>
      <c r="G18" s="204" t="s">
        <v>856</v>
      </c>
      <c r="I18" s="204" t="s">
        <v>866</v>
      </c>
      <c r="J18" s="204">
        <v>17.228000000000002</v>
      </c>
      <c r="K18" s="204">
        <v>17.748000000000001</v>
      </c>
      <c r="L18" s="204">
        <v>16.376000000000001</v>
      </c>
      <c r="M18" s="204">
        <v>17.013999999999999</v>
      </c>
      <c r="N18" s="204">
        <v>16.765999999999998</v>
      </c>
      <c r="O18" s="204">
        <v>14.988</v>
      </c>
      <c r="P18" s="204">
        <v>12.497</v>
      </c>
      <c r="Q18" s="204">
        <v>15.391</v>
      </c>
      <c r="R18" s="204">
        <v>14.734</v>
      </c>
      <c r="S18" s="204">
        <v>12.923999999999999</v>
      </c>
      <c r="T18" s="204">
        <v>9.3330000000000002</v>
      </c>
      <c r="U18" s="204">
        <v>11.167999999999999</v>
      </c>
      <c r="V18" s="204">
        <v>13.52</v>
      </c>
      <c r="W18" s="204">
        <v>15.78</v>
      </c>
      <c r="X18" s="204">
        <v>14.984</v>
      </c>
      <c r="Y18" s="204">
        <v>21.350999999999999</v>
      </c>
      <c r="Z18" s="204">
        <v>20.343</v>
      </c>
      <c r="AA18" s="204">
        <v>22.893000000000001</v>
      </c>
      <c r="AB18" s="204">
        <v>22.199000000000002</v>
      </c>
      <c r="AC18" s="204">
        <v>23.114999999999998</v>
      </c>
      <c r="AD18" s="204">
        <v>26.966999999999999</v>
      </c>
      <c r="AE18" s="204">
        <v>26.975000000000001</v>
      </c>
      <c r="AF18" s="204">
        <v>24.126999999999999</v>
      </c>
      <c r="AG18" s="204">
        <v>23.832999999999998</v>
      </c>
      <c r="AH18" s="204">
        <v>27.231999999999999</v>
      </c>
      <c r="AI18" s="204">
        <v>28.449000000000002</v>
      </c>
      <c r="AJ18" s="204">
        <v>28.978999999999999</v>
      </c>
      <c r="AK18" s="204">
        <v>28.550999999999998</v>
      </c>
      <c r="AL18" s="204">
        <v>33.055999999999997</v>
      </c>
      <c r="AM18" s="204">
        <v>35.843000000000004</v>
      </c>
      <c r="AN18" s="204">
        <v>35.908999999999999</v>
      </c>
      <c r="AO18" s="204">
        <v>37.036000000000001</v>
      </c>
      <c r="AP18" s="204">
        <v>39.319000000000003</v>
      </c>
      <c r="AQ18" s="204">
        <v>40.615000000000002</v>
      </c>
      <c r="AR18" s="204">
        <v>45.710999999999999</v>
      </c>
      <c r="AS18" s="204">
        <v>44.042000000000002</v>
      </c>
      <c r="AT18" s="204">
        <v>40.201000000000001</v>
      </c>
      <c r="AU18" s="204">
        <v>44.820999999999998</v>
      </c>
      <c r="AV18" s="204">
        <v>47.084000000000003</v>
      </c>
      <c r="AW18" s="204">
        <v>53.962000000000003</v>
      </c>
      <c r="AX18" s="204">
        <v>49.91</v>
      </c>
      <c r="AY18" s="204">
        <v>49.174999999999997</v>
      </c>
      <c r="AZ18" s="204">
        <v>48.557000000000002</v>
      </c>
      <c r="BA18" s="204">
        <v>47.759</v>
      </c>
      <c r="BB18" s="204">
        <v>46.81</v>
      </c>
      <c r="BC18" s="204">
        <v>2019</v>
      </c>
    </row>
    <row r="19" spans="1:55" x14ac:dyDescent="0.25">
      <c r="A19" s="204">
        <v>558</v>
      </c>
      <c r="B19" s="204" t="s">
        <v>825</v>
      </c>
      <c r="C19" s="204" t="s">
        <v>910</v>
      </c>
      <c r="D19" s="204" t="s">
        <v>827</v>
      </c>
      <c r="E19" s="204" t="s">
        <v>842</v>
      </c>
      <c r="F19" s="204" t="s">
        <v>911</v>
      </c>
      <c r="G19" s="204" t="s">
        <v>877</v>
      </c>
      <c r="I19" s="204" t="s">
        <v>912</v>
      </c>
      <c r="J19" s="204">
        <v>5.5359999999999996</v>
      </c>
      <c r="K19" s="204">
        <v>6.28</v>
      </c>
      <c r="L19" s="204">
        <v>6.9320000000000004</v>
      </c>
      <c r="M19" s="204">
        <v>7.9160000000000004</v>
      </c>
      <c r="N19" s="204">
        <v>8.4079999999999995</v>
      </c>
      <c r="O19" s="204">
        <v>8.7550000000000008</v>
      </c>
      <c r="P19" s="204">
        <v>10.143000000000001</v>
      </c>
      <c r="Q19" s="204">
        <v>11.491</v>
      </c>
      <c r="R19" s="204">
        <v>12.757999999999999</v>
      </c>
      <c r="S19" s="204">
        <v>13.788</v>
      </c>
      <c r="T19" s="204">
        <v>15.019</v>
      </c>
      <c r="U19" s="204">
        <v>16.212</v>
      </c>
      <c r="V19" s="204">
        <v>19.626000000000001</v>
      </c>
      <c r="W19" s="204">
        <v>21.367000000000001</v>
      </c>
      <c r="X19" s="204">
        <v>23.28</v>
      </c>
      <c r="Y19" s="204">
        <v>25.067</v>
      </c>
      <c r="Z19" s="204">
        <v>26.867000000000001</v>
      </c>
      <c r="AA19" s="204">
        <v>29.042999999999999</v>
      </c>
      <c r="AB19" s="204">
        <v>31.460999999999999</v>
      </c>
      <c r="AC19" s="204">
        <v>35.040999999999997</v>
      </c>
      <c r="AD19" s="204">
        <v>36.229999999999997</v>
      </c>
      <c r="AE19" s="204">
        <v>37.112000000000002</v>
      </c>
      <c r="AF19" s="204">
        <v>38.186999999999998</v>
      </c>
      <c r="AG19" s="204">
        <v>39.997999999999998</v>
      </c>
      <c r="AH19" s="204">
        <v>41.582999999999998</v>
      </c>
      <c r="AI19" s="204">
        <v>43.470999999999997</v>
      </c>
      <c r="AJ19" s="204">
        <v>46.932000000000002</v>
      </c>
      <c r="AK19" s="204">
        <v>49.843000000000004</v>
      </c>
      <c r="AL19" s="204">
        <v>53.170999999999999</v>
      </c>
      <c r="AM19" s="204">
        <v>59.883000000000003</v>
      </c>
      <c r="AN19" s="204">
        <v>65.611999999999995</v>
      </c>
      <c r="AO19" s="204">
        <v>71.888000000000005</v>
      </c>
      <c r="AP19" s="204">
        <v>77.858999999999995</v>
      </c>
      <c r="AQ19" s="204">
        <v>85.546000000000006</v>
      </c>
      <c r="AR19" s="204">
        <v>93.278000000000006</v>
      </c>
      <c r="AS19" s="204">
        <v>100.006</v>
      </c>
      <c r="AT19" s="204">
        <v>109.938</v>
      </c>
      <c r="AU19" s="204">
        <v>114.83499999999999</v>
      </c>
      <c r="AV19" s="204">
        <v>119.601</v>
      </c>
      <c r="AW19" s="204">
        <v>124.983</v>
      </c>
      <c r="AX19" s="204">
        <v>132.607</v>
      </c>
      <c r="AY19" s="204">
        <v>140.56299999999999</v>
      </c>
      <c r="AZ19" s="204">
        <v>148.71600000000001</v>
      </c>
      <c r="BA19" s="204">
        <v>157.04400000000001</v>
      </c>
      <c r="BB19" s="204">
        <v>165.36699999999999</v>
      </c>
      <c r="BC19" s="204">
        <v>2018</v>
      </c>
    </row>
    <row r="20" spans="1:55" x14ac:dyDescent="0.25">
      <c r="A20" s="204">
        <v>558</v>
      </c>
      <c r="B20" s="204" t="s">
        <v>825</v>
      </c>
      <c r="C20" s="204" t="s">
        <v>841</v>
      </c>
      <c r="D20" s="204" t="s">
        <v>827</v>
      </c>
      <c r="E20" s="204" t="s">
        <v>842</v>
      </c>
      <c r="F20" s="204" t="s">
        <v>843</v>
      </c>
      <c r="G20" s="204" t="s">
        <v>830</v>
      </c>
      <c r="I20" s="204" t="s">
        <v>913</v>
      </c>
      <c r="J20" s="204">
        <v>9.8000000000000007</v>
      </c>
      <c r="K20" s="204">
        <v>13.446999999999999</v>
      </c>
      <c r="L20" s="204">
        <v>10.381</v>
      </c>
      <c r="M20" s="204">
        <v>14.196999999999999</v>
      </c>
      <c r="N20" s="204">
        <v>6.2140000000000004</v>
      </c>
      <c r="O20" s="204">
        <v>4.1269999999999998</v>
      </c>
      <c r="P20" s="204">
        <v>15.853999999999999</v>
      </c>
      <c r="Q20" s="204">
        <v>13.285</v>
      </c>
      <c r="R20" s="204">
        <v>11.023999999999999</v>
      </c>
      <c r="S20" s="204">
        <v>8.0779999999999994</v>
      </c>
      <c r="T20" s="204">
        <v>8.9260000000000002</v>
      </c>
      <c r="U20" s="204">
        <v>7.9429999999999996</v>
      </c>
      <c r="V20" s="204">
        <v>21.061</v>
      </c>
      <c r="W20" s="204">
        <v>8.8710000000000004</v>
      </c>
      <c r="X20" s="204">
        <v>8.9510000000000005</v>
      </c>
      <c r="Y20" s="204">
        <v>7.6769999999999996</v>
      </c>
      <c r="Z20" s="204">
        <v>7.1790000000000003</v>
      </c>
      <c r="AA20" s="204">
        <v>8.1010000000000009</v>
      </c>
      <c r="AB20" s="204">
        <v>8.3260000000000005</v>
      </c>
      <c r="AC20" s="204">
        <v>11.379</v>
      </c>
      <c r="AD20" s="204">
        <v>3.3929999999999998</v>
      </c>
      <c r="AE20" s="204">
        <v>2.4350000000000001</v>
      </c>
      <c r="AF20" s="204">
        <v>2.8959999999999999</v>
      </c>
      <c r="AG20" s="204">
        <v>4.7430000000000003</v>
      </c>
      <c r="AH20" s="204">
        <v>3.9630000000000001</v>
      </c>
      <c r="AI20" s="204">
        <v>4.5389999999999997</v>
      </c>
      <c r="AJ20" s="204">
        <v>7.9630000000000001</v>
      </c>
      <c r="AK20" s="204">
        <v>6.2030000000000003</v>
      </c>
      <c r="AL20" s="204">
        <v>6.6769999999999996</v>
      </c>
      <c r="AM20" s="204">
        <v>12.624000000000001</v>
      </c>
      <c r="AN20" s="204">
        <v>9.5649999999999995</v>
      </c>
      <c r="AO20" s="204">
        <v>9.5660000000000007</v>
      </c>
      <c r="AP20" s="204">
        <v>8.3049999999999997</v>
      </c>
      <c r="AQ20" s="204">
        <v>9.8729999999999993</v>
      </c>
      <c r="AR20" s="204">
        <v>9.0389999999999997</v>
      </c>
      <c r="AS20" s="204">
        <v>7.2119999999999997</v>
      </c>
      <c r="AT20" s="204">
        <v>9.9320000000000004</v>
      </c>
      <c r="AU20" s="204">
        <v>4.4539999999999997</v>
      </c>
      <c r="AV20" s="204">
        <v>4.1500000000000004</v>
      </c>
      <c r="AW20" s="204">
        <v>4.5</v>
      </c>
      <c r="AX20" s="204">
        <v>6.1</v>
      </c>
      <c r="AY20" s="204">
        <v>6</v>
      </c>
      <c r="AZ20" s="204">
        <v>5.8</v>
      </c>
      <c r="BA20" s="204">
        <v>5.6</v>
      </c>
      <c r="BB20" s="204">
        <v>5.3</v>
      </c>
      <c r="BC20" s="204">
        <v>2018</v>
      </c>
    </row>
    <row r="21" spans="1:55" x14ac:dyDescent="0.25">
      <c r="A21" s="204">
        <v>558</v>
      </c>
      <c r="B21" s="204" t="s">
        <v>825</v>
      </c>
      <c r="C21" s="204" t="s">
        <v>914</v>
      </c>
      <c r="D21" s="204" t="s">
        <v>827</v>
      </c>
      <c r="E21" s="204" t="s">
        <v>846</v>
      </c>
      <c r="F21" s="204" t="s">
        <v>915</v>
      </c>
      <c r="G21" s="204" t="s">
        <v>877</v>
      </c>
      <c r="I21" s="204" t="s">
        <v>912</v>
      </c>
      <c r="J21" s="204">
        <v>5.8019999999999996</v>
      </c>
      <c r="K21" s="204">
        <v>6.4349999999999996</v>
      </c>
      <c r="L21" s="204">
        <v>7.165</v>
      </c>
      <c r="M21" s="204">
        <v>8.1980000000000004</v>
      </c>
      <c r="N21" s="204">
        <v>8.3260000000000005</v>
      </c>
      <c r="O21" s="204">
        <v>8.9</v>
      </c>
      <c r="P21" s="204">
        <v>10.832000000000001</v>
      </c>
      <c r="Q21" s="204">
        <v>11.821</v>
      </c>
      <c r="R21" s="204">
        <v>12.881</v>
      </c>
      <c r="S21" s="204">
        <v>14.199</v>
      </c>
      <c r="T21" s="204">
        <v>14.989000000000001</v>
      </c>
      <c r="U21" s="204">
        <v>17.257000000000001</v>
      </c>
      <c r="V21" s="204">
        <v>20.588000000000001</v>
      </c>
      <c r="W21" s="204">
        <v>21.795000000000002</v>
      </c>
      <c r="X21" s="204">
        <v>23.774000000000001</v>
      </c>
      <c r="Y21" s="204">
        <v>25.841999999999999</v>
      </c>
      <c r="Z21" s="204">
        <v>27.39</v>
      </c>
      <c r="AA21" s="204">
        <v>28.943999999999999</v>
      </c>
      <c r="AB21" s="204">
        <v>32.420999999999999</v>
      </c>
      <c r="AC21" s="204">
        <v>35.344000000000001</v>
      </c>
      <c r="AD21" s="204">
        <v>35.555</v>
      </c>
      <c r="AE21" s="204">
        <v>36.765999999999998</v>
      </c>
      <c r="AF21" s="204">
        <v>38.057000000000002</v>
      </c>
      <c r="AG21" s="204">
        <v>40.375</v>
      </c>
      <c r="AH21" s="204">
        <v>41.191000000000003</v>
      </c>
      <c r="AI21" s="204">
        <v>43.93</v>
      </c>
      <c r="AJ21" s="204">
        <v>47.564</v>
      </c>
      <c r="AK21" s="204">
        <v>49.814999999999998</v>
      </c>
      <c r="AL21" s="204">
        <v>55.143000000000001</v>
      </c>
      <c r="AM21" s="204">
        <v>61.256999999999998</v>
      </c>
      <c r="AN21" s="204">
        <v>66.786000000000001</v>
      </c>
      <c r="AO21" s="204">
        <v>73.185000000000002</v>
      </c>
      <c r="AP21" s="204">
        <v>81.582999999999998</v>
      </c>
      <c r="AQ21" s="204">
        <v>87.905000000000001</v>
      </c>
      <c r="AR21" s="204">
        <v>95.010999999999996</v>
      </c>
      <c r="AS21" s="204">
        <v>102.21</v>
      </c>
      <c r="AT21" s="204">
        <v>112.88</v>
      </c>
      <c r="AU21" s="204">
        <v>115.94</v>
      </c>
      <c r="AV21" s="204">
        <v>121.3</v>
      </c>
      <c r="AW21" s="204">
        <v>128.81899999999999</v>
      </c>
      <c r="AX21" s="204">
        <v>136.548</v>
      </c>
      <c r="AY21" s="204">
        <v>144.60499999999999</v>
      </c>
      <c r="AZ21" s="204">
        <v>152.84700000000001</v>
      </c>
      <c r="BA21" s="204">
        <v>161.25399999999999</v>
      </c>
      <c r="BB21" s="204">
        <v>169.8</v>
      </c>
      <c r="BC21" s="204">
        <v>2018</v>
      </c>
    </row>
    <row r="22" spans="1:55" x14ac:dyDescent="0.25">
      <c r="A22" s="204">
        <v>558</v>
      </c>
      <c r="B22" s="204" t="s">
        <v>825</v>
      </c>
      <c r="C22" s="204" t="s">
        <v>845</v>
      </c>
      <c r="D22" s="204" t="s">
        <v>827</v>
      </c>
      <c r="E22" s="204" t="s">
        <v>846</v>
      </c>
      <c r="F22" s="204" t="s">
        <v>847</v>
      </c>
      <c r="G22" s="204" t="s">
        <v>830</v>
      </c>
      <c r="I22" s="204" t="s">
        <v>916</v>
      </c>
      <c r="J22" s="204" t="s">
        <v>848</v>
      </c>
      <c r="K22" s="204">
        <v>10.9</v>
      </c>
      <c r="L22" s="204">
        <v>11.349</v>
      </c>
      <c r="M22" s="204">
        <v>14.414</v>
      </c>
      <c r="N22" s="204">
        <v>1.5649999999999999</v>
      </c>
      <c r="O22" s="204">
        <v>6.899</v>
      </c>
      <c r="P22" s="204">
        <v>21.696000000000002</v>
      </c>
      <c r="Q22" s="204">
        <v>9.14</v>
      </c>
      <c r="R22" s="204">
        <v>8.9670000000000005</v>
      </c>
      <c r="S22" s="204">
        <v>10.228999999999999</v>
      </c>
      <c r="T22" s="204">
        <v>5.5609999999999999</v>
      </c>
      <c r="U22" s="204">
        <v>15.135999999999999</v>
      </c>
      <c r="V22" s="204">
        <v>19.3</v>
      </c>
      <c r="W22" s="204">
        <v>5.8609999999999998</v>
      </c>
      <c r="X22" s="204">
        <v>9.0820000000000007</v>
      </c>
      <c r="Y22" s="204">
        <v>8.6969999999999992</v>
      </c>
      <c r="Z22" s="204">
        <v>5.9930000000000003</v>
      </c>
      <c r="AA22" s="204">
        <v>5.673</v>
      </c>
      <c r="AB22" s="204">
        <v>12.010999999999999</v>
      </c>
      <c r="AC22" s="204">
        <v>9.0169999999999995</v>
      </c>
      <c r="AD22" s="204">
        <v>0.59599999999999997</v>
      </c>
      <c r="AE22" s="204">
        <v>3.407</v>
      </c>
      <c r="AF22" s="204">
        <v>3.51</v>
      </c>
      <c r="AG22" s="204">
        <v>6.09</v>
      </c>
      <c r="AH22" s="204">
        <v>2.0219999999999998</v>
      </c>
      <c r="AI22" s="204">
        <v>6.65</v>
      </c>
      <c r="AJ22" s="204">
        <v>8.2729999999999997</v>
      </c>
      <c r="AK22" s="204">
        <v>4.7320000000000002</v>
      </c>
      <c r="AL22" s="204">
        <v>10.695</v>
      </c>
      <c r="AM22" s="204">
        <v>11.087</v>
      </c>
      <c r="AN22" s="204">
        <v>9.0259999999999998</v>
      </c>
      <c r="AO22" s="204">
        <v>9.5820000000000007</v>
      </c>
      <c r="AP22" s="204">
        <v>11.475</v>
      </c>
      <c r="AQ22" s="204">
        <v>7.7489999999999997</v>
      </c>
      <c r="AR22" s="204">
        <v>8.0839999999999996</v>
      </c>
      <c r="AS22" s="204">
        <v>7.5759999999999996</v>
      </c>
      <c r="AT22" s="204">
        <v>10.439</v>
      </c>
      <c r="AU22" s="204">
        <v>2.7109999999999999</v>
      </c>
      <c r="AV22" s="204">
        <v>4.6230000000000002</v>
      </c>
      <c r="AW22" s="204">
        <v>6.1989999999999998</v>
      </c>
      <c r="AX22" s="204">
        <v>6</v>
      </c>
      <c r="AY22" s="204">
        <v>5.9</v>
      </c>
      <c r="AZ22" s="204">
        <v>5.7</v>
      </c>
      <c r="BA22" s="204">
        <v>5.5</v>
      </c>
      <c r="BB22" s="204">
        <v>5.3</v>
      </c>
      <c r="BC22" s="204">
        <v>2018</v>
      </c>
    </row>
    <row r="23" spans="1:55" x14ac:dyDescent="0.25">
      <c r="A23" s="204">
        <v>558</v>
      </c>
      <c r="B23" s="204" t="s">
        <v>825</v>
      </c>
      <c r="C23" s="204" t="s">
        <v>917</v>
      </c>
      <c r="D23" s="204" t="s">
        <v>827</v>
      </c>
      <c r="E23" s="204" t="s">
        <v>918</v>
      </c>
      <c r="G23" s="204" t="s">
        <v>899</v>
      </c>
    </row>
    <row r="24" spans="1:55" x14ac:dyDescent="0.25">
      <c r="A24" s="204">
        <v>558</v>
      </c>
      <c r="B24" s="204" t="s">
        <v>825</v>
      </c>
      <c r="C24" s="204" t="s">
        <v>919</v>
      </c>
      <c r="D24" s="204" t="s">
        <v>827</v>
      </c>
      <c r="E24" s="204" t="s">
        <v>920</v>
      </c>
      <c r="F24" s="204" t="s">
        <v>921</v>
      </c>
      <c r="G24" s="204" t="s">
        <v>830</v>
      </c>
    </row>
    <row r="25" spans="1:55" x14ac:dyDescent="0.25">
      <c r="A25" s="204">
        <v>558</v>
      </c>
      <c r="B25" s="204" t="s">
        <v>825</v>
      </c>
      <c r="C25" s="204" t="s">
        <v>922</v>
      </c>
      <c r="D25" s="204" t="s">
        <v>827</v>
      </c>
      <c r="E25" s="204" t="s">
        <v>923</v>
      </c>
      <c r="F25" s="204" t="s">
        <v>924</v>
      </c>
      <c r="G25" s="204" t="s">
        <v>830</v>
      </c>
    </row>
    <row r="26" spans="1:55" x14ac:dyDescent="0.25">
      <c r="A26" s="204">
        <v>558</v>
      </c>
      <c r="B26" s="204" t="s">
        <v>825</v>
      </c>
      <c r="C26" s="204" t="s">
        <v>925</v>
      </c>
      <c r="D26" s="204" t="s">
        <v>827</v>
      </c>
      <c r="E26" s="204" t="s">
        <v>926</v>
      </c>
      <c r="F26" s="204" t="s">
        <v>927</v>
      </c>
      <c r="G26" s="204" t="s">
        <v>830</v>
      </c>
    </row>
    <row r="27" spans="1:55" x14ac:dyDescent="0.25">
      <c r="A27" s="204">
        <v>558</v>
      </c>
      <c r="B27" s="204" t="s">
        <v>825</v>
      </c>
      <c r="C27" s="204" t="s">
        <v>928</v>
      </c>
      <c r="D27" s="204" t="s">
        <v>827</v>
      </c>
      <c r="E27" s="204" t="s">
        <v>929</v>
      </c>
      <c r="F27" s="204" t="s">
        <v>930</v>
      </c>
      <c r="G27" s="204" t="s">
        <v>830</v>
      </c>
    </row>
    <row r="28" spans="1:55" x14ac:dyDescent="0.25">
      <c r="A28" s="204">
        <v>558</v>
      </c>
      <c r="B28" s="204" t="s">
        <v>825</v>
      </c>
      <c r="C28" s="204" t="s">
        <v>849</v>
      </c>
      <c r="D28" s="204" t="s">
        <v>827</v>
      </c>
      <c r="E28" s="204" t="s">
        <v>850</v>
      </c>
      <c r="F28" s="204" t="s">
        <v>851</v>
      </c>
      <c r="G28" s="204" t="s">
        <v>852</v>
      </c>
    </row>
    <row r="29" spans="1:55" x14ac:dyDescent="0.25">
      <c r="A29" s="204">
        <v>558</v>
      </c>
      <c r="B29" s="204" t="s">
        <v>825</v>
      </c>
      <c r="C29" s="204" t="s">
        <v>931</v>
      </c>
      <c r="D29" s="204" t="s">
        <v>827</v>
      </c>
      <c r="E29" s="204" t="s">
        <v>932</v>
      </c>
      <c r="F29" s="204" t="s">
        <v>933</v>
      </c>
      <c r="G29" s="204" t="s">
        <v>934</v>
      </c>
      <c r="H29" s="204" t="s">
        <v>935</v>
      </c>
    </row>
    <row r="30" spans="1:55" x14ac:dyDescent="0.25">
      <c r="A30" s="204">
        <v>558</v>
      </c>
      <c r="B30" s="204" t="s">
        <v>825</v>
      </c>
      <c r="C30" s="204" t="s">
        <v>936</v>
      </c>
      <c r="D30" s="204" t="s">
        <v>827</v>
      </c>
      <c r="E30" s="204" t="s">
        <v>937</v>
      </c>
      <c r="F30" s="204" t="s">
        <v>938</v>
      </c>
      <c r="G30" s="204" t="s">
        <v>934</v>
      </c>
      <c r="H30" s="204" t="s">
        <v>935</v>
      </c>
      <c r="I30" s="204" t="s">
        <v>939</v>
      </c>
      <c r="J30" s="204">
        <v>15.022</v>
      </c>
      <c r="K30" s="204">
        <v>15.372</v>
      </c>
      <c r="L30" s="204">
        <v>15.733000000000001</v>
      </c>
      <c r="M30" s="204">
        <v>16.103000000000002</v>
      </c>
      <c r="N30" s="204">
        <v>16.478999999999999</v>
      </c>
      <c r="O30" s="204">
        <v>16.858000000000001</v>
      </c>
      <c r="P30" s="204">
        <v>17.239999999999998</v>
      </c>
      <c r="Q30" s="204">
        <v>17.623999999999999</v>
      </c>
      <c r="R30" s="204">
        <v>18.021000000000001</v>
      </c>
      <c r="S30" s="204">
        <v>18.445</v>
      </c>
      <c r="T30" s="204">
        <v>18.905000000000001</v>
      </c>
      <c r="U30" s="204">
        <v>19.405999999999999</v>
      </c>
      <c r="V30" s="204">
        <v>19.937999999999999</v>
      </c>
      <c r="W30" s="204">
        <v>20.49</v>
      </c>
      <c r="X30" s="204">
        <v>21.041</v>
      </c>
      <c r="Y30" s="204">
        <v>21.576000000000001</v>
      </c>
      <c r="Z30" s="204">
        <v>22.09</v>
      </c>
      <c r="AA30" s="204">
        <v>22.585000000000001</v>
      </c>
      <c r="AB30" s="204">
        <v>23.058</v>
      </c>
      <c r="AC30" s="204">
        <v>23.51</v>
      </c>
      <c r="AD30" s="204">
        <v>23.940999999999999</v>
      </c>
      <c r="AE30" s="204">
        <v>24.347000000000001</v>
      </c>
      <c r="AF30" s="204">
        <v>24.725999999999999</v>
      </c>
      <c r="AG30" s="204">
        <v>25.081</v>
      </c>
      <c r="AH30" s="204">
        <v>25.419</v>
      </c>
      <c r="AI30" s="204">
        <v>25.745000000000001</v>
      </c>
      <c r="AJ30" s="204">
        <v>26.067</v>
      </c>
      <c r="AK30" s="204">
        <v>26.382999999999999</v>
      </c>
      <c r="AL30" s="204">
        <v>26.667000000000002</v>
      </c>
      <c r="AM30" s="204">
        <v>26.884</v>
      </c>
      <c r="AN30" s="204">
        <v>27.013000000000002</v>
      </c>
      <c r="AO30" s="204">
        <v>27.041</v>
      </c>
      <c r="AP30" s="204">
        <v>26.99</v>
      </c>
      <c r="AQ30" s="204">
        <v>26.917999999999999</v>
      </c>
      <c r="AR30" s="204">
        <v>26.907</v>
      </c>
      <c r="AS30" s="204">
        <v>27.015000000000001</v>
      </c>
      <c r="AT30" s="204">
        <v>27.260999999999999</v>
      </c>
      <c r="AU30" s="204">
        <v>27.626999999999999</v>
      </c>
      <c r="AV30" s="204">
        <v>28.088000000000001</v>
      </c>
      <c r="AW30" s="204">
        <v>28.454999999999998</v>
      </c>
      <c r="AX30" s="204">
        <v>28.827000000000002</v>
      </c>
      <c r="AY30" s="204">
        <v>29.204000000000001</v>
      </c>
      <c r="AZ30" s="204">
        <v>29.585000000000001</v>
      </c>
      <c r="BA30" s="204">
        <v>29.972000000000001</v>
      </c>
      <c r="BB30" s="204">
        <v>30.364000000000001</v>
      </c>
      <c r="BC30" s="204">
        <v>2015</v>
      </c>
    </row>
    <row r="31" spans="1:55" x14ac:dyDescent="0.25">
      <c r="A31" s="204">
        <v>558</v>
      </c>
      <c r="B31" s="204" t="s">
        <v>825</v>
      </c>
      <c r="C31" s="204" t="s">
        <v>940</v>
      </c>
      <c r="D31" s="204" t="s">
        <v>827</v>
      </c>
      <c r="E31" s="204" t="s">
        <v>941</v>
      </c>
      <c r="F31" s="204" t="s">
        <v>942</v>
      </c>
      <c r="G31" s="204" t="s">
        <v>865</v>
      </c>
      <c r="H31" s="204" t="s">
        <v>836</v>
      </c>
      <c r="I31" s="204" t="s">
        <v>943</v>
      </c>
      <c r="J31" s="204" t="s">
        <v>848</v>
      </c>
      <c r="K31" s="204" t="s">
        <v>848</v>
      </c>
      <c r="L31" s="204" t="s">
        <v>848</v>
      </c>
      <c r="M31" s="204" t="s">
        <v>848</v>
      </c>
      <c r="N31" s="204" t="s">
        <v>848</v>
      </c>
      <c r="O31" s="204" t="s">
        <v>848</v>
      </c>
      <c r="P31" s="204" t="s">
        <v>848</v>
      </c>
      <c r="Q31" s="204" t="s">
        <v>848</v>
      </c>
      <c r="R31" s="204" t="s">
        <v>848</v>
      </c>
      <c r="S31" s="204" t="s">
        <v>848</v>
      </c>
      <c r="T31" s="204" t="s">
        <v>848</v>
      </c>
      <c r="U31" s="204" t="s">
        <v>848</v>
      </c>
      <c r="V31" s="204" t="s">
        <v>848</v>
      </c>
      <c r="W31" s="204" t="s">
        <v>848</v>
      </c>
      <c r="X31" s="204" t="s">
        <v>848</v>
      </c>
      <c r="Y31" s="204" t="s">
        <v>848</v>
      </c>
      <c r="Z31" s="204" t="s">
        <v>848</v>
      </c>
      <c r="AA31" s="204" t="s">
        <v>848</v>
      </c>
      <c r="AB31" s="204" t="s">
        <v>848</v>
      </c>
      <c r="AC31" s="204" t="s">
        <v>848</v>
      </c>
      <c r="AD31" s="204">
        <v>46.241999999999997</v>
      </c>
      <c r="AE31" s="204">
        <v>53.128999999999998</v>
      </c>
      <c r="AF31" s="204">
        <v>55.176000000000002</v>
      </c>
      <c r="AG31" s="204">
        <v>65.238</v>
      </c>
      <c r="AH31" s="204">
        <v>71.358000000000004</v>
      </c>
      <c r="AI31" s="204">
        <v>82.653000000000006</v>
      </c>
      <c r="AJ31" s="204">
        <v>85.088999999999999</v>
      </c>
      <c r="AK31" s="204">
        <v>103.22</v>
      </c>
      <c r="AL31" s="204">
        <v>121.877</v>
      </c>
      <c r="AM31" s="204">
        <v>166.196</v>
      </c>
      <c r="AN31" s="204">
        <v>214.726</v>
      </c>
      <c r="AO31" s="204">
        <v>243.68600000000001</v>
      </c>
      <c r="AP31" s="204">
        <v>274.351</v>
      </c>
      <c r="AQ31" s="204">
        <v>332.73500000000001</v>
      </c>
      <c r="AR31" s="204">
        <v>400.30399999999997</v>
      </c>
      <c r="AS31" s="204">
        <v>442.24099999999999</v>
      </c>
      <c r="AT31" s="204">
        <v>525.01</v>
      </c>
      <c r="AU31" s="204">
        <v>644.53</v>
      </c>
      <c r="AV31" s="204">
        <v>766.03599999999994</v>
      </c>
      <c r="AW31" s="204">
        <v>908.09500000000003</v>
      </c>
      <c r="AX31" s="206">
        <v>1025.1410000000001</v>
      </c>
      <c r="AY31" s="206">
        <v>1158.123</v>
      </c>
      <c r="AZ31" s="206">
        <v>1293.6369999999999</v>
      </c>
      <c r="BA31" s="206">
        <v>1438.2439999999999</v>
      </c>
      <c r="BB31" s="206">
        <v>1603.0630000000001</v>
      </c>
      <c r="BC31" s="204">
        <v>2018</v>
      </c>
    </row>
    <row r="32" spans="1:55" x14ac:dyDescent="0.25">
      <c r="A32" s="204">
        <v>558</v>
      </c>
      <c r="B32" s="204" t="s">
        <v>825</v>
      </c>
      <c r="C32" s="204" t="s">
        <v>944</v>
      </c>
      <c r="D32" s="204" t="s">
        <v>827</v>
      </c>
      <c r="E32" s="204" t="s">
        <v>941</v>
      </c>
      <c r="F32" s="204" t="s">
        <v>942</v>
      </c>
      <c r="G32" s="204" t="s">
        <v>856</v>
      </c>
      <c r="I32" s="204" t="s">
        <v>945</v>
      </c>
      <c r="J32" s="204" t="s">
        <v>848</v>
      </c>
      <c r="K32" s="204" t="s">
        <v>848</v>
      </c>
      <c r="L32" s="204" t="s">
        <v>848</v>
      </c>
      <c r="M32" s="204" t="s">
        <v>848</v>
      </c>
      <c r="N32" s="204" t="s">
        <v>848</v>
      </c>
      <c r="O32" s="204" t="s">
        <v>848</v>
      </c>
      <c r="P32" s="204" t="s">
        <v>848</v>
      </c>
      <c r="Q32" s="204" t="s">
        <v>848</v>
      </c>
      <c r="R32" s="204" t="s">
        <v>848</v>
      </c>
      <c r="S32" s="204" t="s">
        <v>848</v>
      </c>
      <c r="T32" s="204" t="s">
        <v>848</v>
      </c>
      <c r="U32" s="204" t="s">
        <v>848</v>
      </c>
      <c r="V32" s="204" t="s">
        <v>848</v>
      </c>
      <c r="W32" s="204" t="s">
        <v>848</v>
      </c>
      <c r="X32" s="204" t="s">
        <v>848</v>
      </c>
      <c r="Y32" s="204" t="s">
        <v>848</v>
      </c>
      <c r="Z32" s="204" t="s">
        <v>848</v>
      </c>
      <c r="AA32" s="204" t="s">
        <v>848</v>
      </c>
      <c r="AB32" s="204" t="s">
        <v>848</v>
      </c>
      <c r="AC32" s="204" t="s">
        <v>848</v>
      </c>
      <c r="AD32" s="204">
        <v>11.351000000000001</v>
      </c>
      <c r="AE32" s="204">
        <v>12.032999999999999</v>
      </c>
      <c r="AF32" s="204">
        <v>12.009</v>
      </c>
      <c r="AG32" s="204">
        <v>13.254</v>
      </c>
      <c r="AH32" s="204">
        <v>13.295</v>
      </c>
      <c r="AI32" s="204">
        <v>14.023</v>
      </c>
      <c r="AJ32" s="204">
        <v>13.009</v>
      </c>
      <c r="AK32" s="204">
        <v>14.182</v>
      </c>
      <c r="AL32" s="204">
        <v>14.942</v>
      </c>
      <c r="AM32" s="204">
        <v>16.817</v>
      </c>
      <c r="AN32" s="204">
        <v>18.001999999999999</v>
      </c>
      <c r="AO32" s="204">
        <v>17.827000000000002</v>
      </c>
      <c r="AP32" s="204">
        <v>17.963000000000001</v>
      </c>
      <c r="AQ32" s="204">
        <v>19.63</v>
      </c>
      <c r="AR32" s="204">
        <v>20.376000000000001</v>
      </c>
      <c r="AS32" s="204">
        <v>20.760999999999999</v>
      </c>
      <c r="AT32" s="204">
        <v>23.300999999999998</v>
      </c>
      <c r="AU32" s="204">
        <v>24.099</v>
      </c>
      <c r="AV32" s="204">
        <v>25.273</v>
      </c>
      <c r="AW32" s="204">
        <v>26.213000000000001</v>
      </c>
      <c r="AX32" s="204">
        <v>26.244</v>
      </c>
      <c r="AY32" s="204">
        <v>26.446999999999999</v>
      </c>
      <c r="AZ32" s="204">
        <v>26.518999999999998</v>
      </c>
      <c r="BA32" s="204">
        <v>26.597000000000001</v>
      </c>
      <c r="BB32" s="204">
        <v>26.82</v>
      </c>
      <c r="BC32" s="204">
        <v>2018</v>
      </c>
    </row>
    <row r="33" spans="1:55" x14ac:dyDescent="0.25">
      <c r="A33" s="204">
        <v>558</v>
      </c>
      <c r="B33" s="204" t="s">
        <v>825</v>
      </c>
      <c r="C33" s="204" t="s">
        <v>946</v>
      </c>
      <c r="D33" s="204" t="s">
        <v>827</v>
      </c>
      <c r="E33" s="204" t="s">
        <v>947</v>
      </c>
      <c r="F33" s="204" t="s">
        <v>948</v>
      </c>
      <c r="G33" s="204" t="s">
        <v>865</v>
      </c>
      <c r="H33" s="204" t="s">
        <v>836</v>
      </c>
      <c r="I33" s="204" t="s">
        <v>943</v>
      </c>
      <c r="J33" s="204" t="s">
        <v>848</v>
      </c>
      <c r="K33" s="204" t="s">
        <v>848</v>
      </c>
      <c r="L33" s="204" t="s">
        <v>848</v>
      </c>
      <c r="M33" s="204" t="s">
        <v>848</v>
      </c>
      <c r="N33" s="204" t="s">
        <v>848</v>
      </c>
      <c r="O33" s="204" t="s">
        <v>848</v>
      </c>
      <c r="P33" s="204" t="s">
        <v>848</v>
      </c>
      <c r="Q33" s="204" t="s">
        <v>848</v>
      </c>
      <c r="R33" s="204" t="s">
        <v>848</v>
      </c>
      <c r="S33" s="204" t="s">
        <v>848</v>
      </c>
      <c r="T33" s="204" t="s">
        <v>848</v>
      </c>
      <c r="U33" s="204" t="s">
        <v>848</v>
      </c>
      <c r="V33" s="204" t="s">
        <v>848</v>
      </c>
      <c r="W33" s="204" t="s">
        <v>848</v>
      </c>
      <c r="X33" s="204" t="s">
        <v>848</v>
      </c>
      <c r="Y33" s="204" t="s">
        <v>848</v>
      </c>
      <c r="Z33" s="204" t="s">
        <v>848</v>
      </c>
      <c r="AA33" s="204" t="s">
        <v>848</v>
      </c>
      <c r="AB33" s="204" t="s">
        <v>848</v>
      </c>
      <c r="AC33" s="204" t="s">
        <v>848</v>
      </c>
      <c r="AD33" s="204">
        <v>53.122</v>
      </c>
      <c r="AE33" s="204">
        <v>64.983000000000004</v>
      </c>
      <c r="AF33" s="204">
        <v>68.09</v>
      </c>
      <c r="AG33" s="204">
        <v>67.137</v>
      </c>
      <c r="AH33" s="204">
        <v>72.239000000000004</v>
      </c>
      <c r="AI33" s="204">
        <v>81.006</v>
      </c>
      <c r="AJ33" s="204">
        <v>83.332999999999998</v>
      </c>
      <c r="AK33" s="204">
        <v>108.79300000000001</v>
      </c>
      <c r="AL33" s="204">
        <v>124.584</v>
      </c>
      <c r="AM33" s="204">
        <v>191.41800000000001</v>
      </c>
      <c r="AN33" s="204">
        <v>223.86799999999999</v>
      </c>
      <c r="AO33" s="204">
        <v>254.86099999999999</v>
      </c>
      <c r="AP33" s="204">
        <v>294.851</v>
      </c>
      <c r="AQ33" s="204">
        <v>302.05399999999997</v>
      </c>
      <c r="AR33" s="204">
        <v>370.226</v>
      </c>
      <c r="AS33" s="204">
        <v>428.25099999999998</v>
      </c>
      <c r="AT33" s="204">
        <v>494.54899999999998</v>
      </c>
      <c r="AU33" s="204">
        <v>727.27599999999995</v>
      </c>
      <c r="AV33" s="204">
        <v>967.63400000000001</v>
      </c>
      <c r="AW33" s="206">
        <v>1058.5619999999999</v>
      </c>
      <c r="AX33" s="206">
        <v>1193.627</v>
      </c>
      <c r="AY33" s="206">
        <v>1325.569</v>
      </c>
      <c r="AZ33" s="206">
        <v>1475.145</v>
      </c>
      <c r="BA33" s="206">
        <v>1634.413</v>
      </c>
      <c r="BB33" s="206">
        <v>1814.528</v>
      </c>
      <c r="BC33" s="204">
        <v>2018</v>
      </c>
    </row>
    <row r="34" spans="1:55" x14ac:dyDescent="0.25">
      <c r="A34" s="204">
        <v>558</v>
      </c>
      <c r="B34" s="204" t="s">
        <v>825</v>
      </c>
      <c r="C34" s="204" t="s">
        <v>949</v>
      </c>
      <c r="D34" s="204" t="s">
        <v>827</v>
      </c>
      <c r="E34" s="204" t="s">
        <v>947</v>
      </c>
      <c r="F34" s="204" t="s">
        <v>948</v>
      </c>
      <c r="G34" s="204" t="s">
        <v>856</v>
      </c>
      <c r="I34" s="204" t="s">
        <v>950</v>
      </c>
      <c r="J34" s="204" t="s">
        <v>848</v>
      </c>
      <c r="K34" s="204" t="s">
        <v>848</v>
      </c>
      <c r="L34" s="204" t="s">
        <v>848</v>
      </c>
      <c r="M34" s="204" t="s">
        <v>848</v>
      </c>
      <c r="N34" s="204" t="s">
        <v>848</v>
      </c>
      <c r="O34" s="204" t="s">
        <v>848</v>
      </c>
      <c r="P34" s="204" t="s">
        <v>848</v>
      </c>
      <c r="Q34" s="204" t="s">
        <v>848</v>
      </c>
      <c r="R34" s="204" t="s">
        <v>848</v>
      </c>
      <c r="S34" s="204" t="s">
        <v>848</v>
      </c>
      <c r="T34" s="204" t="s">
        <v>848</v>
      </c>
      <c r="U34" s="204" t="s">
        <v>848</v>
      </c>
      <c r="V34" s="204" t="s">
        <v>848</v>
      </c>
      <c r="W34" s="204" t="s">
        <v>848</v>
      </c>
      <c r="X34" s="204" t="s">
        <v>848</v>
      </c>
      <c r="Y34" s="204" t="s">
        <v>848</v>
      </c>
      <c r="Z34" s="204" t="s">
        <v>848</v>
      </c>
      <c r="AA34" s="204" t="s">
        <v>848</v>
      </c>
      <c r="AB34" s="204" t="s">
        <v>848</v>
      </c>
      <c r="AC34" s="204" t="s">
        <v>848</v>
      </c>
      <c r="AD34" s="204">
        <v>13.04</v>
      </c>
      <c r="AE34" s="204">
        <v>14.718</v>
      </c>
      <c r="AF34" s="204">
        <v>14.82</v>
      </c>
      <c r="AG34" s="204">
        <v>13.638999999999999</v>
      </c>
      <c r="AH34" s="204">
        <v>13.459</v>
      </c>
      <c r="AI34" s="204">
        <v>13.744</v>
      </c>
      <c r="AJ34" s="204">
        <v>12.74</v>
      </c>
      <c r="AK34" s="204">
        <v>14.948</v>
      </c>
      <c r="AL34" s="204">
        <v>15.273999999999999</v>
      </c>
      <c r="AM34" s="204">
        <v>19.369</v>
      </c>
      <c r="AN34" s="204">
        <v>18.768999999999998</v>
      </c>
      <c r="AO34" s="204">
        <v>18.643999999999998</v>
      </c>
      <c r="AP34" s="204">
        <v>19.305</v>
      </c>
      <c r="AQ34" s="204">
        <v>17.82</v>
      </c>
      <c r="AR34" s="204">
        <v>18.844999999999999</v>
      </c>
      <c r="AS34" s="204">
        <v>20.103999999999999</v>
      </c>
      <c r="AT34" s="204">
        <v>21.949000000000002</v>
      </c>
      <c r="AU34" s="204">
        <v>27.193000000000001</v>
      </c>
      <c r="AV34" s="204">
        <v>31.923999999999999</v>
      </c>
      <c r="AW34" s="204">
        <v>30.556000000000001</v>
      </c>
      <c r="AX34" s="204">
        <v>30.558</v>
      </c>
      <c r="AY34" s="204">
        <v>30.271000000000001</v>
      </c>
      <c r="AZ34" s="204">
        <v>30.239000000000001</v>
      </c>
      <c r="BA34" s="204">
        <v>30.225000000000001</v>
      </c>
      <c r="BB34" s="204">
        <v>30.358000000000001</v>
      </c>
      <c r="BC34" s="204">
        <v>2018</v>
      </c>
    </row>
    <row r="35" spans="1:55" x14ac:dyDescent="0.25">
      <c r="A35" s="204">
        <v>558</v>
      </c>
      <c r="B35" s="204" t="s">
        <v>825</v>
      </c>
      <c r="C35" s="204" t="s">
        <v>951</v>
      </c>
      <c r="D35" s="204" t="s">
        <v>827</v>
      </c>
      <c r="E35" s="204" t="s">
        <v>854</v>
      </c>
      <c r="F35" s="204" t="s">
        <v>855</v>
      </c>
      <c r="G35" s="204" t="s">
        <v>865</v>
      </c>
      <c r="H35" s="204" t="s">
        <v>836</v>
      </c>
      <c r="I35" s="204" t="s">
        <v>943</v>
      </c>
      <c r="J35" s="204" t="s">
        <v>848</v>
      </c>
      <c r="K35" s="204" t="s">
        <v>848</v>
      </c>
      <c r="L35" s="204" t="s">
        <v>848</v>
      </c>
      <c r="M35" s="204" t="s">
        <v>848</v>
      </c>
      <c r="N35" s="204" t="s">
        <v>848</v>
      </c>
      <c r="O35" s="204" t="s">
        <v>848</v>
      </c>
      <c r="P35" s="204" t="s">
        <v>848</v>
      </c>
      <c r="Q35" s="204" t="s">
        <v>848</v>
      </c>
      <c r="R35" s="204" t="s">
        <v>848</v>
      </c>
      <c r="S35" s="204" t="s">
        <v>848</v>
      </c>
      <c r="T35" s="204" t="s">
        <v>848</v>
      </c>
      <c r="U35" s="204" t="s">
        <v>848</v>
      </c>
      <c r="V35" s="204" t="s">
        <v>848</v>
      </c>
      <c r="W35" s="204" t="s">
        <v>848</v>
      </c>
      <c r="X35" s="204" t="s">
        <v>848</v>
      </c>
      <c r="Y35" s="204" t="s">
        <v>848</v>
      </c>
      <c r="Z35" s="204" t="s">
        <v>848</v>
      </c>
      <c r="AA35" s="204" t="s">
        <v>848</v>
      </c>
      <c r="AB35" s="204" t="s">
        <v>848</v>
      </c>
      <c r="AC35" s="204" t="s">
        <v>848</v>
      </c>
      <c r="AD35" s="204">
        <v>-6.8810000000000002</v>
      </c>
      <c r="AE35" s="204">
        <v>-11.853999999999999</v>
      </c>
      <c r="AF35" s="204">
        <v>-12.914</v>
      </c>
      <c r="AG35" s="204">
        <v>-1.899</v>
      </c>
      <c r="AH35" s="204">
        <v>-0.88100000000000001</v>
      </c>
      <c r="AI35" s="204">
        <v>1.647</v>
      </c>
      <c r="AJ35" s="204">
        <v>1.756</v>
      </c>
      <c r="AK35" s="204">
        <v>-5.5739999999999998</v>
      </c>
      <c r="AL35" s="204">
        <v>-2.7069999999999999</v>
      </c>
      <c r="AM35" s="204">
        <v>-25.222000000000001</v>
      </c>
      <c r="AN35" s="204">
        <v>-9.1419999999999995</v>
      </c>
      <c r="AO35" s="204">
        <v>-11.176</v>
      </c>
      <c r="AP35" s="204">
        <v>-20.5</v>
      </c>
      <c r="AQ35" s="204">
        <v>30.681000000000001</v>
      </c>
      <c r="AR35" s="204">
        <v>30.077000000000002</v>
      </c>
      <c r="AS35" s="204">
        <v>13.99</v>
      </c>
      <c r="AT35" s="204">
        <v>30.462</v>
      </c>
      <c r="AU35" s="204">
        <v>-82.745999999999995</v>
      </c>
      <c r="AV35" s="204">
        <v>-201.59800000000001</v>
      </c>
      <c r="AW35" s="204">
        <v>-150.46700000000001</v>
      </c>
      <c r="AX35" s="204">
        <v>-168.48599999999999</v>
      </c>
      <c r="AY35" s="204">
        <v>-167.446</v>
      </c>
      <c r="AZ35" s="204">
        <v>-181.50800000000001</v>
      </c>
      <c r="BA35" s="204">
        <v>-196.16900000000001</v>
      </c>
      <c r="BB35" s="204">
        <v>-211.465</v>
      </c>
      <c r="BC35" s="204">
        <v>2018</v>
      </c>
    </row>
    <row r="36" spans="1:55" x14ac:dyDescent="0.25">
      <c r="A36" s="204">
        <v>558</v>
      </c>
      <c r="B36" s="204" t="s">
        <v>825</v>
      </c>
      <c r="C36" s="204" t="s">
        <v>853</v>
      </c>
      <c r="D36" s="204" t="s">
        <v>827</v>
      </c>
      <c r="E36" s="204" t="s">
        <v>854</v>
      </c>
      <c r="F36" s="204" t="s">
        <v>855</v>
      </c>
      <c r="G36" s="204" t="s">
        <v>856</v>
      </c>
      <c r="I36" s="204" t="s">
        <v>952</v>
      </c>
      <c r="J36" s="204" t="s">
        <v>848</v>
      </c>
      <c r="K36" s="204" t="s">
        <v>848</v>
      </c>
      <c r="L36" s="204" t="s">
        <v>848</v>
      </c>
      <c r="M36" s="204" t="s">
        <v>848</v>
      </c>
      <c r="N36" s="204" t="s">
        <v>848</v>
      </c>
      <c r="O36" s="204" t="s">
        <v>848</v>
      </c>
      <c r="P36" s="204" t="s">
        <v>848</v>
      </c>
      <c r="Q36" s="204" t="s">
        <v>848</v>
      </c>
      <c r="R36" s="204" t="s">
        <v>848</v>
      </c>
      <c r="S36" s="204" t="s">
        <v>848</v>
      </c>
      <c r="T36" s="204" t="s">
        <v>848</v>
      </c>
      <c r="U36" s="204" t="s">
        <v>848</v>
      </c>
      <c r="V36" s="204" t="s">
        <v>848</v>
      </c>
      <c r="W36" s="204" t="s">
        <v>848</v>
      </c>
      <c r="X36" s="204" t="s">
        <v>848</v>
      </c>
      <c r="Y36" s="204" t="s">
        <v>848</v>
      </c>
      <c r="Z36" s="204" t="s">
        <v>848</v>
      </c>
      <c r="AA36" s="204" t="s">
        <v>848</v>
      </c>
      <c r="AB36" s="204" t="s">
        <v>848</v>
      </c>
      <c r="AC36" s="204" t="s">
        <v>848</v>
      </c>
      <c r="AD36" s="204">
        <v>-1.6890000000000001</v>
      </c>
      <c r="AE36" s="204">
        <v>-2.6850000000000001</v>
      </c>
      <c r="AF36" s="204">
        <v>-2.8109999999999999</v>
      </c>
      <c r="AG36" s="204">
        <v>-0.38600000000000001</v>
      </c>
      <c r="AH36" s="204">
        <v>-0.16400000000000001</v>
      </c>
      <c r="AI36" s="204">
        <v>0.27900000000000003</v>
      </c>
      <c r="AJ36" s="204">
        <v>0.26800000000000002</v>
      </c>
      <c r="AK36" s="204">
        <v>-0.76600000000000001</v>
      </c>
      <c r="AL36" s="204">
        <v>-0.33200000000000002</v>
      </c>
      <c r="AM36" s="204">
        <v>-2.552</v>
      </c>
      <c r="AN36" s="204">
        <v>-0.76600000000000001</v>
      </c>
      <c r="AO36" s="204">
        <v>-0.81799999999999995</v>
      </c>
      <c r="AP36" s="204">
        <v>-1.3420000000000001</v>
      </c>
      <c r="AQ36" s="204">
        <v>1.81</v>
      </c>
      <c r="AR36" s="204">
        <v>1.5309999999999999</v>
      </c>
      <c r="AS36" s="204">
        <v>0.65700000000000003</v>
      </c>
      <c r="AT36" s="204">
        <v>1.3520000000000001</v>
      </c>
      <c r="AU36" s="204">
        <v>-3.0939999999999999</v>
      </c>
      <c r="AV36" s="204">
        <v>-6.6509999999999998</v>
      </c>
      <c r="AW36" s="204">
        <v>-4.343</v>
      </c>
      <c r="AX36" s="204">
        <v>-4.3129999999999997</v>
      </c>
      <c r="AY36" s="204">
        <v>-3.8239999999999998</v>
      </c>
      <c r="AZ36" s="204">
        <v>-3.7210000000000001</v>
      </c>
      <c r="BA36" s="204">
        <v>-3.6280000000000001</v>
      </c>
      <c r="BB36" s="204">
        <v>-3.5379999999999998</v>
      </c>
      <c r="BC36" s="204">
        <v>2018</v>
      </c>
    </row>
    <row r="37" spans="1:55" x14ac:dyDescent="0.25">
      <c r="A37" s="204">
        <v>558</v>
      </c>
      <c r="B37" s="204" t="s">
        <v>825</v>
      </c>
      <c r="C37" s="204" t="s">
        <v>953</v>
      </c>
      <c r="D37" s="204" t="s">
        <v>827</v>
      </c>
      <c r="E37" s="204" t="s">
        <v>954</v>
      </c>
      <c r="F37" s="204" t="s">
        <v>955</v>
      </c>
      <c r="G37" s="204" t="s">
        <v>865</v>
      </c>
      <c r="H37" s="204" t="s">
        <v>836</v>
      </c>
    </row>
    <row r="38" spans="1:55" x14ac:dyDescent="0.25">
      <c r="A38" s="204">
        <v>558</v>
      </c>
      <c r="B38" s="204" t="s">
        <v>825</v>
      </c>
      <c r="C38" s="204" t="s">
        <v>956</v>
      </c>
      <c r="D38" s="204" t="s">
        <v>827</v>
      </c>
      <c r="E38" s="204" t="s">
        <v>954</v>
      </c>
      <c r="F38" s="204" t="s">
        <v>955</v>
      </c>
      <c r="G38" s="204" t="s">
        <v>895</v>
      </c>
    </row>
    <row r="39" spans="1:55" x14ac:dyDescent="0.25">
      <c r="A39" s="204">
        <v>558</v>
      </c>
      <c r="B39" s="204" t="s">
        <v>825</v>
      </c>
      <c r="C39" s="204" t="s">
        <v>957</v>
      </c>
      <c r="D39" s="204" t="s">
        <v>827</v>
      </c>
      <c r="E39" s="204" t="s">
        <v>958</v>
      </c>
      <c r="F39" s="204" t="s">
        <v>959</v>
      </c>
      <c r="G39" s="204" t="s">
        <v>865</v>
      </c>
      <c r="H39" s="204" t="s">
        <v>836</v>
      </c>
      <c r="I39" s="204" t="s">
        <v>943</v>
      </c>
      <c r="J39" s="204" t="s">
        <v>848</v>
      </c>
      <c r="K39" s="204" t="s">
        <v>848</v>
      </c>
      <c r="L39" s="204" t="s">
        <v>848</v>
      </c>
      <c r="M39" s="204" t="s">
        <v>848</v>
      </c>
      <c r="N39" s="204" t="s">
        <v>848</v>
      </c>
      <c r="O39" s="204" t="s">
        <v>848</v>
      </c>
      <c r="P39" s="204" t="s">
        <v>848</v>
      </c>
      <c r="Q39" s="204" t="s">
        <v>848</v>
      </c>
      <c r="R39" s="204" t="s">
        <v>848</v>
      </c>
      <c r="S39" s="204" t="s">
        <v>848</v>
      </c>
      <c r="T39" s="204" t="s">
        <v>848</v>
      </c>
      <c r="U39" s="204" t="s">
        <v>848</v>
      </c>
      <c r="V39" s="204" t="s">
        <v>848</v>
      </c>
      <c r="W39" s="204" t="s">
        <v>848</v>
      </c>
      <c r="X39" s="204" t="s">
        <v>848</v>
      </c>
      <c r="Y39" s="204" t="s">
        <v>848</v>
      </c>
      <c r="Z39" s="204" t="s">
        <v>848</v>
      </c>
      <c r="AA39" s="204" t="s">
        <v>848</v>
      </c>
      <c r="AB39" s="204" t="s">
        <v>848</v>
      </c>
      <c r="AC39" s="204" t="s">
        <v>848</v>
      </c>
      <c r="AD39" s="204">
        <v>-3.629</v>
      </c>
      <c r="AE39" s="204">
        <v>-8.5960000000000001</v>
      </c>
      <c r="AF39" s="204">
        <v>-8.3659999999999997</v>
      </c>
      <c r="AG39" s="204">
        <v>3.798</v>
      </c>
      <c r="AH39" s="204">
        <v>4.0069999999999997</v>
      </c>
      <c r="AI39" s="204">
        <v>6.3979999999999997</v>
      </c>
      <c r="AJ39" s="204">
        <v>6.18</v>
      </c>
      <c r="AK39" s="204">
        <v>-0.45900000000000002</v>
      </c>
      <c r="AL39" s="204">
        <v>2.91</v>
      </c>
      <c r="AM39" s="204">
        <v>-18.154</v>
      </c>
      <c r="AN39" s="204">
        <v>0.39200000000000002</v>
      </c>
      <c r="AO39" s="204">
        <v>0.371</v>
      </c>
      <c r="AP39" s="204">
        <v>-7.09</v>
      </c>
      <c r="AQ39" s="204">
        <v>43.781999999999996</v>
      </c>
      <c r="AR39" s="204">
        <v>41.378999999999998</v>
      </c>
      <c r="AS39" s="204">
        <v>22.456</v>
      </c>
      <c r="AT39" s="204">
        <v>38.29</v>
      </c>
      <c r="AU39" s="204">
        <v>-73.724999999999994</v>
      </c>
      <c r="AV39" s="204">
        <v>-186.48599999999999</v>
      </c>
      <c r="AW39" s="204">
        <v>-125.241</v>
      </c>
      <c r="AX39" s="204">
        <v>-138.56299999999999</v>
      </c>
      <c r="AY39" s="204">
        <v>-132.31800000000001</v>
      </c>
      <c r="AZ39" s="204">
        <v>-140.53200000000001</v>
      </c>
      <c r="BA39" s="204">
        <v>-147.821</v>
      </c>
      <c r="BB39" s="204">
        <v>-154.97800000000001</v>
      </c>
      <c r="BC39" s="204">
        <v>2018</v>
      </c>
    </row>
    <row r="40" spans="1:55" x14ac:dyDescent="0.25">
      <c r="A40" s="204">
        <v>558</v>
      </c>
      <c r="B40" s="204" t="s">
        <v>825</v>
      </c>
      <c r="C40" s="204" t="s">
        <v>960</v>
      </c>
      <c r="D40" s="204" t="s">
        <v>827</v>
      </c>
      <c r="E40" s="204" t="s">
        <v>958</v>
      </c>
      <c r="F40" s="204" t="s">
        <v>959</v>
      </c>
      <c r="G40" s="204" t="s">
        <v>856</v>
      </c>
      <c r="I40" s="204" t="s">
        <v>961</v>
      </c>
      <c r="J40" s="204" t="s">
        <v>848</v>
      </c>
      <c r="K40" s="204" t="s">
        <v>848</v>
      </c>
      <c r="L40" s="204" t="s">
        <v>848</v>
      </c>
      <c r="M40" s="204" t="s">
        <v>848</v>
      </c>
      <c r="N40" s="204" t="s">
        <v>848</v>
      </c>
      <c r="O40" s="204" t="s">
        <v>848</v>
      </c>
      <c r="P40" s="204" t="s">
        <v>848</v>
      </c>
      <c r="Q40" s="204" t="s">
        <v>848</v>
      </c>
      <c r="R40" s="204" t="s">
        <v>848</v>
      </c>
      <c r="S40" s="204" t="s">
        <v>848</v>
      </c>
      <c r="T40" s="204" t="s">
        <v>848</v>
      </c>
      <c r="U40" s="204" t="s">
        <v>848</v>
      </c>
      <c r="V40" s="204" t="s">
        <v>848</v>
      </c>
      <c r="W40" s="204" t="s">
        <v>848</v>
      </c>
      <c r="X40" s="204" t="s">
        <v>848</v>
      </c>
      <c r="Y40" s="204" t="s">
        <v>848</v>
      </c>
      <c r="Z40" s="204" t="s">
        <v>848</v>
      </c>
      <c r="AA40" s="204" t="s">
        <v>848</v>
      </c>
      <c r="AB40" s="204" t="s">
        <v>848</v>
      </c>
      <c r="AC40" s="204" t="s">
        <v>848</v>
      </c>
      <c r="AD40" s="204">
        <v>-0.89100000000000001</v>
      </c>
      <c r="AE40" s="204">
        <v>-1.9470000000000001</v>
      </c>
      <c r="AF40" s="204">
        <v>-1.821</v>
      </c>
      <c r="AG40" s="204">
        <v>0.77200000000000002</v>
      </c>
      <c r="AH40" s="204">
        <v>0.746</v>
      </c>
      <c r="AI40" s="204">
        <v>1.0860000000000001</v>
      </c>
      <c r="AJ40" s="204">
        <v>0.94499999999999995</v>
      </c>
      <c r="AK40" s="204">
        <v>-6.3E-2</v>
      </c>
      <c r="AL40" s="204">
        <v>0.35699999999999998</v>
      </c>
      <c r="AM40" s="204">
        <v>-1.837</v>
      </c>
      <c r="AN40" s="204">
        <v>3.3000000000000002E-2</v>
      </c>
      <c r="AO40" s="204">
        <v>2.7E-2</v>
      </c>
      <c r="AP40" s="204">
        <v>-0.46400000000000002</v>
      </c>
      <c r="AQ40" s="204">
        <v>2.5830000000000002</v>
      </c>
      <c r="AR40" s="204">
        <v>2.1059999999999999</v>
      </c>
      <c r="AS40" s="204">
        <v>1.054</v>
      </c>
      <c r="AT40" s="204">
        <v>1.6990000000000001</v>
      </c>
      <c r="AU40" s="204">
        <v>-2.7570000000000001</v>
      </c>
      <c r="AV40" s="204">
        <v>-6.1529999999999996</v>
      </c>
      <c r="AW40" s="204">
        <v>-3.6150000000000002</v>
      </c>
      <c r="AX40" s="204">
        <v>-3.5470000000000002</v>
      </c>
      <c r="AY40" s="204">
        <v>-3.0219999999999998</v>
      </c>
      <c r="AZ40" s="204">
        <v>-2.8809999999999998</v>
      </c>
      <c r="BA40" s="204">
        <v>-2.734</v>
      </c>
      <c r="BB40" s="204">
        <v>-2.593</v>
      </c>
      <c r="BC40" s="204">
        <v>2018</v>
      </c>
    </row>
    <row r="41" spans="1:55" x14ac:dyDescent="0.25">
      <c r="A41" s="204">
        <v>558</v>
      </c>
      <c r="B41" s="204" t="s">
        <v>825</v>
      </c>
      <c r="C41" s="204" t="s">
        <v>962</v>
      </c>
      <c r="D41" s="204" t="s">
        <v>827</v>
      </c>
      <c r="E41" s="204" t="s">
        <v>963</v>
      </c>
      <c r="F41" s="204" t="s">
        <v>964</v>
      </c>
      <c r="G41" s="204" t="s">
        <v>865</v>
      </c>
      <c r="H41" s="204" t="s">
        <v>836</v>
      </c>
    </row>
    <row r="42" spans="1:55" x14ac:dyDescent="0.25">
      <c r="A42" s="204">
        <v>558</v>
      </c>
      <c r="B42" s="204" t="s">
        <v>825</v>
      </c>
      <c r="C42" s="204" t="s">
        <v>965</v>
      </c>
      <c r="D42" s="204" t="s">
        <v>827</v>
      </c>
      <c r="E42" s="204" t="s">
        <v>963</v>
      </c>
      <c r="F42" s="204" t="s">
        <v>964</v>
      </c>
      <c r="G42" s="204" t="s">
        <v>856</v>
      </c>
    </row>
    <row r="43" spans="1:55" x14ac:dyDescent="0.25">
      <c r="A43" s="204">
        <v>558</v>
      </c>
      <c r="B43" s="204" t="s">
        <v>825</v>
      </c>
      <c r="C43" s="204" t="s">
        <v>966</v>
      </c>
      <c r="D43" s="204" t="s">
        <v>827</v>
      </c>
      <c r="E43" s="204" t="s">
        <v>967</v>
      </c>
      <c r="F43" s="204" t="s">
        <v>968</v>
      </c>
      <c r="G43" s="204" t="s">
        <v>865</v>
      </c>
      <c r="H43" s="204" t="s">
        <v>836</v>
      </c>
      <c r="I43" s="204" t="s">
        <v>943</v>
      </c>
      <c r="J43" s="204" t="s">
        <v>848</v>
      </c>
      <c r="K43" s="204" t="s">
        <v>848</v>
      </c>
      <c r="L43" s="204" t="s">
        <v>848</v>
      </c>
      <c r="M43" s="204" t="s">
        <v>848</v>
      </c>
      <c r="N43" s="204" t="s">
        <v>848</v>
      </c>
      <c r="O43" s="204" t="s">
        <v>848</v>
      </c>
      <c r="P43" s="204" t="s">
        <v>848</v>
      </c>
      <c r="Q43" s="204" t="s">
        <v>848</v>
      </c>
      <c r="R43" s="204" t="s">
        <v>848</v>
      </c>
      <c r="S43" s="204" t="s">
        <v>848</v>
      </c>
      <c r="T43" s="204" t="s">
        <v>848</v>
      </c>
      <c r="U43" s="204" t="s">
        <v>848</v>
      </c>
      <c r="V43" s="204" t="s">
        <v>848</v>
      </c>
      <c r="W43" s="204" t="s">
        <v>848</v>
      </c>
      <c r="X43" s="204" t="s">
        <v>848</v>
      </c>
      <c r="Y43" s="204" t="s">
        <v>848</v>
      </c>
      <c r="Z43" s="204" t="s">
        <v>848</v>
      </c>
      <c r="AA43" s="204" t="s">
        <v>848</v>
      </c>
      <c r="AB43" s="204" t="s">
        <v>848</v>
      </c>
      <c r="AC43" s="204" t="s">
        <v>848</v>
      </c>
      <c r="AD43" s="204">
        <v>236.00800000000001</v>
      </c>
      <c r="AE43" s="204">
        <v>255.66900000000001</v>
      </c>
      <c r="AF43" s="204">
        <v>271.54599999999999</v>
      </c>
      <c r="AG43" s="204">
        <v>297.43299999999999</v>
      </c>
      <c r="AH43" s="204">
        <v>314.226</v>
      </c>
      <c r="AI43" s="204">
        <v>303.43400000000003</v>
      </c>
      <c r="AJ43" s="204">
        <v>319.83699999999999</v>
      </c>
      <c r="AK43" s="204">
        <v>314.52199999999999</v>
      </c>
      <c r="AL43" s="204">
        <v>341.98399999999998</v>
      </c>
      <c r="AM43" s="204">
        <v>380.77800000000002</v>
      </c>
      <c r="AN43" s="204">
        <v>405.971</v>
      </c>
      <c r="AO43" s="204">
        <v>432.76799999999997</v>
      </c>
      <c r="AP43" s="204">
        <v>523.20799999999997</v>
      </c>
      <c r="AQ43" s="204">
        <v>545.31399999999996</v>
      </c>
      <c r="AR43" s="204">
        <v>553.50800000000004</v>
      </c>
      <c r="AS43" s="204">
        <v>544.91899999999998</v>
      </c>
      <c r="AT43" s="204">
        <v>627.78899999999999</v>
      </c>
      <c r="AU43" s="204">
        <v>697.68899999999996</v>
      </c>
      <c r="AV43" s="204">
        <v>915.351</v>
      </c>
      <c r="AW43" s="206">
        <v>1130.578</v>
      </c>
      <c r="AX43" s="206">
        <v>1362.9</v>
      </c>
      <c r="AY43" s="206">
        <v>1584.884</v>
      </c>
      <c r="AZ43" s="206">
        <v>1827.03</v>
      </c>
      <c r="BA43" s="206">
        <v>2090.0439999999999</v>
      </c>
      <c r="BB43" s="206">
        <v>2375.002</v>
      </c>
      <c r="BC43" s="204">
        <v>2018</v>
      </c>
    </row>
    <row r="44" spans="1:55" x14ac:dyDescent="0.25">
      <c r="A44" s="204">
        <v>558</v>
      </c>
      <c r="B44" s="204" t="s">
        <v>825</v>
      </c>
      <c r="C44" s="204" t="s">
        <v>969</v>
      </c>
      <c r="D44" s="204" t="s">
        <v>827</v>
      </c>
      <c r="E44" s="204" t="s">
        <v>967</v>
      </c>
      <c r="F44" s="204" t="s">
        <v>968</v>
      </c>
      <c r="G44" s="204" t="s">
        <v>856</v>
      </c>
      <c r="I44" s="204" t="s">
        <v>970</v>
      </c>
      <c r="J44" s="204" t="s">
        <v>848</v>
      </c>
      <c r="K44" s="204" t="s">
        <v>848</v>
      </c>
      <c r="L44" s="204" t="s">
        <v>848</v>
      </c>
      <c r="M44" s="204" t="s">
        <v>848</v>
      </c>
      <c r="N44" s="204" t="s">
        <v>848</v>
      </c>
      <c r="O44" s="204" t="s">
        <v>848</v>
      </c>
      <c r="P44" s="204" t="s">
        <v>848</v>
      </c>
      <c r="Q44" s="204" t="s">
        <v>848</v>
      </c>
      <c r="R44" s="204" t="s">
        <v>848</v>
      </c>
      <c r="S44" s="204" t="s">
        <v>848</v>
      </c>
      <c r="T44" s="204" t="s">
        <v>848</v>
      </c>
      <c r="U44" s="204" t="s">
        <v>848</v>
      </c>
      <c r="V44" s="204" t="s">
        <v>848</v>
      </c>
      <c r="W44" s="204" t="s">
        <v>848</v>
      </c>
      <c r="X44" s="204" t="s">
        <v>848</v>
      </c>
      <c r="Y44" s="204" t="s">
        <v>848</v>
      </c>
      <c r="Z44" s="204" t="s">
        <v>848</v>
      </c>
      <c r="AA44" s="204" t="s">
        <v>848</v>
      </c>
      <c r="AB44" s="204" t="s">
        <v>848</v>
      </c>
      <c r="AC44" s="204" t="s">
        <v>848</v>
      </c>
      <c r="AD44" s="204">
        <v>57.930999999999997</v>
      </c>
      <c r="AE44" s="204">
        <v>57.906999999999996</v>
      </c>
      <c r="AF44" s="204">
        <v>59.103000000000002</v>
      </c>
      <c r="AG44" s="204">
        <v>60.426000000000002</v>
      </c>
      <c r="AH44" s="204">
        <v>58.542000000000002</v>
      </c>
      <c r="AI44" s="204">
        <v>51.481000000000002</v>
      </c>
      <c r="AJ44" s="204">
        <v>48.898000000000003</v>
      </c>
      <c r="AK44" s="204">
        <v>43.213999999999999</v>
      </c>
      <c r="AL44" s="204">
        <v>41.927</v>
      </c>
      <c r="AM44" s="204">
        <v>38.53</v>
      </c>
      <c r="AN44" s="204">
        <v>34.036000000000001</v>
      </c>
      <c r="AO44" s="204">
        <v>31.658999999999999</v>
      </c>
      <c r="AP44" s="204">
        <v>34.256</v>
      </c>
      <c r="AQ44" s="204">
        <v>32.171999999999997</v>
      </c>
      <c r="AR44" s="204">
        <v>28.175000000000001</v>
      </c>
      <c r="AS44" s="204">
        <v>25.581</v>
      </c>
      <c r="AT44" s="204">
        <v>27.863</v>
      </c>
      <c r="AU44" s="204">
        <v>26.087</v>
      </c>
      <c r="AV44" s="204">
        <v>30.199000000000002</v>
      </c>
      <c r="AW44" s="204">
        <v>32.634999999999998</v>
      </c>
      <c r="AX44" s="204">
        <v>34.890999999999998</v>
      </c>
      <c r="AY44" s="204">
        <v>36.192999999999998</v>
      </c>
      <c r="AZ44" s="204">
        <v>37.453000000000003</v>
      </c>
      <c r="BA44" s="204">
        <v>38.651000000000003</v>
      </c>
      <c r="BB44" s="204">
        <v>39.734999999999999</v>
      </c>
      <c r="BC44" s="204">
        <v>2018</v>
      </c>
    </row>
    <row r="45" spans="1:55" x14ac:dyDescent="0.25">
      <c r="A45" s="204">
        <v>558</v>
      </c>
      <c r="B45" s="204" t="s">
        <v>825</v>
      </c>
      <c r="C45" s="204" t="s">
        <v>971</v>
      </c>
      <c r="D45" s="204" t="s">
        <v>827</v>
      </c>
      <c r="E45" s="204" t="s">
        <v>972</v>
      </c>
      <c r="F45" s="204" t="s">
        <v>973</v>
      </c>
      <c r="G45" s="204" t="s">
        <v>865</v>
      </c>
      <c r="H45" s="204" t="s">
        <v>836</v>
      </c>
      <c r="I45" s="204" t="s">
        <v>943</v>
      </c>
      <c r="J45" s="204">
        <v>23.759</v>
      </c>
      <c r="K45" s="204">
        <v>27.783999999999999</v>
      </c>
      <c r="L45" s="204">
        <v>30.27</v>
      </c>
      <c r="M45" s="204">
        <v>35.317</v>
      </c>
      <c r="N45" s="204">
        <v>41.77</v>
      </c>
      <c r="O45" s="204">
        <v>50.012</v>
      </c>
      <c r="P45" s="204">
        <v>59.822000000000003</v>
      </c>
      <c r="Q45" s="204">
        <v>68.56</v>
      </c>
      <c r="R45" s="204">
        <v>82.561000000000007</v>
      </c>
      <c r="S45" s="204">
        <v>95.832999999999998</v>
      </c>
      <c r="T45" s="204">
        <v>111.021</v>
      </c>
      <c r="U45" s="204">
        <v>132.905</v>
      </c>
      <c r="V45" s="204">
        <v>163.94399999999999</v>
      </c>
      <c r="W45" s="204">
        <v>188.601</v>
      </c>
      <c r="X45" s="204">
        <v>213.92500000000001</v>
      </c>
      <c r="Y45" s="204">
        <v>235.292</v>
      </c>
      <c r="Z45" s="204">
        <v>267.21699999999998</v>
      </c>
      <c r="AA45" s="204">
        <v>301.14</v>
      </c>
      <c r="AB45" s="204">
        <v>322.96800000000002</v>
      </c>
      <c r="AC45" s="204">
        <v>367.18799999999999</v>
      </c>
      <c r="AD45" s="204">
        <v>407.39400000000001</v>
      </c>
      <c r="AE45" s="204">
        <v>441.51900000000001</v>
      </c>
      <c r="AF45" s="204">
        <v>459.44299999999998</v>
      </c>
      <c r="AG45" s="204">
        <v>492.23099999999999</v>
      </c>
      <c r="AH45" s="204">
        <v>536.74900000000002</v>
      </c>
      <c r="AI45" s="204">
        <v>589.41200000000003</v>
      </c>
      <c r="AJ45" s="204">
        <v>654.08399999999995</v>
      </c>
      <c r="AK45" s="204">
        <v>727.827</v>
      </c>
      <c r="AL45" s="204">
        <v>815.65800000000002</v>
      </c>
      <c r="AM45" s="204">
        <v>988.27200000000005</v>
      </c>
      <c r="AN45" s="206">
        <v>1192.7739999999999</v>
      </c>
      <c r="AO45" s="206">
        <v>1366.954</v>
      </c>
      <c r="AP45" s="206">
        <v>1527.3440000000001</v>
      </c>
      <c r="AQ45" s="206">
        <v>1695.011</v>
      </c>
      <c r="AR45" s="206">
        <v>1964.54</v>
      </c>
      <c r="AS45" s="206">
        <v>2130.15</v>
      </c>
      <c r="AT45" s="206">
        <v>2253.163</v>
      </c>
      <c r="AU45" s="206">
        <v>2674.4929999999999</v>
      </c>
      <c r="AV45" s="206">
        <v>3031.0340000000001</v>
      </c>
      <c r="AW45" s="206">
        <v>3464.319</v>
      </c>
      <c r="AX45" s="206">
        <v>3906.1190000000001</v>
      </c>
      <c r="AY45" s="206">
        <v>4378.9560000000001</v>
      </c>
      <c r="AZ45" s="206">
        <v>4878.2420000000002</v>
      </c>
      <c r="BA45" s="206">
        <v>5407.4960000000001</v>
      </c>
      <c r="BB45" s="206">
        <v>5977.0709999999999</v>
      </c>
      <c r="BC45" s="204">
        <v>2018</v>
      </c>
    </row>
    <row r="46" spans="1:55" x14ac:dyDescent="0.25">
      <c r="A46" s="204">
        <v>558</v>
      </c>
      <c r="B46" s="204" t="s">
        <v>825</v>
      </c>
      <c r="C46" s="204" t="s">
        <v>974</v>
      </c>
      <c r="D46" s="204" t="s">
        <v>827</v>
      </c>
      <c r="E46" s="204" t="s">
        <v>859</v>
      </c>
      <c r="F46" s="204" t="s">
        <v>860</v>
      </c>
      <c r="G46" s="204" t="s">
        <v>872</v>
      </c>
      <c r="H46" s="204" t="s">
        <v>836</v>
      </c>
      <c r="I46" s="204" t="s">
        <v>975</v>
      </c>
      <c r="J46" s="204">
        <v>-0.112</v>
      </c>
      <c r="K46" s="204">
        <v>-0.104</v>
      </c>
      <c r="L46" s="204">
        <v>-0.188</v>
      </c>
      <c r="M46" s="204">
        <v>-0.23200000000000001</v>
      </c>
      <c r="N46" s="204">
        <v>-0.23799999999999999</v>
      </c>
      <c r="O46" s="204">
        <v>-0.17</v>
      </c>
      <c r="P46" s="204">
        <v>-0.127</v>
      </c>
      <c r="Q46" s="204">
        <v>-0.13800000000000001</v>
      </c>
      <c r="R46" s="204">
        <v>-0.22600000000000001</v>
      </c>
      <c r="S46" s="204">
        <v>-0.26900000000000002</v>
      </c>
      <c r="T46" s="204">
        <v>-0.29399999999999998</v>
      </c>
      <c r="U46" s="204">
        <v>-0.32800000000000001</v>
      </c>
      <c r="V46" s="204">
        <v>-0.223</v>
      </c>
      <c r="W46" s="204">
        <v>-0.218</v>
      </c>
      <c r="X46" s="204">
        <v>-0.25600000000000001</v>
      </c>
      <c r="Y46" s="204">
        <v>-0.1</v>
      </c>
      <c r="Z46" s="204">
        <v>-0.24299999999999999</v>
      </c>
      <c r="AA46" s="204">
        <v>-3.7999999999999999E-2</v>
      </c>
      <c r="AB46" s="204">
        <v>-4.9000000000000002E-2</v>
      </c>
      <c r="AC46" s="204">
        <v>0.218</v>
      </c>
      <c r="AD46" s="204">
        <v>0.36599999999999999</v>
      </c>
      <c r="AE46" s="204">
        <v>0.45100000000000001</v>
      </c>
      <c r="AF46" s="204">
        <v>0.23200000000000001</v>
      </c>
      <c r="AG46" s="204">
        <v>0.153</v>
      </c>
      <c r="AH46" s="204">
        <v>0.19600000000000001</v>
      </c>
      <c r="AI46" s="204">
        <v>0.16300000000000001</v>
      </c>
      <c r="AJ46" s="204">
        <v>0.192</v>
      </c>
      <c r="AK46" s="204">
        <v>-1.4E-2</v>
      </c>
      <c r="AL46" s="204">
        <v>0.34399999999999997</v>
      </c>
      <c r="AM46" s="204">
        <v>0.53600000000000003</v>
      </c>
      <c r="AN46" s="204">
        <v>-0.378</v>
      </c>
      <c r="AO46" s="204">
        <v>-0.18099999999999999</v>
      </c>
      <c r="AP46" s="204">
        <v>0.90900000000000003</v>
      </c>
      <c r="AQ46" s="204">
        <v>0.63500000000000001</v>
      </c>
      <c r="AR46" s="204">
        <v>0.90800000000000003</v>
      </c>
      <c r="AS46" s="204">
        <v>1.0669999999999999</v>
      </c>
      <c r="AT46" s="204">
        <v>1.339</v>
      </c>
      <c r="AU46" s="204">
        <v>-9.2999999999999999E-2</v>
      </c>
      <c r="AV46" s="204">
        <v>-2.35</v>
      </c>
      <c r="AW46" s="204">
        <v>-2.4769999999999999</v>
      </c>
      <c r="AX46" s="204">
        <v>-3.387</v>
      </c>
      <c r="AY46" s="204">
        <v>-3.093</v>
      </c>
      <c r="AZ46" s="204">
        <v>-2.762</v>
      </c>
      <c r="BA46" s="204">
        <v>-2.6030000000000002</v>
      </c>
      <c r="BB46" s="204">
        <v>-2.3889999999999998</v>
      </c>
      <c r="BC46" s="204">
        <v>2018</v>
      </c>
    </row>
    <row r="47" spans="1:55" x14ac:dyDescent="0.25">
      <c r="A47" s="204">
        <v>558</v>
      </c>
      <c r="B47" s="204" t="s">
        <v>825</v>
      </c>
      <c r="C47" s="204" t="s">
        <v>858</v>
      </c>
      <c r="D47" s="204" t="s">
        <v>827</v>
      </c>
      <c r="E47" s="204" t="s">
        <v>859</v>
      </c>
      <c r="F47" s="204" t="s">
        <v>860</v>
      </c>
      <c r="G47" s="204" t="s">
        <v>856</v>
      </c>
      <c r="I47" s="204" t="s">
        <v>976</v>
      </c>
      <c r="J47" s="204">
        <v>-5.6520000000000001</v>
      </c>
      <c r="K47" s="204">
        <v>-4.4870000000000001</v>
      </c>
      <c r="L47" s="204">
        <v>-8.0259999999999998</v>
      </c>
      <c r="M47" s="204">
        <v>-9.0660000000000007</v>
      </c>
      <c r="N47" s="204">
        <v>-8.782</v>
      </c>
      <c r="O47" s="204">
        <v>-6.0339999999999998</v>
      </c>
      <c r="P47" s="204">
        <v>-4.1429999999999998</v>
      </c>
      <c r="Q47" s="204">
        <v>-4.3460000000000001</v>
      </c>
      <c r="R47" s="204">
        <v>-6.032</v>
      </c>
      <c r="S47" s="204">
        <v>-7.11</v>
      </c>
      <c r="T47" s="204">
        <v>-7.5510000000000002</v>
      </c>
      <c r="U47" s="204">
        <v>-7.6980000000000004</v>
      </c>
      <c r="V47" s="204">
        <v>-5.7670000000000003</v>
      </c>
      <c r="W47" s="204">
        <v>-5.2450000000000001</v>
      </c>
      <c r="X47" s="204">
        <v>-5.8849999999999998</v>
      </c>
      <c r="Y47" s="204">
        <v>-2.1230000000000002</v>
      </c>
      <c r="Z47" s="204">
        <v>-4.9989999999999997</v>
      </c>
      <c r="AA47" s="204">
        <v>-0.71199999999999997</v>
      </c>
      <c r="AB47" s="204">
        <v>-0.93899999999999995</v>
      </c>
      <c r="AC47" s="204">
        <v>4.0359999999999996</v>
      </c>
      <c r="AD47" s="204">
        <v>6.38</v>
      </c>
      <c r="AE47" s="204">
        <v>7.6479999999999997</v>
      </c>
      <c r="AF47" s="204">
        <v>3.8809999999999998</v>
      </c>
      <c r="AG47" s="204">
        <v>2.4239999999999999</v>
      </c>
      <c r="AH47" s="204">
        <v>2.7010000000000001</v>
      </c>
      <c r="AI47" s="204">
        <v>1.998</v>
      </c>
      <c r="AJ47" s="204">
        <v>2.1280000000000001</v>
      </c>
      <c r="AK47" s="204">
        <v>-0.13400000000000001</v>
      </c>
      <c r="AL47" s="204">
        <v>2.74</v>
      </c>
      <c r="AM47" s="204">
        <v>4.1689999999999996</v>
      </c>
      <c r="AN47" s="204">
        <v>-2.3620000000000001</v>
      </c>
      <c r="AO47" s="204">
        <v>-0.95099999999999996</v>
      </c>
      <c r="AP47" s="204">
        <v>4.8220000000000001</v>
      </c>
      <c r="AQ47" s="204">
        <v>3.2930000000000001</v>
      </c>
      <c r="AR47" s="204">
        <v>4.5439999999999996</v>
      </c>
      <c r="AS47" s="204">
        <v>4.9850000000000003</v>
      </c>
      <c r="AT47" s="204">
        <v>6.319</v>
      </c>
      <c r="AU47" s="204">
        <v>-0.371</v>
      </c>
      <c r="AV47" s="204">
        <v>-8.093</v>
      </c>
      <c r="AW47" s="204">
        <v>-8.3070000000000004</v>
      </c>
      <c r="AX47" s="204">
        <v>-9.9860000000000007</v>
      </c>
      <c r="AY47" s="204">
        <v>-8.3030000000000008</v>
      </c>
      <c r="AZ47" s="204">
        <v>-6.7839999999999998</v>
      </c>
      <c r="BA47" s="204">
        <v>-5.8789999999999996</v>
      </c>
      <c r="BB47" s="204">
        <v>-4.9720000000000004</v>
      </c>
      <c r="BC47" s="204">
        <v>2018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37E2F-DA6C-42BF-86EF-FFAB71F32F00}">
  <dimension ref="A1:AX104"/>
  <sheetViews>
    <sheetView workbookViewId="0">
      <pane xSplit="3" ySplit="6" topLeftCell="D7" activePane="bottomRight" state="frozen"/>
      <selection activeCell="B2" sqref="B2"/>
      <selection pane="topRight" activeCell="B2" sqref="B2"/>
      <selection pane="bottomLeft" activeCell="B2" sqref="B2"/>
      <selection pane="bottomRight" activeCell="B2" sqref="B2"/>
    </sheetView>
  </sheetViews>
  <sheetFormatPr defaultColWidth="9.1796875" defaultRowHeight="11.5" x14ac:dyDescent="0.25"/>
  <cols>
    <col min="1" max="1" width="9.1796875" style="1" hidden="1" customWidth="1"/>
    <col min="2" max="2" width="57.1796875" style="1" bestFit="1" customWidth="1"/>
    <col min="3" max="3" width="3.453125" style="1" bestFit="1" customWidth="1"/>
    <col min="4" max="38" width="11.81640625" style="1" customWidth="1"/>
    <col min="39" max="39" width="12.54296875" style="1" bestFit="1" customWidth="1"/>
    <col min="40" max="40" width="9.26953125" style="1" bestFit="1" customWidth="1"/>
    <col min="41" max="41" width="11.26953125" style="1" bestFit="1" customWidth="1"/>
    <col min="42" max="42" width="11.7265625" style="1" bestFit="1" customWidth="1"/>
    <col min="43" max="43" width="9.26953125" style="1" bestFit="1" customWidth="1"/>
    <col min="44" max="44" width="11.26953125" style="1" bestFit="1" customWidth="1"/>
    <col min="45" max="45" width="13.1796875" style="1" bestFit="1" customWidth="1"/>
    <col min="46" max="16384" width="9.1796875" style="1"/>
  </cols>
  <sheetData>
    <row r="1" spans="1:47" x14ac:dyDescent="0.25">
      <c r="A1" s="1" t="s">
        <v>0</v>
      </c>
      <c r="B1" s="2" t="s">
        <v>1</v>
      </c>
    </row>
    <row r="2" spans="1:47" x14ac:dyDescent="0.25">
      <c r="B2" s="225" t="s">
        <v>2</v>
      </c>
    </row>
    <row r="3" spans="1:47" x14ac:dyDescent="0.25">
      <c r="A3" s="1" t="s">
        <v>3</v>
      </c>
      <c r="B3" s="1" t="s">
        <v>813</v>
      </c>
    </row>
    <row r="4" spans="1:47" x14ac:dyDescent="0.25">
      <c r="A4" s="1" t="s">
        <v>4</v>
      </c>
      <c r="D4" s="226" t="s">
        <v>5</v>
      </c>
      <c r="E4" s="226" t="s">
        <v>6</v>
      </c>
      <c r="F4" s="226" t="s">
        <v>7</v>
      </c>
      <c r="G4" s="226" t="s">
        <v>8</v>
      </c>
      <c r="H4" s="226">
        <v>19</v>
      </c>
      <c r="I4" s="226">
        <v>20</v>
      </c>
      <c r="J4" s="226" t="s">
        <v>9</v>
      </c>
      <c r="K4" s="226">
        <v>23</v>
      </c>
      <c r="L4" s="226">
        <v>24</v>
      </c>
      <c r="M4" s="226">
        <v>25</v>
      </c>
      <c r="N4" s="226">
        <v>26</v>
      </c>
      <c r="O4" s="226" t="s">
        <v>10</v>
      </c>
      <c r="P4" s="226">
        <v>29</v>
      </c>
      <c r="Q4" s="226" t="s">
        <v>11</v>
      </c>
      <c r="R4" s="226" t="s">
        <v>12</v>
      </c>
      <c r="S4" s="226" t="s">
        <v>13</v>
      </c>
      <c r="T4" s="226" t="s">
        <v>14</v>
      </c>
      <c r="U4" s="226" t="s">
        <v>15</v>
      </c>
      <c r="V4" s="226">
        <v>50</v>
      </c>
      <c r="W4" s="226">
        <v>51</v>
      </c>
      <c r="X4" s="226">
        <v>52</v>
      </c>
      <c r="Y4" s="226" t="s">
        <v>16</v>
      </c>
      <c r="Z4" s="226">
        <v>60</v>
      </c>
      <c r="AA4" s="226">
        <v>61</v>
      </c>
      <c r="AB4" s="226">
        <v>62</v>
      </c>
      <c r="AC4" s="226">
        <v>63</v>
      </c>
      <c r="AD4" s="226">
        <v>64</v>
      </c>
      <c r="AE4" s="226" t="s">
        <v>17</v>
      </c>
      <c r="AF4" s="226">
        <v>70</v>
      </c>
      <c r="AG4" s="226" t="s">
        <v>18</v>
      </c>
      <c r="AH4" s="226" t="s">
        <v>19</v>
      </c>
      <c r="AI4" s="226" t="s">
        <v>20</v>
      </c>
      <c r="AJ4" s="226" t="s">
        <v>21</v>
      </c>
      <c r="AK4" s="226" t="s">
        <v>22</v>
      </c>
      <c r="AL4" s="226" t="s">
        <v>23</v>
      </c>
      <c r="AM4" s="227"/>
      <c r="AN4" s="227"/>
      <c r="AO4" s="227"/>
      <c r="AP4" s="227"/>
      <c r="AQ4" s="227"/>
      <c r="AR4" s="228"/>
      <c r="AS4" s="229"/>
    </row>
    <row r="5" spans="1:47" ht="69" x14ac:dyDescent="0.25">
      <c r="A5" s="3" t="s">
        <v>24</v>
      </c>
      <c r="B5" s="263" t="s">
        <v>25</v>
      </c>
      <c r="C5" s="263"/>
      <c r="D5" s="230" t="s">
        <v>26</v>
      </c>
      <c r="E5" s="230" t="s">
        <v>27</v>
      </c>
      <c r="F5" s="230" t="s">
        <v>28</v>
      </c>
      <c r="G5" s="230" t="s">
        <v>29</v>
      </c>
      <c r="H5" s="230" t="s">
        <v>30</v>
      </c>
      <c r="I5" s="230" t="s">
        <v>31</v>
      </c>
      <c r="J5" s="230" t="s">
        <v>32</v>
      </c>
      <c r="K5" s="230" t="s">
        <v>33</v>
      </c>
      <c r="L5" s="230" t="s">
        <v>34</v>
      </c>
      <c r="M5" s="230" t="s">
        <v>35</v>
      </c>
      <c r="N5" s="230" t="s">
        <v>36</v>
      </c>
      <c r="O5" s="230" t="s">
        <v>37</v>
      </c>
      <c r="P5" s="230" t="s">
        <v>38</v>
      </c>
      <c r="Q5" s="230" t="s">
        <v>39</v>
      </c>
      <c r="R5" s="230" t="s">
        <v>40</v>
      </c>
      <c r="S5" s="230" t="s">
        <v>41</v>
      </c>
      <c r="T5" s="230" t="s">
        <v>42</v>
      </c>
      <c r="U5" s="230" t="s">
        <v>43</v>
      </c>
      <c r="V5" s="230" t="s">
        <v>44</v>
      </c>
      <c r="W5" s="230" t="s">
        <v>45</v>
      </c>
      <c r="X5" s="230" t="s">
        <v>46</v>
      </c>
      <c r="Y5" s="230" t="s">
        <v>47</v>
      </c>
      <c r="Z5" s="230" t="s">
        <v>48</v>
      </c>
      <c r="AA5" s="230" t="s">
        <v>49</v>
      </c>
      <c r="AB5" s="230" t="s">
        <v>50</v>
      </c>
      <c r="AC5" s="230" t="s">
        <v>51</v>
      </c>
      <c r="AD5" s="230" t="s">
        <v>52</v>
      </c>
      <c r="AE5" s="230" t="s">
        <v>53</v>
      </c>
      <c r="AF5" s="230" t="s">
        <v>54</v>
      </c>
      <c r="AG5" s="230" t="s">
        <v>55</v>
      </c>
      <c r="AH5" s="230" t="s">
        <v>56</v>
      </c>
      <c r="AI5" s="230" t="s">
        <v>57</v>
      </c>
      <c r="AJ5" s="230" t="s">
        <v>58</v>
      </c>
      <c r="AK5" s="230" t="s">
        <v>59</v>
      </c>
      <c r="AL5" s="230" t="s">
        <v>60</v>
      </c>
      <c r="AM5" s="230" t="s">
        <v>61</v>
      </c>
      <c r="AN5" s="230" t="s">
        <v>62</v>
      </c>
      <c r="AO5" s="230" t="s">
        <v>63</v>
      </c>
      <c r="AP5" s="230" t="s">
        <v>64</v>
      </c>
      <c r="AQ5" s="230" t="s">
        <v>65</v>
      </c>
      <c r="AR5" s="228" t="s">
        <v>66</v>
      </c>
      <c r="AS5" s="231" t="s">
        <v>67</v>
      </c>
    </row>
    <row r="6" spans="1:47" x14ac:dyDescent="0.25">
      <c r="B6" s="264"/>
      <c r="C6" s="264"/>
      <c r="D6" s="232" t="s">
        <v>68</v>
      </c>
      <c r="E6" s="232" t="s">
        <v>69</v>
      </c>
      <c r="F6" s="232" t="s">
        <v>70</v>
      </c>
      <c r="G6" s="232" t="s">
        <v>71</v>
      </c>
      <c r="H6" s="232" t="s">
        <v>72</v>
      </c>
      <c r="I6" s="232" t="s">
        <v>73</v>
      </c>
      <c r="J6" s="232" t="s">
        <v>74</v>
      </c>
      <c r="K6" s="232" t="s">
        <v>75</v>
      </c>
      <c r="L6" s="232" t="s">
        <v>76</v>
      </c>
      <c r="M6" s="232" t="s">
        <v>77</v>
      </c>
      <c r="N6" s="232" t="s">
        <v>78</v>
      </c>
      <c r="O6" s="232" t="s">
        <v>79</v>
      </c>
      <c r="P6" s="232" t="s">
        <v>80</v>
      </c>
      <c r="Q6" s="232" t="s">
        <v>81</v>
      </c>
      <c r="R6" s="232" t="s">
        <v>82</v>
      </c>
      <c r="S6" s="232" t="s">
        <v>83</v>
      </c>
      <c r="T6" s="232" t="s">
        <v>84</v>
      </c>
      <c r="U6" s="232" t="s">
        <v>85</v>
      </c>
      <c r="V6" s="232" t="s">
        <v>86</v>
      </c>
      <c r="W6" s="232" t="s">
        <v>87</v>
      </c>
      <c r="X6" s="232" t="s">
        <v>88</v>
      </c>
      <c r="Y6" s="232" t="s">
        <v>89</v>
      </c>
      <c r="Z6" s="232" t="s">
        <v>90</v>
      </c>
      <c r="AA6" s="232" t="s">
        <v>91</v>
      </c>
      <c r="AB6" s="232" t="s">
        <v>92</v>
      </c>
      <c r="AC6" s="232" t="s">
        <v>93</v>
      </c>
      <c r="AD6" s="232" t="s">
        <v>94</v>
      </c>
      <c r="AE6" s="232" t="s">
        <v>95</v>
      </c>
      <c r="AF6" s="232" t="s">
        <v>96</v>
      </c>
      <c r="AG6" s="232" t="s">
        <v>97</v>
      </c>
      <c r="AH6" s="232" t="s">
        <v>98</v>
      </c>
      <c r="AI6" s="232" t="s">
        <v>99</v>
      </c>
      <c r="AJ6" s="232" t="s">
        <v>100</v>
      </c>
      <c r="AK6" s="232" t="s">
        <v>101</v>
      </c>
      <c r="AL6" s="232" t="s">
        <v>102</v>
      </c>
      <c r="AM6" s="232" t="s">
        <v>103</v>
      </c>
      <c r="AN6" s="232" t="s">
        <v>104</v>
      </c>
      <c r="AO6" s="232" t="s">
        <v>105</v>
      </c>
      <c r="AP6" s="232" t="s">
        <v>106</v>
      </c>
      <c r="AQ6" s="232" t="s">
        <v>107</v>
      </c>
      <c r="AR6" s="232" t="s">
        <v>108</v>
      </c>
      <c r="AS6" s="233"/>
    </row>
    <row r="7" spans="1:47" x14ac:dyDescent="0.25">
      <c r="B7" s="4" t="s">
        <v>109</v>
      </c>
      <c r="C7" s="234"/>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6"/>
    </row>
    <row r="8" spans="1:47" x14ac:dyDescent="0.25">
      <c r="A8" s="237" t="s">
        <v>5</v>
      </c>
      <c r="B8" s="4" t="s">
        <v>110</v>
      </c>
      <c r="C8" s="234" t="s">
        <v>68</v>
      </c>
      <c r="D8" s="238">
        <v>756.15538356759896</v>
      </c>
      <c r="E8" s="238">
        <v>0</v>
      </c>
      <c r="F8" s="238">
        <v>976.17206812306404</v>
      </c>
      <c r="G8" s="238">
        <v>31.0536856103699</v>
      </c>
      <c r="H8" s="238">
        <v>16.168724340150099</v>
      </c>
      <c r="I8" s="238">
        <v>36.7149170847973</v>
      </c>
      <c r="J8" s="238">
        <v>1.56842240016301</v>
      </c>
      <c r="K8" s="238">
        <v>0</v>
      </c>
      <c r="L8" s="238">
        <v>17.459016464675798</v>
      </c>
      <c r="M8" s="238">
        <v>2.4583974745448698</v>
      </c>
      <c r="N8" s="238">
        <v>11.306685750650701</v>
      </c>
      <c r="O8" s="238">
        <v>0.43177477889832999</v>
      </c>
      <c r="P8" s="238">
        <v>0</v>
      </c>
      <c r="Q8" s="238">
        <v>0</v>
      </c>
      <c r="R8" s="238">
        <v>0</v>
      </c>
      <c r="S8" s="238">
        <v>24.7985571713666</v>
      </c>
      <c r="T8" s="238">
        <v>43.844629621596702</v>
      </c>
      <c r="U8" s="238">
        <v>0</v>
      </c>
      <c r="V8" s="238">
        <v>0</v>
      </c>
      <c r="W8" s="238">
        <v>0</v>
      </c>
      <c r="X8" s="238">
        <v>0</v>
      </c>
      <c r="Y8" s="238">
        <v>385.805085381982</v>
      </c>
      <c r="Z8" s="238">
        <v>0</v>
      </c>
      <c r="AA8" s="238">
        <v>0</v>
      </c>
      <c r="AB8" s="238">
        <v>0</v>
      </c>
      <c r="AC8" s="238">
        <v>0</v>
      </c>
      <c r="AD8" s="238">
        <v>159.738467035713</v>
      </c>
      <c r="AE8" s="238">
        <v>0</v>
      </c>
      <c r="AF8" s="238">
        <v>0</v>
      </c>
      <c r="AG8" s="238">
        <v>0</v>
      </c>
      <c r="AH8" s="238">
        <v>29.5007211592179</v>
      </c>
      <c r="AI8" s="238">
        <v>125.527529946697</v>
      </c>
      <c r="AJ8" s="238">
        <v>0</v>
      </c>
      <c r="AK8" s="238">
        <v>0</v>
      </c>
      <c r="AL8" s="238">
        <v>0</v>
      </c>
      <c r="AM8" s="238">
        <v>3718.89089461103</v>
      </c>
      <c r="AN8" s="238">
        <v>9.7832918876144603</v>
      </c>
      <c r="AO8" s="238">
        <v>0</v>
      </c>
      <c r="AP8" s="238">
        <v>1192.9756475295601</v>
      </c>
      <c r="AQ8" s="238">
        <v>1685.7245690428999</v>
      </c>
      <c r="AR8" s="238">
        <v>57.701965801079652</v>
      </c>
      <c r="AS8" s="239">
        <v>9283.78043478367</v>
      </c>
      <c r="AT8" s="5"/>
      <c r="AU8" s="240"/>
    </row>
    <row r="9" spans="1:47" x14ac:dyDescent="0.25">
      <c r="A9" s="237" t="s">
        <v>6</v>
      </c>
      <c r="B9" s="4" t="s">
        <v>111</v>
      </c>
      <c r="C9" s="234" t="s">
        <v>69</v>
      </c>
      <c r="D9" s="238">
        <v>0</v>
      </c>
      <c r="E9" s="238">
        <v>0</v>
      </c>
      <c r="F9" s="238">
        <v>0.43695017875175901</v>
      </c>
      <c r="G9" s="238">
        <v>3.8256665523852901E-2</v>
      </c>
      <c r="H9" s="238">
        <v>1.28673353831167E-2</v>
      </c>
      <c r="I9" s="238">
        <v>4.8076445434119802E-3</v>
      </c>
      <c r="J9" s="238">
        <v>0</v>
      </c>
      <c r="K9" s="238">
        <v>3.5892152603046599</v>
      </c>
      <c r="L9" s="238">
        <v>0.67773129660273201</v>
      </c>
      <c r="M9" s="238">
        <v>0</v>
      </c>
      <c r="N9" s="238">
        <v>58.445822706983797</v>
      </c>
      <c r="O9" s="238">
        <v>3.3356528994683501</v>
      </c>
      <c r="P9" s="238">
        <v>0</v>
      </c>
      <c r="Q9" s="238">
        <v>5.5707902283623802E-3</v>
      </c>
      <c r="R9" s="238">
        <v>0</v>
      </c>
      <c r="S9" s="238">
        <v>2.14642149277087E-2</v>
      </c>
      <c r="T9" s="238">
        <v>0</v>
      </c>
      <c r="U9" s="238">
        <v>91.006496060184602</v>
      </c>
      <c r="V9" s="238">
        <v>0</v>
      </c>
      <c r="W9" s="238">
        <v>0</v>
      </c>
      <c r="X9" s="238">
        <v>0</v>
      </c>
      <c r="Y9" s="238">
        <v>0.17213163332829401</v>
      </c>
      <c r="Z9" s="238">
        <v>0</v>
      </c>
      <c r="AA9" s="238">
        <v>0</v>
      </c>
      <c r="AB9" s="238">
        <v>0</v>
      </c>
      <c r="AC9" s="238">
        <v>0</v>
      </c>
      <c r="AD9" s="238">
        <v>8.4643259148346695E-2</v>
      </c>
      <c r="AE9" s="238">
        <v>0</v>
      </c>
      <c r="AF9" s="238">
        <v>0</v>
      </c>
      <c r="AG9" s="238">
        <v>0.15971262277621801</v>
      </c>
      <c r="AH9" s="238">
        <v>0</v>
      </c>
      <c r="AI9" s="238">
        <v>0</v>
      </c>
      <c r="AJ9" s="238">
        <v>0</v>
      </c>
      <c r="AK9" s="238">
        <v>0</v>
      </c>
      <c r="AL9" s="238">
        <v>0</v>
      </c>
      <c r="AM9" s="238">
        <v>28.4165507578019</v>
      </c>
      <c r="AN9" s="238">
        <v>0</v>
      </c>
      <c r="AO9" s="238">
        <v>0</v>
      </c>
      <c r="AP9" s="238">
        <v>0</v>
      </c>
      <c r="AQ9" s="238">
        <v>1.9679279356792101</v>
      </c>
      <c r="AR9" s="238">
        <v>2.7445749787832048</v>
      </c>
      <c r="AS9" s="236">
        <v>191.12037624041952</v>
      </c>
      <c r="AT9" s="5"/>
      <c r="AU9" s="240"/>
    </row>
    <row r="10" spans="1:47" x14ac:dyDescent="0.25">
      <c r="A10" s="237" t="s">
        <v>7</v>
      </c>
      <c r="B10" s="4" t="s">
        <v>112</v>
      </c>
      <c r="C10" s="234" t="s">
        <v>70</v>
      </c>
      <c r="D10" s="238">
        <v>402.65817870836599</v>
      </c>
      <c r="E10" s="238">
        <v>1.67657828001031</v>
      </c>
      <c r="F10" s="238">
        <v>295.64817282328801</v>
      </c>
      <c r="G10" s="238">
        <v>8.5388299377025003</v>
      </c>
      <c r="H10" s="238">
        <v>0.39306532680228901</v>
      </c>
      <c r="I10" s="238">
        <v>1.1830954743368201</v>
      </c>
      <c r="J10" s="238">
        <v>0.53339289394790501</v>
      </c>
      <c r="K10" s="238">
        <v>0.16174387137660001</v>
      </c>
      <c r="L10" s="238">
        <v>16.3347060281043</v>
      </c>
      <c r="M10" s="238">
        <v>0.99854859388744499</v>
      </c>
      <c r="N10" s="238">
        <v>2.0831260227772899</v>
      </c>
      <c r="O10" s="238">
        <v>3.20802669546871</v>
      </c>
      <c r="P10" s="238">
        <v>0.14220378842074199</v>
      </c>
      <c r="Q10" s="238">
        <v>0.271650853996664</v>
      </c>
      <c r="R10" s="238">
        <v>2.5188588666099802E-2</v>
      </c>
      <c r="S10" s="238">
        <v>1.93880217473627</v>
      </c>
      <c r="T10" s="238">
        <v>12.093205862047</v>
      </c>
      <c r="U10" s="238">
        <v>8.9942010461206294</v>
      </c>
      <c r="V10" s="238">
        <v>0.75846491225771095</v>
      </c>
      <c r="W10" s="238">
        <v>0.46731586706043299</v>
      </c>
      <c r="X10" s="238">
        <v>2.1533330594867199</v>
      </c>
      <c r="Y10" s="238">
        <v>133.921971337754</v>
      </c>
      <c r="Z10" s="238">
        <v>4.5124052531833296</v>
      </c>
      <c r="AA10" s="238">
        <v>0</v>
      </c>
      <c r="AB10" s="238">
        <v>0.55058386186013097</v>
      </c>
      <c r="AC10" s="238">
        <v>8.81435786868043</v>
      </c>
      <c r="AD10" s="238">
        <v>81.1901537402439</v>
      </c>
      <c r="AE10" s="238">
        <v>13.5865127642108</v>
      </c>
      <c r="AF10" s="238">
        <v>6.28241278555255</v>
      </c>
      <c r="AG10" s="238">
        <v>9.7879649177968293</v>
      </c>
      <c r="AH10" s="238">
        <v>43.096088597709198</v>
      </c>
      <c r="AI10" s="238">
        <v>8.4606087976428004</v>
      </c>
      <c r="AJ10" s="238">
        <v>3.0239786818684</v>
      </c>
      <c r="AK10" s="238">
        <v>10.251977845510799</v>
      </c>
      <c r="AL10" s="238">
        <v>0</v>
      </c>
      <c r="AM10" s="238">
        <v>1141.7529104604801</v>
      </c>
      <c r="AN10" s="238">
        <v>0.15221505771876101</v>
      </c>
      <c r="AO10" s="238">
        <v>0</v>
      </c>
      <c r="AP10" s="238">
        <v>14.608104211088101</v>
      </c>
      <c r="AQ10" s="238">
        <v>100.636171857383</v>
      </c>
      <c r="AR10" s="238">
        <v>58.80612568343966</v>
      </c>
      <c r="AS10" s="236">
        <v>2399.6963745309836</v>
      </c>
      <c r="AT10" s="5"/>
      <c r="AU10" s="240"/>
    </row>
    <row r="11" spans="1:47" x14ac:dyDescent="0.25">
      <c r="A11" s="237" t="s">
        <v>8</v>
      </c>
      <c r="B11" s="4" t="s">
        <v>113</v>
      </c>
      <c r="C11" s="234" t="s">
        <v>71</v>
      </c>
      <c r="D11" s="238">
        <v>17.8049417079981</v>
      </c>
      <c r="E11" s="238">
        <v>0.55757289271855504</v>
      </c>
      <c r="F11" s="238">
        <v>2.10569748256373</v>
      </c>
      <c r="G11" s="238">
        <v>18.868043496303802</v>
      </c>
      <c r="H11" s="238">
        <v>0.25380519596149198</v>
      </c>
      <c r="I11" s="238">
        <v>0.25204585657073703</v>
      </c>
      <c r="J11" s="238">
        <v>0.63576067781187495</v>
      </c>
      <c r="K11" s="238">
        <v>4.6702362372901103E-2</v>
      </c>
      <c r="L11" s="238">
        <v>0.63752612544306297</v>
      </c>
      <c r="M11" s="238">
        <v>0.86254060992426596</v>
      </c>
      <c r="N11" s="238">
        <v>0.67039347348283196</v>
      </c>
      <c r="O11" s="238">
        <v>0.40182312604961201</v>
      </c>
      <c r="P11" s="238">
        <v>0.14113820192879301</v>
      </c>
      <c r="Q11" s="238">
        <v>8.4538424491522005E-2</v>
      </c>
      <c r="R11" s="238">
        <v>3.2076819774389101E-2</v>
      </c>
      <c r="S11" s="238">
        <v>0.95173060297091805</v>
      </c>
      <c r="T11" s="238">
        <v>4.0705780427259199</v>
      </c>
      <c r="U11" s="238">
        <v>2.30237296943515</v>
      </c>
      <c r="V11" s="238">
        <v>0.22055477391172201</v>
      </c>
      <c r="W11" s="238">
        <v>0.102993007654198</v>
      </c>
      <c r="X11" s="238">
        <v>0.55466804977169903</v>
      </c>
      <c r="Y11" s="238">
        <v>5.3967846347025796</v>
      </c>
      <c r="Z11" s="238">
        <v>1.3278423929357499</v>
      </c>
      <c r="AA11" s="238">
        <v>0</v>
      </c>
      <c r="AB11" s="238">
        <v>0.153996634831156</v>
      </c>
      <c r="AC11" s="238">
        <v>1.86852458360444</v>
      </c>
      <c r="AD11" s="238">
        <v>3.0215567811374302</v>
      </c>
      <c r="AE11" s="238">
        <v>4.3984693711659197</v>
      </c>
      <c r="AF11" s="238">
        <v>2.1086069559465002</v>
      </c>
      <c r="AG11" s="238">
        <v>6.8176987345376396</v>
      </c>
      <c r="AH11" s="238">
        <v>1.9032419080140499</v>
      </c>
      <c r="AI11" s="238">
        <v>1.00102261284516</v>
      </c>
      <c r="AJ11" s="238">
        <v>0.87192265229534305</v>
      </c>
      <c r="AK11" s="238">
        <v>3.31353253704633</v>
      </c>
      <c r="AL11" s="238">
        <v>0</v>
      </c>
      <c r="AM11" s="238">
        <v>128.62422522738399</v>
      </c>
      <c r="AN11" s="238">
        <v>1.1941975083722099E-2</v>
      </c>
      <c r="AO11" s="238">
        <v>0</v>
      </c>
      <c r="AP11" s="238">
        <v>1.5467528955329899</v>
      </c>
      <c r="AQ11" s="238">
        <v>3.0593215258996</v>
      </c>
      <c r="AR11" s="238">
        <v>63.400040952488602</v>
      </c>
      <c r="AS11" s="236">
        <v>280.38298627531645</v>
      </c>
      <c r="AT11" s="5"/>
      <c r="AU11" s="240"/>
    </row>
    <row r="12" spans="1:47" x14ac:dyDescent="0.25">
      <c r="A12" s="237">
        <v>19</v>
      </c>
      <c r="B12" s="4" t="s">
        <v>114</v>
      </c>
      <c r="C12" s="234" t="s">
        <v>72</v>
      </c>
      <c r="D12" s="238">
        <v>0.66429166471963197</v>
      </c>
      <c r="E12" s="238">
        <v>1.22975244411583E-2</v>
      </c>
      <c r="F12" s="238">
        <v>0.27478627459173399</v>
      </c>
      <c r="G12" s="238">
        <v>0.12964000688394101</v>
      </c>
      <c r="H12" s="238">
        <v>0.90432578840623901</v>
      </c>
      <c r="I12" s="238">
        <v>7.7151299885261301E-3</v>
      </c>
      <c r="J12" s="238">
        <v>6.3959108596882098E-3</v>
      </c>
      <c r="K12" s="238">
        <v>1.86671333637293E-3</v>
      </c>
      <c r="L12" s="238">
        <v>2.8866817380228699E-2</v>
      </c>
      <c r="M12" s="238">
        <v>1.92719413663489E-2</v>
      </c>
      <c r="N12" s="238">
        <v>2.3708185643968399E-2</v>
      </c>
      <c r="O12" s="238">
        <v>2.1660877675469599E-2</v>
      </c>
      <c r="P12" s="238">
        <v>1.4089717284598399E-3</v>
      </c>
      <c r="Q12" s="238">
        <v>2.6722838111941402E-3</v>
      </c>
      <c r="R12" s="238">
        <v>3.3853692078493101E-4</v>
      </c>
      <c r="S12" s="238">
        <v>5.4335513472585903E-2</v>
      </c>
      <c r="T12" s="238">
        <v>8.8080912607140696E-2</v>
      </c>
      <c r="U12" s="238">
        <v>9.7570678284808796E-2</v>
      </c>
      <c r="V12" s="238">
        <v>5.3329623664457601E-3</v>
      </c>
      <c r="W12" s="238">
        <v>3.24196938092064E-3</v>
      </c>
      <c r="X12" s="238">
        <v>1.46231666086214E-2</v>
      </c>
      <c r="Y12" s="238">
        <v>0.141730692101117</v>
      </c>
      <c r="Z12" s="238">
        <v>4.9885845097790801E-2</v>
      </c>
      <c r="AA12" s="238">
        <v>0</v>
      </c>
      <c r="AB12" s="238">
        <v>5.0149407161134696E-3</v>
      </c>
      <c r="AC12" s="238">
        <v>2.5412920963876599E-2</v>
      </c>
      <c r="AD12" s="238">
        <v>8.5322829355358301E-2</v>
      </c>
      <c r="AE12" s="238">
        <v>9.7577253045268902E-2</v>
      </c>
      <c r="AF12" s="238">
        <v>5.2604671564559002E-2</v>
      </c>
      <c r="AG12" s="238">
        <v>8.5377598796716705E-2</v>
      </c>
      <c r="AH12" s="238">
        <v>4.7280002635490398E-2</v>
      </c>
      <c r="AI12" s="238">
        <v>2.87007979178097E-2</v>
      </c>
      <c r="AJ12" s="238">
        <v>2.60813904895651E-2</v>
      </c>
      <c r="AK12" s="238">
        <v>7.1757819819586899E-2</v>
      </c>
      <c r="AL12" s="238">
        <v>0</v>
      </c>
      <c r="AM12" s="238">
        <v>38.775037871226502</v>
      </c>
      <c r="AN12" s="238">
        <v>6.3048461374288697E-4</v>
      </c>
      <c r="AO12" s="238">
        <v>0</v>
      </c>
      <c r="AP12" s="238">
        <v>0.26687881228870602</v>
      </c>
      <c r="AQ12" s="238">
        <v>2.0100728267624</v>
      </c>
      <c r="AR12" s="238">
        <v>4.9540910659631914</v>
      </c>
      <c r="AS12" s="236">
        <v>49.085889653832062</v>
      </c>
      <c r="AT12" s="5"/>
      <c r="AU12" s="240"/>
    </row>
    <row r="13" spans="1:47" x14ac:dyDescent="0.25">
      <c r="A13" s="237">
        <v>20</v>
      </c>
      <c r="B13" s="4" t="s">
        <v>115</v>
      </c>
      <c r="C13" s="234" t="s">
        <v>73</v>
      </c>
      <c r="D13" s="238">
        <v>6.72867893028344</v>
      </c>
      <c r="E13" s="238">
        <v>0.843431655134255</v>
      </c>
      <c r="F13" s="238">
        <v>0.64210278874978299</v>
      </c>
      <c r="G13" s="238">
        <v>0.15840279196061399</v>
      </c>
      <c r="H13" s="238">
        <v>1.7012545740282201E-2</v>
      </c>
      <c r="I13" s="238">
        <v>20.756831467691001</v>
      </c>
      <c r="J13" s="238">
        <v>0.51438675710093396</v>
      </c>
      <c r="K13" s="238">
        <v>7.2817029683964604E-3</v>
      </c>
      <c r="L13" s="238">
        <v>0.33242311737977198</v>
      </c>
      <c r="M13" s="238">
        <v>0.143738117259441</v>
      </c>
      <c r="N13" s="238">
        <v>0.88581555870951501</v>
      </c>
      <c r="O13" s="238">
        <v>1.98662161420349</v>
      </c>
      <c r="P13" s="238">
        <v>5.7302771192674497E-2</v>
      </c>
      <c r="Q13" s="238">
        <v>1.5416546058725099E-2</v>
      </c>
      <c r="R13" s="238">
        <v>0.10039449206907899</v>
      </c>
      <c r="S13" s="238">
        <v>31.402878085706799</v>
      </c>
      <c r="T13" s="238">
        <v>0.592515271947753</v>
      </c>
      <c r="U13" s="238">
        <v>71.876859403968297</v>
      </c>
      <c r="V13" s="238">
        <v>3.4624437150003302E-2</v>
      </c>
      <c r="W13" s="238">
        <v>1.89701658551738E-2</v>
      </c>
      <c r="X13" s="238">
        <v>9.0696898845584906E-2</v>
      </c>
      <c r="Y13" s="238">
        <v>1.4920069382372501</v>
      </c>
      <c r="Z13" s="238">
        <v>0.26188102579849998</v>
      </c>
      <c r="AA13" s="238">
        <v>0</v>
      </c>
      <c r="AB13" s="238">
        <v>0.54175017977171902</v>
      </c>
      <c r="AC13" s="238">
        <v>5.4563029487324499</v>
      </c>
      <c r="AD13" s="238">
        <v>5.0289513740607799</v>
      </c>
      <c r="AE13" s="238">
        <v>0.654470735449031</v>
      </c>
      <c r="AF13" s="238">
        <v>0.68160765300783699</v>
      </c>
      <c r="AG13" s="238">
        <v>0.41771699416277402</v>
      </c>
      <c r="AH13" s="238">
        <v>5.87484903178047E-2</v>
      </c>
      <c r="AI13" s="238">
        <v>0.14982677563300001</v>
      </c>
      <c r="AJ13" s="238">
        <v>0.13311137278652299</v>
      </c>
      <c r="AK13" s="238">
        <v>3.6738399763832699</v>
      </c>
      <c r="AL13" s="238">
        <v>0</v>
      </c>
      <c r="AM13" s="238">
        <v>11.501832083940601</v>
      </c>
      <c r="AN13" s="238">
        <v>1.66273981887193E-3</v>
      </c>
      <c r="AO13" s="238">
        <v>0</v>
      </c>
      <c r="AP13" s="238">
        <v>0.63825440448303505</v>
      </c>
      <c r="AQ13" s="238">
        <v>6.1342278673066399</v>
      </c>
      <c r="AR13" s="238">
        <v>2.7296780617478591</v>
      </c>
      <c r="AS13" s="236">
        <v>176.76225474161288</v>
      </c>
      <c r="AT13" s="5"/>
      <c r="AU13" s="240"/>
    </row>
    <row r="14" spans="1:47" x14ac:dyDescent="0.25">
      <c r="A14" s="237" t="s">
        <v>9</v>
      </c>
      <c r="B14" s="4" t="s">
        <v>116</v>
      </c>
      <c r="C14" s="234" t="s">
        <v>74</v>
      </c>
      <c r="D14" s="238">
        <v>4.7482710181055898</v>
      </c>
      <c r="E14" s="238">
        <v>0.428248938922691</v>
      </c>
      <c r="F14" s="238">
        <v>5.0198059866195397</v>
      </c>
      <c r="G14" s="238">
        <v>0.400026804509717</v>
      </c>
      <c r="H14" s="238">
        <v>3.65500482949844E-2</v>
      </c>
      <c r="I14" s="238">
        <v>0.43600372334315002</v>
      </c>
      <c r="J14" s="238">
        <v>4.8642236154643701</v>
      </c>
      <c r="K14" s="238">
        <v>2.9013216464708402E-2</v>
      </c>
      <c r="L14" s="238">
        <v>0.59739327614235904</v>
      </c>
      <c r="M14" s="238">
        <v>8.2179608788295402E-2</v>
      </c>
      <c r="N14" s="238">
        <v>0.120116070117298</v>
      </c>
      <c r="O14" s="238">
        <v>0.30042859543369299</v>
      </c>
      <c r="P14" s="238">
        <v>7.4176998580116399E-3</v>
      </c>
      <c r="Q14" s="238">
        <v>3.2561181835013997E-2</v>
      </c>
      <c r="R14" s="238">
        <v>1.1915318534157799E-3</v>
      </c>
      <c r="S14" s="238">
        <v>0.43314343161702001</v>
      </c>
      <c r="T14" s="238">
        <v>1.6400946418028799</v>
      </c>
      <c r="U14" s="238">
        <v>3.8872919768702698</v>
      </c>
      <c r="V14" s="238">
        <v>8.26605676609109E-2</v>
      </c>
      <c r="W14" s="238">
        <v>7.0453390244268804E-2</v>
      </c>
      <c r="X14" s="238">
        <v>0.25717366286891402</v>
      </c>
      <c r="Y14" s="238">
        <v>6.2155637979071997E-2</v>
      </c>
      <c r="Z14" s="238">
        <v>0.43966430005074603</v>
      </c>
      <c r="AA14" s="238">
        <v>0</v>
      </c>
      <c r="AB14" s="238">
        <v>5.8938709581650303E-2</v>
      </c>
      <c r="AC14" s="238">
        <v>0.19253262288321399</v>
      </c>
      <c r="AD14" s="238">
        <v>0.103611044846489</v>
      </c>
      <c r="AE14" s="238">
        <v>1.01949099416047</v>
      </c>
      <c r="AF14" s="238">
        <v>0.44724600661240599</v>
      </c>
      <c r="AG14" s="238">
        <v>0.79835236393796405</v>
      </c>
      <c r="AH14" s="238">
        <v>0.22092547271759899</v>
      </c>
      <c r="AI14" s="238">
        <v>0.93650528790877796</v>
      </c>
      <c r="AJ14" s="238">
        <v>0.90988437600725502</v>
      </c>
      <c r="AK14" s="238">
        <v>1.1248167111384799</v>
      </c>
      <c r="AL14" s="238">
        <v>0</v>
      </c>
      <c r="AM14" s="238">
        <v>28.4196931299923</v>
      </c>
      <c r="AN14" s="238">
        <v>0.268175082615697</v>
      </c>
      <c r="AO14" s="238">
        <v>4.1797512729427702</v>
      </c>
      <c r="AP14" s="238">
        <v>1.44252932706079</v>
      </c>
      <c r="AQ14" s="238">
        <v>1.2750061661763601</v>
      </c>
      <c r="AR14" s="238">
        <v>4.0147323360315692</v>
      </c>
      <c r="AS14" s="236">
        <v>69.388259829460708</v>
      </c>
      <c r="AT14" s="5"/>
      <c r="AU14" s="240"/>
    </row>
    <row r="15" spans="1:47" x14ac:dyDescent="0.25">
      <c r="A15" s="237">
        <v>23</v>
      </c>
      <c r="B15" s="4" t="s">
        <v>117</v>
      </c>
      <c r="C15" s="234" t="s">
        <v>75</v>
      </c>
      <c r="D15" s="238">
        <v>0.19269454685759799</v>
      </c>
      <c r="E15" s="238">
        <v>0.20341303463593899</v>
      </c>
      <c r="F15" s="238">
        <v>6.4239049959408101E-2</v>
      </c>
      <c r="G15" s="238">
        <v>5.5432176639038898E-2</v>
      </c>
      <c r="H15" s="238">
        <v>9.8156232629796995E-3</v>
      </c>
      <c r="I15" s="238">
        <v>2.4806344042176399E-2</v>
      </c>
      <c r="J15" s="238">
        <v>9.47088942674814E-3</v>
      </c>
      <c r="K15" s="238">
        <v>0.17495404577120799</v>
      </c>
      <c r="L15" s="238">
        <v>0.108147342781162</v>
      </c>
      <c r="M15" s="238">
        <v>9.2766165966946507E-2</v>
      </c>
      <c r="N15" s="238">
        <v>3.2504715116138398</v>
      </c>
      <c r="O15" s="238">
        <v>0.28805562887529301</v>
      </c>
      <c r="P15" s="238">
        <v>1.8692135949301199E-3</v>
      </c>
      <c r="Q15" s="238">
        <v>7.8297544620248103E-3</v>
      </c>
      <c r="R15" s="238">
        <v>4.9053058185077696E-4</v>
      </c>
      <c r="S15" s="238">
        <v>3.2719913429136202E-2</v>
      </c>
      <c r="T15" s="238">
        <v>0.36437847645503202</v>
      </c>
      <c r="U15" s="238">
        <v>5.4468110328295696</v>
      </c>
      <c r="V15" s="238">
        <v>3.2443605655863898E-2</v>
      </c>
      <c r="W15" s="238">
        <v>3.8529295090289503E-2</v>
      </c>
      <c r="X15" s="238">
        <v>0.17455267789499901</v>
      </c>
      <c r="Y15" s="238">
        <v>9.9445238007644307E-3</v>
      </c>
      <c r="Z15" s="238">
        <v>11.9635306480716</v>
      </c>
      <c r="AA15" s="238">
        <v>0</v>
      </c>
      <c r="AB15" s="238">
        <v>0.93029435979247299</v>
      </c>
      <c r="AC15" s="238">
        <v>6.1465821355959897E-2</v>
      </c>
      <c r="AD15" s="238">
        <v>7.8931507384268594E-3</v>
      </c>
      <c r="AE15" s="238">
        <v>0.48674935656568802</v>
      </c>
      <c r="AF15" s="238">
        <v>8.5705458488800207E-3</v>
      </c>
      <c r="AG15" s="238">
        <v>7.4436495998477003E-3</v>
      </c>
      <c r="AH15" s="238">
        <v>5.5641952461474499E-2</v>
      </c>
      <c r="AI15" s="238">
        <v>7.8551001328068304E-2</v>
      </c>
      <c r="AJ15" s="238">
        <v>9.1557410149975704E-2</v>
      </c>
      <c r="AK15" s="238">
        <v>0.16077309319265601</v>
      </c>
      <c r="AL15" s="238">
        <v>0</v>
      </c>
      <c r="AM15" s="238">
        <v>3.9926991064437898</v>
      </c>
      <c r="AN15" s="238">
        <v>0</v>
      </c>
      <c r="AO15" s="238">
        <v>0</v>
      </c>
      <c r="AP15" s="238">
        <v>1.0721803222406401E-2</v>
      </c>
      <c r="AQ15" s="238">
        <v>0.15442365551650999</v>
      </c>
      <c r="AR15" s="238">
        <v>0.15792239284994697</v>
      </c>
      <c r="AS15" s="236">
        <v>28.752073330764496</v>
      </c>
      <c r="AT15" s="5"/>
      <c r="AU15" s="240"/>
    </row>
    <row r="16" spans="1:47" x14ac:dyDescent="0.25">
      <c r="A16" s="237">
        <v>24</v>
      </c>
      <c r="B16" s="4" t="s">
        <v>118</v>
      </c>
      <c r="C16" s="234" t="s">
        <v>76</v>
      </c>
      <c r="D16" s="238">
        <v>82.553616781560905</v>
      </c>
      <c r="E16" s="238">
        <v>6.5998681618319802E-2</v>
      </c>
      <c r="F16" s="238">
        <v>3.49704098569417</v>
      </c>
      <c r="G16" s="238">
        <v>1.4013771553464001</v>
      </c>
      <c r="H16" s="238">
        <v>1.18273699620422</v>
      </c>
      <c r="I16" s="238">
        <v>4.1108477906045104</v>
      </c>
      <c r="J16" s="238">
        <v>0.54747955509014601</v>
      </c>
      <c r="K16" s="238">
        <v>0.97327620387004599</v>
      </c>
      <c r="L16" s="238">
        <v>18.164979638778998</v>
      </c>
      <c r="M16" s="238">
        <v>4.8575923559293397</v>
      </c>
      <c r="N16" s="238">
        <v>0.92643370245548196</v>
      </c>
      <c r="O16" s="238">
        <v>0.70494794188746102</v>
      </c>
      <c r="P16" s="238">
        <v>3.1190646800039201E-2</v>
      </c>
      <c r="Q16" s="238">
        <v>0.26043168632093</v>
      </c>
      <c r="R16" s="238">
        <v>7.7785039234954303E-3</v>
      </c>
      <c r="S16" s="238">
        <v>0.61717570066796201</v>
      </c>
      <c r="T16" s="238">
        <v>1.0748508182458201</v>
      </c>
      <c r="U16" s="238">
        <v>7.1463596314273499</v>
      </c>
      <c r="V16" s="238">
        <v>6.6211303302686306E-2</v>
      </c>
      <c r="W16" s="238">
        <v>7.5376312108064794E-2</v>
      </c>
      <c r="X16" s="238">
        <v>0.24787408854266699</v>
      </c>
      <c r="Y16" s="238">
        <v>1.27153251576516</v>
      </c>
      <c r="Z16" s="238">
        <v>0.15164437401893999</v>
      </c>
      <c r="AA16" s="238">
        <v>0</v>
      </c>
      <c r="AB16" s="238">
        <v>2.7521115272233099E-2</v>
      </c>
      <c r="AC16" s="238">
        <v>0.13602745360652499</v>
      </c>
      <c r="AD16" s="238">
        <v>0.66747656556347401</v>
      </c>
      <c r="AE16" s="238">
        <v>0.725357807928666</v>
      </c>
      <c r="AF16" s="238">
        <v>0.24946764489661599</v>
      </c>
      <c r="AG16" s="238">
        <v>0.40838874386686402</v>
      </c>
      <c r="AH16" s="238">
        <v>9.4410664185124199E-2</v>
      </c>
      <c r="AI16" s="238">
        <v>0.14033053479029201</v>
      </c>
      <c r="AJ16" s="238">
        <v>28.680653197537101</v>
      </c>
      <c r="AK16" s="238">
        <v>0.59354698768389302</v>
      </c>
      <c r="AL16" s="238">
        <v>0</v>
      </c>
      <c r="AM16" s="238">
        <v>85.275355340065701</v>
      </c>
      <c r="AN16" s="238">
        <v>0.121811598245467</v>
      </c>
      <c r="AO16" s="238">
        <v>0.76211485026653503</v>
      </c>
      <c r="AP16" s="238">
        <v>3.52603616336435</v>
      </c>
      <c r="AQ16" s="238">
        <v>2.7857274302578001</v>
      </c>
      <c r="AR16" s="238">
        <v>9.6202528581528117</v>
      </c>
      <c r="AS16" s="236">
        <v>263.7512323258465</v>
      </c>
      <c r="AT16" s="5"/>
      <c r="AU16" s="240"/>
    </row>
    <row r="17" spans="1:47" x14ac:dyDescent="0.25">
      <c r="A17" s="237">
        <v>25</v>
      </c>
      <c r="B17" s="4" t="s">
        <v>119</v>
      </c>
      <c r="C17" s="234" t="s">
        <v>77</v>
      </c>
      <c r="D17" s="238">
        <v>7.6281760450681499</v>
      </c>
      <c r="E17" s="238">
        <v>0.86126742481032403</v>
      </c>
      <c r="F17" s="238">
        <v>12.1578268668351</v>
      </c>
      <c r="G17" s="238">
        <v>18.924429216827001</v>
      </c>
      <c r="H17" s="238">
        <v>1.51938939305139</v>
      </c>
      <c r="I17" s="238">
        <v>2.4713631282670501</v>
      </c>
      <c r="J17" s="238">
        <v>0.30822219224036002</v>
      </c>
      <c r="K17" s="238">
        <v>1.9812031507764301</v>
      </c>
      <c r="L17" s="238">
        <v>1.3763558849798601</v>
      </c>
      <c r="M17" s="238">
        <v>58.660248204695797</v>
      </c>
      <c r="N17" s="238">
        <v>3.31086287193405</v>
      </c>
      <c r="O17" s="238">
        <v>0.99016298101111</v>
      </c>
      <c r="P17" s="238">
        <v>3.1366798562605998E-2</v>
      </c>
      <c r="Q17" s="238">
        <v>1.6230918457982699</v>
      </c>
      <c r="R17" s="238">
        <v>1.9811616407416299E-2</v>
      </c>
      <c r="S17" s="238">
        <v>0.28595853447101799</v>
      </c>
      <c r="T17" s="238">
        <v>0.80115269857613303</v>
      </c>
      <c r="U17" s="238">
        <v>26.8019089960721</v>
      </c>
      <c r="V17" s="238">
        <v>5.0501389989531E-2</v>
      </c>
      <c r="W17" s="238">
        <v>7.3605213998196903E-2</v>
      </c>
      <c r="X17" s="238">
        <v>0.22034717441721799</v>
      </c>
      <c r="Y17" s="238">
        <v>1.0396017466845799</v>
      </c>
      <c r="Z17" s="238">
        <v>0.133183512624724</v>
      </c>
      <c r="AA17" s="238">
        <v>0</v>
      </c>
      <c r="AB17" s="238">
        <v>8.8211486253489998E-2</v>
      </c>
      <c r="AC17" s="238">
        <v>2.7232232407956198</v>
      </c>
      <c r="AD17" s="238">
        <v>0.55237030747306703</v>
      </c>
      <c r="AE17" s="238">
        <v>0.46638641576844703</v>
      </c>
      <c r="AF17" s="238">
        <v>5.0946256901260201E-2</v>
      </c>
      <c r="AG17" s="238">
        <v>0.89969656520316499</v>
      </c>
      <c r="AH17" s="238">
        <v>0.32699265621671803</v>
      </c>
      <c r="AI17" s="238">
        <v>6.7173853190653304E-2</v>
      </c>
      <c r="AJ17" s="238">
        <v>0.77101445363663001</v>
      </c>
      <c r="AK17" s="238">
        <v>0.43421030060617699</v>
      </c>
      <c r="AL17" s="238">
        <v>0</v>
      </c>
      <c r="AM17" s="238">
        <v>42.613825623050197</v>
      </c>
      <c r="AN17" s="238">
        <v>0.247051738324194</v>
      </c>
      <c r="AO17" s="238">
        <v>1.5493432764034001</v>
      </c>
      <c r="AP17" s="238">
        <v>4.2092102305323396</v>
      </c>
      <c r="AQ17" s="238">
        <v>24.546792333427899</v>
      </c>
      <c r="AR17" s="238">
        <v>17.051303582781607</v>
      </c>
      <c r="AS17" s="236">
        <v>237.86778920866328</v>
      </c>
      <c r="AT17" s="5"/>
      <c r="AU17" s="240"/>
    </row>
    <row r="18" spans="1:47" x14ac:dyDescent="0.25">
      <c r="A18" s="237">
        <v>26</v>
      </c>
      <c r="B18" s="4" t="s">
        <v>120</v>
      </c>
      <c r="C18" s="234" t="s">
        <v>78</v>
      </c>
      <c r="D18" s="238">
        <v>5.83549119455156</v>
      </c>
      <c r="E18" s="238">
        <v>6.37219487044276E-2</v>
      </c>
      <c r="F18" s="238">
        <v>6.4510820147346104</v>
      </c>
      <c r="G18" s="238">
        <v>3.5193943335209701</v>
      </c>
      <c r="H18" s="238">
        <v>7.5410691179969305E-2</v>
      </c>
      <c r="I18" s="238">
        <v>0.71565378169677196</v>
      </c>
      <c r="J18" s="238">
        <v>0.44938486705258601</v>
      </c>
      <c r="K18" s="238">
        <v>1.46209214264883</v>
      </c>
      <c r="L18" s="238">
        <v>0.78968443407851596</v>
      </c>
      <c r="M18" s="238">
        <v>0.31897268301906001</v>
      </c>
      <c r="N18" s="238">
        <v>165.027673497558</v>
      </c>
      <c r="O18" s="238">
        <v>3.6752557585236501</v>
      </c>
      <c r="P18" s="238">
        <v>0.107850515034771</v>
      </c>
      <c r="Q18" s="238">
        <v>2.0917304015909299E-2</v>
      </c>
      <c r="R18" s="238">
        <v>5.7697337435709097E-3</v>
      </c>
      <c r="S18" s="238">
        <v>0.43740427815166</v>
      </c>
      <c r="T18" s="238">
        <v>0.44592123132671202</v>
      </c>
      <c r="U18" s="238">
        <v>483.952205200653</v>
      </c>
      <c r="V18" s="238">
        <v>4.2213623020073601E-2</v>
      </c>
      <c r="W18" s="238">
        <v>3.84235068374532E-2</v>
      </c>
      <c r="X18" s="238">
        <v>0.139515711697142</v>
      </c>
      <c r="Y18" s="238">
        <v>1.01966759244028</v>
      </c>
      <c r="Z18" s="238">
        <v>0.13685897379975101</v>
      </c>
      <c r="AA18" s="238">
        <v>0</v>
      </c>
      <c r="AB18" s="238">
        <v>2.08870828166852E-2</v>
      </c>
      <c r="AC18" s="238">
        <v>0.32291440907567898</v>
      </c>
      <c r="AD18" s="238">
        <v>0.55439809191769596</v>
      </c>
      <c r="AE18" s="238">
        <v>0.57469644788381302</v>
      </c>
      <c r="AF18" s="238">
        <v>0.244929544361946</v>
      </c>
      <c r="AG18" s="238">
        <v>1.1434732717146201</v>
      </c>
      <c r="AH18" s="238">
        <v>0.33172483544667197</v>
      </c>
      <c r="AI18" s="238">
        <v>0.12165677943413999</v>
      </c>
      <c r="AJ18" s="238">
        <v>0.12316673564422401</v>
      </c>
      <c r="AK18" s="238">
        <v>0.418648463897552</v>
      </c>
      <c r="AL18" s="238">
        <v>0</v>
      </c>
      <c r="AM18" s="238">
        <v>39.914094918066297</v>
      </c>
      <c r="AN18" s="238">
        <v>6.8156830818976203E-4</v>
      </c>
      <c r="AO18" s="238">
        <v>0</v>
      </c>
      <c r="AP18" s="238">
        <v>1.23652367362118</v>
      </c>
      <c r="AQ18" s="238">
        <v>21.4466059798503</v>
      </c>
      <c r="AR18" s="238">
        <v>17.475567162192018</v>
      </c>
      <c r="AS18" s="236">
        <v>758.6605339822205</v>
      </c>
      <c r="AT18" s="5"/>
      <c r="AU18" s="240"/>
    </row>
    <row r="19" spans="1:47" x14ac:dyDescent="0.25">
      <c r="A19" s="237" t="s">
        <v>10</v>
      </c>
      <c r="B19" s="4" t="s">
        <v>121</v>
      </c>
      <c r="C19" s="234" t="s">
        <v>79</v>
      </c>
      <c r="D19" s="238">
        <v>45.420329110456301</v>
      </c>
      <c r="E19" s="238">
        <v>0.50573825039165099</v>
      </c>
      <c r="F19" s="238">
        <v>2.5036879443279401</v>
      </c>
      <c r="G19" s="238">
        <v>0.329738756240464</v>
      </c>
      <c r="H19" s="238">
        <v>4.3276102925067901E-2</v>
      </c>
      <c r="I19" s="238">
        <v>1.1824111747967201</v>
      </c>
      <c r="J19" s="238">
        <v>0.48221936346144001</v>
      </c>
      <c r="K19" s="238">
        <v>0.125679735933485</v>
      </c>
      <c r="L19" s="238">
        <v>0.72194390912478901</v>
      </c>
      <c r="M19" s="238">
        <v>1.7736297644312999</v>
      </c>
      <c r="N19" s="238">
        <v>3.1806076361678999</v>
      </c>
      <c r="O19" s="238">
        <v>317.35713217472397</v>
      </c>
      <c r="P19" s="238">
        <v>1.53799231252038</v>
      </c>
      <c r="Q19" s="238">
        <v>11.526840616844799</v>
      </c>
      <c r="R19" s="238">
        <v>1.2516389227898701</v>
      </c>
      <c r="S19" s="238">
        <v>69.498565123344207</v>
      </c>
      <c r="T19" s="238">
        <v>4.6066487413797903</v>
      </c>
      <c r="U19" s="238">
        <v>336.05441632489601</v>
      </c>
      <c r="V19" s="238">
        <v>0.20639042703073299</v>
      </c>
      <c r="W19" s="238">
        <v>0.10577745884183599</v>
      </c>
      <c r="X19" s="238">
        <v>0.52543658747226896</v>
      </c>
      <c r="Y19" s="238">
        <v>0.430582409983363</v>
      </c>
      <c r="Z19" s="238">
        <v>12.2720757607387</v>
      </c>
      <c r="AA19" s="238">
        <v>0</v>
      </c>
      <c r="AB19" s="238">
        <v>0.23516198425457199</v>
      </c>
      <c r="AC19" s="238">
        <v>0.52744883653963404</v>
      </c>
      <c r="AD19" s="238">
        <v>0.43465281025984598</v>
      </c>
      <c r="AE19" s="238">
        <v>4.1440035158738802</v>
      </c>
      <c r="AF19" s="238">
        <v>1.92697756102794</v>
      </c>
      <c r="AG19" s="238">
        <v>2.9204463548122601</v>
      </c>
      <c r="AH19" s="238">
        <v>0.31266249718160799</v>
      </c>
      <c r="AI19" s="238">
        <v>0.92331071017798205</v>
      </c>
      <c r="AJ19" s="238">
        <v>0.81406772065831001</v>
      </c>
      <c r="AK19" s="238">
        <v>3.1751132929287502</v>
      </c>
      <c r="AL19" s="238">
        <v>0</v>
      </c>
      <c r="AM19" s="238">
        <v>63.785568654900203</v>
      </c>
      <c r="AN19" s="238">
        <v>1.9759334334041E-2</v>
      </c>
      <c r="AO19" s="238">
        <v>0</v>
      </c>
      <c r="AP19" s="238">
        <v>16.824102214390798</v>
      </c>
      <c r="AQ19" s="238">
        <v>20.290627101115302</v>
      </c>
      <c r="AR19" s="238">
        <v>60.315801014953081</v>
      </c>
      <c r="AS19" s="236">
        <v>988.29246221223127</v>
      </c>
      <c r="AT19" s="5"/>
      <c r="AU19" s="240"/>
    </row>
    <row r="20" spans="1:47" x14ac:dyDescent="0.25">
      <c r="A20" s="237">
        <v>29</v>
      </c>
      <c r="B20" s="4" t="s">
        <v>38</v>
      </c>
      <c r="C20" s="234" t="s">
        <v>80</v>
      </c>
      <c r="D20" s="238">
        <v>1.4025448430440099</v>
      </c>
      <c r="E20" s="238">
        <v>4.4832527137623902E-2</v>
      </c>
      <c r="F20" s="238">
        <v>8.7965545089117095E-2</v>
      </c>
      <c r="G20" s="238">
        <v>6.8155653277764697E-2</v>
      </c>
      <c r="H20" s="238">
        <v>2.5299561179949002E-3</v>
      </c>
      <c r="I20" s="238">
        <v>1.4721892099873001E-2</v>
      </c>
      <c r="J20" s="238">
        <v>6.1225605971886397E-3</v>
      </c>
      <c r="K20" s="238">
        <v>3.3240104209561901E-3</v>
      </c>
      <c r="L20" s="238">
        <v>4.9612804762458697E-2</v>
      </c>
      <c r="M20" s="238">
        <v>9.9403065696920707E-3</v>
      </c>
      <c r="N20" s="238">
        <v>3.4971913783608602E-2</v>
      </c>
      <c r="O20" s="238">
        <v>2.6745754763948301E-2</v>
      </c>
      <c r="P20" s="238">
        <v>1.0867854133536499E-2</v>
      </c>
      <c r="Q20" s="238">
        <v>1.43709497654962E-2</v>
      </c>
      <c r="R20" s="238">
        <v>7.1920190491877505E-4</v>
      </c>
      <c r="S20" s="238">
        <v>2.9622989413324599E-2</v>
      </c>
      <c r="T20" s="238">
        <v>0.34097309515054303</v>
      </c>
      <c r="U20" s="238">
        <v>0.60438938645936902</v>
      </c>
      <c r="V20" s="238">
        <v>1.8013924539863301E-2</v>
      </c>
      <c r="W20" s="238">
        <v>8.5478961256326997E-3</v>
      </c>
      <c r="X20" s="238">
        <v>4.4437746017433902E-2</v>
      </c>
      <c r="Y20" s="238">
        <v>2.66368260219546E-2</v>
      </c>
      <c r="Z20" s="238">
        <v>0.45861395016060402</v>
      </c>
      <c r="AA20" s="238">
        <v>0</v>
      </c>
      <c r="AB20" s="238">
        <v>1.21481029704685E-2</v>
      </c>
      <c r="AC20" s="238">
        <v>6.6818728183457798E-2</v>
      </c>
      <c r="AD20" s="238">
        <v>3.2708731069391803E-2</v>
      </c>
      <c r="AE20" s="238">
        <v>0.58973149741157405</v>
      </c>
      <c r="AF20" s="238">
        <v>0.33141236651121803</v>
      </c>
      <c r="AG20" s="238">
        <v>1.00229313922615</v>
      </c>
      <c r="AH20" s="238">
        <v>2.7733891426234399E-2</v>
      </c>
      <c r="AI20" s="238">
        <v>7.7676540334104302E-2</v>
      </c>
      <c r="AJ20" s="238">
        <v>6.9781239113827304E-2</v>
      </c>
      <c r="AK20" s="238">
        <v>0.27169286110022001</v>
      </c>
      <c r="AL20" s="238">
        <v>0</v>
      </c>
      <c r="AM20" s="238">
        <v>3.71570566990217</v>
      </c>
      <c r="AN20" s="238">
        <v>5.2459125328533295E-4</v>
      </c>
      <c r="AO20" s="238">
        <v>0</v>
      </c>
      <c r="AP20" s="238">
        <v>5.8222343097061398</v>
      </c>
      <c r="AQ20" s="238">
        <v>-1.0623183130585301E-2</v>
      </c>
      <c r="AR20" s="238">
        <v>0.74835854563090143</v>
      </c>
      <c r="AS20" s="236">
        <v>16.066858618065471</v>
      </c>
      <c r="AT20" s="5"/>
      <c r="AU20" s="240"/>
    </row>
    <row r="21" spans="1:47" x14ac:dyDescent="0.25">
      <c r="A21" s="237" t="s">
        <v>11</v>
      </c>
      <c r="B21" s="4" t="s">
        <v>122</v>
      </c>
      <c r="C21" s="234" t="s">
        <v>81</v>
      </c>
      <c r="D21" s="238">
        <v>0.126015890210774</v>
      </c>
      <c r="E21" s="238">
        <v>2.57065961009877E-3</v>
      </c>
      <c r="F21" s="238">
        <v>3.56612916194462E-2</v>
      </c>
      <c r="G21" s="238">
        <v>1.44494520524188E-2</v>
      </c>
      <c r="H21" s="238">
        <v>1.63193372081937E-3</v>
      </c>
      <c r="I21" s="238">
        <v>5.14577907369015E-3</v>
      </c>
      <c r="J21" s="238">
        <v>3.9099563091269003E-3</v>
      </c>
      <c r="K21" s="238">
        <v>1.95545190179253E-3</v>
      </c>
      <c r="L21" s="238">
        <v>5.6335855126210498E-3</v>
      </c>
      <c r="M21" s="238">
        <v>4.8291137802731997E-2</v>
      </c>
      <c r="N21" s="238">
        <v>1.6190347850630699E-2</v>
      </c>
      <c r="O21" s="238">
        <v>0.17726590798587599</v>
      </c>
      <c r="P21" s="238">
        <v>1.09430495209517E-2</v>
      </c>
      <c r="Q21" s="238">
        <v>0.94291045145340502</v>
      </c>
      <c r="R21" s="238">
        <v>5.6080301053007903E-2</v>
      </c>
      <c r="S21" s="238">
        <v>3.6738275089517998E-2</v>
      </c>
      <c r="T21" s="238">
        <v>8.5597379946417202</v>
      </c>
      <c r="U21" s="238">
        <v>9.2352343447809808</v>
      </c>
      <c r="V21" s="238">
        <v>7.2870655976555896E-4</v>
      </c>
      <c r="W21" s="238">
        <v>3.8149517351238901E-4</v>
      </c>
      <c r="X21" s="238">
        <v>1.9041889103912999E-3</v>
      </c>
      <c r="Y21" s="238">
        <v>8.9705371417700807E-3</v>
      </c>
      <c r="Z21" s="238">
        <v>0.46110177286238102</v>
      </c>
      <c r="AA21" s="238">
        <v>0</v>
      </c>
      <c r="AB21" s="238">
        <v>0.77235563227330595</v>
      </c>
      <c r="AC21" s="238">
        <v>7.2597662049807707E-2</v>
      </c>
      <c r="AD21" s="238">
        <v>5.2229094841078003E-3</v>
      </c>
      <c r="AE21" s="238">
        <v>1.19565018668718</v>
      </c>
      <c r="AF21" s="238">
        <v>1.4568290445510701E-2</v>
      </c>
      <c r="AG21" s="238">
        <v>1.58113309718638</v>
      </c>
      <c r="AH21" s="238">
        <v>2.4693039475636499E-3</v>
      </c>
      <c r="AI21" s="238">
        <v>4.7531213037727603E-3</v>
      </c>
      <c r="AJ21" s="238">
        <v>6.2504045622465898E-3</v>
      </c>
      <c r="AK21" s="238">
        <v>1.4743213464134199</v>
      </c>
      <c r="AL21" s="238">
        <v>0</v>
      </c>
      <c r="AM21" s="238">
        <v>22.879579283263599</v>
      </c>
      <c r="AN21" s="238">
        <v>2.0644334176696499E-4</v>
      </c>
      <c r="AO21" s="238">
        <v>0</v>
      </c>
      <c r="AP21" s="238">
        <v>9.9294767941365496</v>
      </c>
      <c r="AQ21" s="238">
        <v>0.51619964124105999</v>
      </c>
      <c r="AR21" s="238">
        <v>1.079123265103503</v>
      </c>
      <c r="AS21" s="236">
        <v>59.287359892277209</v>
      </c>
      <c r="AT21" s="5"/>
      <c r="AU21" s="240"/>
    </row>
    <row r="22" spans="1:47" x14ac:dyDescent="0.25">
      <c r="A22" s="237" t="s">
        <v>12</v>
      </c>
      <c r="B22" s="4" t="s">
        <v>123</v>
      </c>
      <c r="C22" s="234" t="s">
        <v>82</v>
      </c>
      <c r="D22" s="238">
        <v>0.52516279813552003</v>
      </c>
      <c r="E22" s="238">
        <v>1.53076039548089E-2</v>
      </c>
      <c r="F22" s="238">
        <v>4.0591531083672201E-2</v>
      </c>
      <c r="G22" s="238">
        <v>6.2747083936743799E-3</v>
      </c>
      <c r="H22" s="238">
        <v>7.8294317977678301E-4</v>
      </c>
      <c r="I22" s="238">
        <v>6.5384795034777801E-3</v>
      </c>
      <c r="J22" s="238">
        <v>1.9593553745000801E-3</v>
      </c>
      <c r="K22" s="238">
        <v>1.3303840516433599E-3</v>
      </c>
      <c r="L22" s="238">
        <v>1.7357673734417701E-2</v>
      </c>
      <c r="M22" s="238">
        <v>5.5022994389759801E-3</v>
      </c>
      <c r="N22" s="238">
        <v>1.6275793812949701E-2</v>
      </c>
      <c r="O22" s="238">
        <v>0.46211030649236801</v>
      </c>
      <c r="P22" s="238">
        <v>3.3059426092665301E-3</v>
      </c>
      <c r="Q22" s="238">
        <v>1.8783033468132499E-2</v>
      </c>
      <c r="R22" s="238">
        <v>3.8646076697000202E-3</v>
      </c>
      <c r="S22" s="238">
        <v>0.109123313638315</v>
      </c>
      <c r="T22" s="238">
        <v>0.111826001029281</v>
      </c>
      <c r="U22" s="238">
        <v>0.55501069932164704</v>
      </c>
      <c r="V22" s="238">
        <v>6.0344717125751599E-3</v>
      </c>
      <c r="W22" s="238">
        <v>2.7817676112156199E-3</v>
      </c>
      <c r="X22" s="238">
        <v>1.4749172180919E-2</v>
      </c>
      <c r="Y22" s="238">
        <v>8.6830636299318493E-3</v>
      </c>
      <c r="Z22" s="238">
        <v>6.7916831310082706E-2</v>
      </c>
      <c r="AA22" s="238">
        <v>0</v>
      </c>
      <c r="AB22" s="238">
        <v>4.0824427755060599E-3</v>
      </c>
      <c r="AC22" s="238">
        <v>1.58105436465549E-2</v>
      </c>
      <c r="AD22" s="238">
        <v>1.08245133553655E-2</v>
      </c>
      <c r="AE22" s="238">
        <v>0.131756736784754</v>
      </c>
      <c r="AF22" s="238">
        <v>6.4327377375922201E-2</v>
      </c>
      <c r="AG22" s="238">
        <v>0.109285663929999</v>
      </c>
      <c r="AH22" s="238">
        <v>8.6999990618981098E-3</v>
      </c>
      <c r="AI22" s="238">
        <v>2.7208117470406901E-2</v>
      </c>
      <c r="AJ22" s="238">
        <v>2.3737422365750702E-2</v>
      </c>
      <c r="AK22" s="238">
        <v>9.1232515152382801E-2</v>
      </c>
      <c r="AL22" s="238">
        <v>0</v>
      </c>
      <c r="AM22" s="238">
        <v>2.5783121752740299</v>
      </c>
      <c r="AN22" s="238">
        <v>2.4384605753611201E-4</v>
      </c>
      <c r="AO22" s="238">
        <v>0</v>
      </c>
      <c r="AP22" s="238">
        <v>1.35675075455218</v>
      </c>
      <c r="AQ22" s="238">
        <v>3.5231598568736297E-2</v>
      </c>
      <c r="AR22" s="238">
        <v>0.16330915784780844</v>
      </c>
      <c r="AS22" s="236">
        <v>6.6220856455556811</v>
      </c>
      <c r="AT22" s="5"/>
      <c r="AU22" s="240"/>
    </row>
    <row r="23" spans="1:47" x14ac:dyDescent="0.25">
      <c r="A23" s="237" t="s">
        <v>13</v>
      </c>
      <c r="B23" s="4" t="s">
        <v>124</v>
      </c>
      <c r="C23" s="234" t="s">
        <v>83</v>
      </c>
      <c r="D23" s="238">
        <v>54.920009978802497</v>
      </c>
      <c r="E23" s="238">
        <v>1.22925349019702</v>
      </c>
      <c r="F23" s="238">
        <v>5.6322283260383603</v>
      </c>
      <c r="G23" s="238">
        <v>4.4942254583532399</v>
      </c>
      <c r="H23" s="238">
        <v>0.68072003229551603</v>
      </c>
      <c r="I23" s="238">
        <v>7.44987994194625</v>
      </c>
      <c r="J23" s="238">
        <v>3.4330102257411301</v>
      </c>
      <c r="K23" s="238">
        <v>8.6083548005030194E-2</v>
      </c>
      <c r="L23" s="238">
        <v>1.22801604843755</v>
      </c>
      <c r="M23" s="238">
        <v>1.56029640836021</v>
      </c>
      <c r="N23" s="238">
        <v>9.5337470736153591</v>
      </c>
      <c r="O23" s="238">
        <v>20.500895428657198</v>
      </c>
      <c r="P23" s="238">
        <v>0.41661167201607202</v>
      </c>
      <c r="Q23" s="238">
        <v>0.18404727374525101</v>
      </c>
      <c r="R23" s="238">
        <v>4.3387552164122697E-2</v>
      </c>
      <c r="S23" s="238">
        <v>10.104365615973199</v>
      </c>
      <c r="T23" s="238">
        <v>7.4007208215452103</v>
      </c>
      <c r="U23" s="238">
        <v>24.699438850650601</v>
      </c>
      <c r="V23" s="238">
        <v>0.47803899964999602</v>
      </c>
      <c r="W23" s="238">
        <v>0.303112402039107</v>
      </c>
      <c r="X23" s="238">
        <v>1.3266089601061899</v>
      </c>
      <c r="Y23" s="238">
        <v>1.92803201038405</v>
      </c>
      <c r="Z23" s="238">
        <v>2.2477309992240802</v>
      </c>
      <c r="AA23" s="238">
        <v>0</v>
      </c>
      <c r="AB23" s="238">
        <v>0.42448956530959597</v>
      </c>
      <c r="AC23" s="238">
        <v>2.8027234548578202</v>
      </c>
      <c r="AD23" s="238">
        <v>2.5948002639595602</v>
      </c>
      <c r="AE23" s="238">
        <v>8.4023480057461892</v>
      </c>
      <c r="AF23" s="238">
        <v>4.0181342064660797</v>
      </c>
      <c r="AG23" s="238">
        <v>5.7747538454986396</v>
      </c>
      <c r="AH23" s="238">
        <v>0.92328829891614095</v>
      </c>
      <c r="AI23" s="238">
        <v>1.84483664499245</v>
      </c>
      <c r="AJ23" s="238">
        <v>1.6714392384686501</v>
      </c>
      <c r="AK23" s="238">
        <v>7.1449139566738102</v>
      </c>
      <c r="AL23" s="238">
        <v>0</v>
      </c>
      <c r="AM23" s="238">
        <v>93.793372882038</v>
      </c>
      <c r="AN23" s="238">
        <v>1.8425999105666599E-2</v>
      </c>
      <c r="AO23" s="238">
        <v>0</v>
      </c>
      <c r="AP23" s="238">
        <v>11.321430668949301</v>
      </c>
      <c r="AQ23" s="238">
        <v>20.693370236101099</v>
      </c>
      <c r="AR23" s="238">
        <v>26.975034475175573</v>
      </c>
      <c r="AS23" s="236">
        <v>348.28382286020576</v>
      </c>
      <c r="AT23" s="5"/>
      <c r="AU23" s="240"/>
    </row>
    <row r="24" spans="1:47" x14ac:dyDescent="0.25">
      <c r="A24" s="237" t="s">
        <v>14</v>
      </c>
      <c r="B24" s="4" t="s">
        <v>125</v>
      </c>
      <c r="C24" s="234" t="s">
        <v>84</v>
      </c>
      <c r="D24" s="238">
        <v>42.043810131518001</v>
      </c>
      <c r="E24" s="238">
        <v>4.9084541847141203</v>
      </c>
      <c r="F24" s="238">
        <v>7.7732561367650099</v>
      </c>
      <c r="G24" s="238">
        <v>6.2454725340434498</v>
      </c>
      <c r="H24" s="238">
        <v>0.87237515601354299</v>
      </c>
      <c r="I24" s="238">
        <v>2.0697328286451899</v>
      </c>
      <c r="J24" s="238">
        <v>1.7666614779954399</v>
      </c>
      <c r="K24" s="238">
        <v>1.52013858168602</v>
      </c>
      <c r="L24" s="238">
        <v>2.9424870455582801</v>
      </c>
      <c r="M24" s="238">
        <v>6.3221838313199203</v>
      </c>
      <c r="N24" s="238">
        <v>46.570529680388297</v>
      </c>
      <c r="O24" s="238">
        <v>17.841916014269401</v>
      </c>
      <c r="P24" s="238">
        <v>0.294884467598999</v>
      </c>
      <c r="Q24" s="238">
        <v>0.50588535991141403</v>
      </c>
      <c r="R24" s="238">
        <v>0.13497266919369399</v>
      </c>
      <c r="S24" s="238">
        <v>2.20506135319591</v>
      </c>
      <c r="T24" s="238">
        <v>41.579770316487497</v>
      </c>
      <c r="U24" s="238">
        <v>68.874307886123006</v>
      </c>
      <c r="V24" s="238">
        <v>3.6253498838857898</v>
      </c>
      <c r="W24" s="238">
        <v>3.14005140520824</v>
      </c>
      <c r="X24" s="238">
        <v>41.909612790709701</v>
      </c>
      <c r="Y24" s="238">
        <v>112.160390986</v>
      </c>
      <c r="Z24" s="238">
        <v>0.81576261661778904</v>
      </c>
      <c r="AA24" s="238">
        <v>0</v>
      </c>
      <c r="AB24" s="238">
        <v>0.81560666693418105</v>
      </c>
      <c r="AC24" s="238">
        <v>10.416533065785901</v>
      </c>
      <c r="AD24" s="238">
        <v>80.689813591855497</v>
      </c>
      <c r="AE24" s="238">
        <v>20.696623075513699</v>
      </c>
      <c r="AF24" s="238">
        <v>17.613748572242901</v>
      </c>
      <c r="AG24" s="238">
        <v>3.4638517382142102</v>
      </c>
      <c r="AH24" s="238">
        <v>5.2239458442483198</v>
      </c>
      <c r="AI24" s="238">
        <v>12.929114467641</v>
      </c>
      <c r="AJ24" s="238">
        <v>6.4830205951875497</v>
      </c>
      <c r="AK24" s="238">
        <v>23.532487868861701</v>
      </c>
      <c r="AL24" s="238">
        <v>0</v>
      </c>
      <c r="AM24" s="238">
        <v>125.205688214239</v>
      </c>
      <c r="AN24" s="238">
        <v>1.16489065982093E-2</v>
      </c>
      <c r="AO24" s="238">
        <v>0</v>
      </c>
      <c r="AP24" s="238">
        <v>13.9157674289814</v>
      </c>
      <c r="AQ24" s="238">
        <v>1.20096542337227</v>
      </c>
      <c r="AR24" s="238">
        <v>4.7663987986602354</v>
      </c>
      <c r="AS24" s="236">
        <v>743.08828159618486</v>
      </c>
      <c r="AT24" s="5"/>
      <c r="AU24" s="240"/>
    </row>
    <row r="25" spans="1:47" x14ac:dyDescent="0.25">
      <c r="A25" s="237" t="s">
        <v>15</v>
      </c>
      <c r="B25" s="4" t="s">
        <v>43</v>
      </c>
      <c r="C25" s="234" t="s">
        <v>85</v>
      </c>
      <c r="D25" s="238">
        <v>10.9606358649022</v>
      </c>
      <c r="E25" s="238">
        <v>0.50227781092132595</v>
      </c>
      <c r="F25" s="238">
        <v>3.4784624840378302</v>
      </c>
      <c r="G25" s="238">
        <v>0.57261546816091502</v>
      </c>
      <c r="H25" s="238">
        <v>8.6211742026056207E-2</v>
      </c>
      <c r="I25" s="238">
        <v>0.35317092446306902</v>
      </c>
      <c r="J25" s="238">
        <v>0.142255451924334</v>
      </c>
      <c r="K25" s="238">
        <v>0.105021396573659</v>
      </c>
      <c r="L25" s="238">
        <v>1.1852623163154199</v>
      </c>
      <c r="M25" s="238">
        <v>0.32367458171430802</v>
      </c>
      <c r="N25" s="238">
        <v>4.3172091586535899</v>
      </c>
      <c r="O25" s="238">
        <v>1.8290878500893499</v>
      </c>
      <c r="P25" s="238">
        <v>6.9285141873541706E-2</v>
      </c>
      <c r="Q25" s="238">
        <v>0.14373381203879301</v>
      </c>
      <c r="R25" s="238">
        <v>1.45281170947501E-2</v>
      </c>
      <c r="S25" s="238">
        <v>0.48352926806275398</v>
      </c>
      <c r="T25" s="238">
        <v>6.1653420592242698</v>
      </c>
      <c r="U25" s="238">
        <v>1.7472435086964799</v>
      </c>
      <c r="V25" s="238">
        <v>0.412299724247851</v>
      </c>
      <c r="W25" s="238">
        <v>0.38933060795739499</v>
      </c>
      <c r="X25" s="238">
        <v>1.31366812838249</v>
      </c>
      <c r="Y25" s="238">
        <v>0.14338947397566201</v>
      </c>
      <c r="Z25" s="238">
        <v>2.8181904546097201</v>
      </c>
      <c r="AA25" s="238">
        <v>0</v>
      </c>
      <c r="AB25" s="238">
        <v>0.168385896498396</v>
      </c>
      <c r="AC25" s="238">
        <v>1.05932288332994</v>
      </c>
      <c r="AD25" s="238">
        <v>0.45261547527748802</v>
      </c>
      <c r="AE25" s="238">
        <v>2.8228535178937202</v>
      </c>
      <c r="AF25" s="238">
        <v>369.52855100999801</v>
      </c>
      <c r="AG25" s="238">
        <v>2.5698478325218299</v>
      </c>
      <c r="AH25" s="238">
        <v>1.7483979901931801</v>
      </c>
      <c r="AI25" s="238">
        <v>1.8841192579646799</v>
      </c>
      <c r="AJ25" s="238">
        <v>2.5440816444088901</v>
      </c>
      <c r="AK25" s="238">
        <v>5.5936108267606697</v>
      </c>
      <c r="AL25" s="238">
        <v>0</v>
      </c>
      <c r="AM25" s="238">
        <v>11.7353471672014</v>
      </c>
      <c r="AN25" s="238">
        <v>0.98365140423563402</v>
      </c>
      <c r="AO25" s="238">
        <v>15.2427507023278</v>
      </c>
      <c r="AP25" s="238">
        <v>3462.4518420801501</v>
      </c>
      <c r="AQ25" s="238">
        <v>0</v>
      </c>
      <c r="AR25" s="238">
        <v>41.259914424122179</v>
      </c>
      <c r="AS25" s="236">
        <v>3957.6017174588296</v>
      </c>
      <c r="AT25" s="5"/>
      <c r="AU25" s="240"/>
    </row>
    <row r="26" spans="1:47" x14ac:dyDescent="0.25">
      <c r="A26" s="237">
        <v>50</v>
      </c>
      <c r="B26" s="4" t="s">
        <v>126</v>
      </c>
      <c r="C26" s="234" t="s">
        <v>86</v>
      </c>
      <c r="D26" s="238">
        <v>20.865618405559498</v>
      </c>
      <c r="E26" s="238">
        <v>0.23555782065009401</v>
      </c>
      <c r="F26" s="238">
        <v>16.3294598106344</v>
      </c>
      <c r="G26" s="238">
        <v>1.7706618820753</v>
      </c>
      <c r="H26" s="238">
        <v>0.30891284504438898</v>
      </c>
      <c r="I26" s="238">
        <v>0.92148339102309695</v>
      </c>
      <c r="J26" s="238">
        <v>0.61769447622348095</v>
      </c>
      <c r="K26" s="238">
        <v>0.244934587882425</v>
      </c>
      <c r="L26" s="238">
        <v>1.5577125959202101</v>
      </c>
      <c r="M26" s="238">
        <v>2.84847718127256</v>
      </c>
      <c r="N26" s="238">
        <v>4.2720512557834498</v>
      </c>
      <c r="O26" s="238">
        <v>4.5660619701454204</v>
      </c>
      <c r="P26" s="238">
        <v>5.2406449010362802E-2</v>
      </c>
      <c r="Q26" s="238">
        <v>0.28619752391803899</v>
      </c>
      <c r="R26" s="238">
        <v>3.58323918787498E-2</v>
      </c>
      <c r="S26" s="238">
        <v>1.44050455707884</v>
      </c>
      <c r="T26" s="238">
        <v>1.4718721506008401</v>
      </c>
      <c r="U26" s="238">
        <v>16.477507146921901</v>
      </c>
      <c r="V26" s="238">
        <v>5.8918577111792901E-2</v>
      </c>
      <c r="W26" s="238">
        <v>6.42268739550447E-2</v>
      </c>
      <c r="X26" s="238">
        <v>0.24420943421539901</v>
      </c>
      <c r="Y26" s="238">
        <v>6.4904865502295204</v>
      </c>
      <c r="Z26" s="238">
        <v>7.9158303212046697</v>
      </c>
      <c r="AA26" s="238">
        <v>0</v>
      </c>
      <c r="AB26" s="238">
        <v>0.60363123717135403</v>
      </c>
      <c r="AC26" s="238">
        <v>0.46382964157855699</v>
      </c>
      <c r="AD26" s="238">
        <v>3.2721780024693699</v>
      </c>
      <c r="AE26" s="238">
        <v>1.25360965576568</v>
      </c>
      <c r="AF26" s="238">
        <v>0.19110018673170001</v>
      </c>
      <c r="AG26" s="238">
        <v>1.9349525487691599</v>
      </c>
      <c r="AH26" s="238">
        <v>1.2415870367858299</v>
      </c>
      <c r="AI26" s="238">
        <v>1.46250725913132</v>
      </c>
      <c r="AJ26" s="238">
        <v>1.60931586473157</v>
      </c>
      <c r="AK26" s="238">
        <v>0.53171130955564705</v>
      </c>
      <c r="AL26" s="238">
        <v>0</v>
      </c>
      <c r="AM26" s="238">
        <v>149.06771790846</v>
      </c>
      <c r="AN26" s="238">
        <v>0.203098685935441</v>
      </c>
      <c r="AO26" s="238">
        <v>0</v>
      </c>
      <c r="AP26" s="238">
        <v>51.584180769145803</v>
      </c>
      <c r="AQ26" s="238">
        <v>0</v>
      </c>
      <c r="AR26" s="238">
        <v>10.023844306421328</v>
      </c>
      <c r="AS26" s="236">
        <v>312.51988261099223</v>
      </c>
      <c r="AT26" s="5"/>
      <c r="AU26" s="240"/>
    </row>
    <row r="27" spans="1:47" x14ac:dyDescent="0.25">
      <c r="A27" s="237">
        <v>51</v>
      </c>
      <c r="B27" s="4" t="s">
        <v>127</v>
      </c>
      <c r="C27" s="234" t="s">
        <v>87</v>
      </c>
      <c r="D27" s="238">
        <v>23.2659796542832</v>
      </c>
      <c r="E27" s="238">
        <v>0.26265617227966498</v>
      </c>
      <c r="F27" s="238">
        <v>18.207985612275301</v>
      </c>
      <c r="G27" s="238">
        <v>1.9743571708376599</v>
      </c>
      <c r="H27" s="238">
        <v>0.34444989015204602</v>
      </c>
      <c r="I27" s="238">
        <v>1.027489979477</v>
      </c>
      <c r="J27" s="238">
        <v>0.68875347171831403</v>
      </c>
      <c r="K27" s="238">
        <v>0.27311163405463001</v>
      </c>
      <c r="L27" s="238">
        <v>1.7369103977404201</v>
      </c>
      <c r="M27" s="238">
        <v>3.1761633351599898</v>
      </c>
      <c r="N27" s="238">
        <v>4.7635040413003003</v>
      </c>
      <c r="O27" s="238">
        <v>5.0913374735778003</v>
      </c>
      <c r="P27" s="238">
        <v>5.8435237946432503E-2</v>
      </c>
      <c r="Q27" s="238">
        <v>0.31912141970396402</v>
      </c>
      <c r="R27" s="238">
        <v>3.99545167658759E-2</v>
      </c>
      <c r="S27" s="238">
        <v>1.6062188556064401</v>
      </c>
      <c r="T27" s="238">
        <v>1.6411949477836301</v>
      </c>
      <c r="U27" s="238">
        <v>18.3730641758236</v>
      </c>
      <c r="V27" s="238">
        <v>6.5696515181023707E-2</v>
      </c>
      <c r="W27" s="238">
        <v>7.1615473534114404E-2</v>
      </c>
      <c r="X27" s="238">
        <v>0.27230305938718802</v>
      </c>
      <c r="Y27" s="238">
        <v>7.2371460595581398</v>
      </c>
      <c r="Z27" s="238">
        <v>8.8264600463907303</v>
      </c>
      <c r="AA27" s="238">
        <v>0</v>
      </c>
      <c r="AB27" s="238">
        <v>0.673072410783501</v>
      </c>
      <c r="AC27" s="238">
        <v>0.51718817023630104</v>
      </c>
      <c r="AD27" s="238">
        <v>3.6486063030061402</v>
      </c>
      <c r="AE27" s="238">
        <v>1.3986472439193101</v>
      </c>
      <c r="AF27" s="238">
        <v>0.21308417368760199</v>
      </c>
      <c r="AG27" s="238">
        <v>2.15754768234771</v>
      </c>
      <c r="AH27" s="238">
        <v>1.38441804960759</v>
      </c>
      <c r="AI27" s="238">
        <v>1.63075272794812</v>
      </c>
      <c r="AJ27" s="238">
        <v>1.79445005838809</v>
      </c>
      <c r="AK27" s="238">
        <v>0.59287888188244697</v>
      </c>
      <c r="AL27" s="238">
        <v>0</v>
      </c>
      <c r="AM27" s="238">
        <v>166.215939128869</v>
      </c>
      <c r="AN27" s="238">
        <v>0.22646243795943</v>
      </c>
      <c r="AO27" s="238">
        <v>0</v>
      </c>
      <c r="AP27" s="238">
        <v>57.518241850338804</v>
      </c>
      <c r="AQ27" s="238">
        <v>0</v>
      </c>
      <c r="AR27" s="238">
        <v>10.568513241560449</v>
      </c>
      <c r="AS27" s="236">
        <v>347.86371150107198</v>
      </c>
      <c r="AT27" s="5"/>
      <c r="AU27" s="240"/>
    </row>
    <row r="28" spans="1:47" x14ac:dyDescent="0.25">
      <c r="A28" s="237">
        <v>52</v>
      </c>
      <c r="B28" s="4" t="s">
        <v>128</v>
      </c>
      <c r="C28" s="234" t="s">
        <v>88</v>
      </c>
      <c r="D28" s="238">
        <v>201.92057308840199</v>
      </c>
      <c r="E28" s="238">
        <v>2.2795380039989999</v>
      </c>
      <c r="F28" s="238">
        <v>158.02340675866</v>
      </c>
      <c r="G28" s="238">
        <v>17.1350330985738</v>
      </c>
      <c r="H28" s="238">
        <v>2.9894085810593198</v>
      </c>
      <c r="I28" s="238">
        <v>8.9173707101600606</v>
      </c>
      <c r="J28" s="238">
        <v>5.97754738049567</v>
      </c>
      <c r="K28" s="238">
        <v>2.3702787713528202</v>
      </c>
      <c r="L28" s="238">
        <v>15.074282198393499</v>
      </c>
      <c r="M28" s="238">
        <v>27.5652575323628</v>
      </c>
      <c r="N28" s="238">
        <v>41.341455648801102</v>
      </c>
      <c r="O28" s="238">
        <v>44.186653466230098</v>
      </c>
      <c r="P28" s="238">
        <v>0.50714721281264197</v>
      </c>
      <c r="Q28" s="238">
        <v>2.7695880815099398</v>
      </c>
      <c r="R28" s="238">
        <v>0.34675689755362898</v>
      </c>
      <c r="S28" s="238">
        <v>13.9400376286513</v>
      </c>
      <c r="T28" s="238">
        <v>14.243587816274999</v>
      </c>
      <c r="U28" s="238">
        <v>159.45598264786199</v>
      </c>
      <c r="V28" s="238">
        <v>0.57016631929986406</v>
      </c>
      <c r="W28" s="238">
        <v>0.62153572132227597</v>
      </c>
      <c r="X28" s="238">
        <v>2.3632613190652201</v>
      </c>
      <c r="Y28" s="238">
        <v>62.809677551032102</v>
      </c>
      <c r="Z28" s="238">
        <v>76.603001357440604</v>
      </c>
      <c r="AA28" s="238">
        <v>0</v>
      </c>
      <c r="AB28" s="238">
        <v>5.84145473098142</v>
      </c>
      <c r="AC28" s="238">
        <v>4.4885679979766504</v>
      </c>
      <c r="AD28" s="238">
        <v>31.665491274346</v>
      </c>
      <c r="AE28" s="238">
        <v>12.131419795768901</v>
      </c>
      <c r="AF28" s="238">
        <v>1.84931299068818</v>
      </c>
      <c r="AG28" s="238">
        <v>18.724905244883999</v>
      </c>
      <c r="AH28" s="238">
        <v>12.0150748061822</v>
      </c>
      <c r="AI28" s="238">
        <v>14.152961976514501</v>
      </c>
      <c r="AJ28" s="238">
        <v>15.573656882551401</v>
      </c>
      <c r="AK28" s="238">
        <v>5.1454718559299897</v>
      </c>
      <c r="AL28" s="238">
        <v>0</v>
      </c>
      <c r="AM28" s="238">
        <v>1442.0323949353401</v>
      </c>
      <c r="AN28" s="238">
        <v>1.9632177488123901</v>
      </c>
      <c r="AO28" s="238">
        <v>0</v>
      </c>
      <c r="AP28" s="238">
        <v>498.62941639233901</v>
      </c>
      <c r="AQ28" s="238">
        <v>0</v>
      </c>
      <c r="AR28" s="238">
        <v>92.707156458753218</v>
      </c>
      <c r="AS28" s="236">
        <v>3018.932050882383</v>
      </c>
      <c r="AT28" s="5"/>
      <c r="AU28" s="240"/>
    </row>
    <row r="29" spans="1:47" x14ac:dyDescent="0.25">
      <c r="A29" s="237" t="s">
        <v>16</v>
      </c>
      <c r="B29" s="4" t="s">
        <v>129</v>
      </c>
      <c r="C29" s="234" t="s">
        <v>89</v>
      </c>
      <c r="D29" s="238">
        <v>5.9374373839374597</v>
      </c>
      <c r="E29" s="238">
        <v>9.8782568414285302E-2</v>
      </c>
      <c r="F29" s="238">
        <v>9.2342858191809505</v>
      </c>
      <c r="G29" s="238">
        <v>3.4250370402514001</v>
      </c>
      <c r="H29" s="238">
        <v>9.3784638412230004E-2</v>
      </c>
      <c r="I29" s="238">
        <v>2.4129100482307502</v>
      </c>
      <c r="J29" s="238">
        <v>0.362476809324909</v>
      </c>
      <c r="K29" s="238">
        <v>0.19549031406893999</v>
      </c>
      <c r="L29" s="238">
        <v>1.1083738366199001</v>
      </c>
      <c r="M29" s="238">
        <v>0.90768922822970199</v>
      </c>
      <c r="N29" s="238">
        <v>1.6952561650719</v>
      </c>
      <c r="O29" s="238">
        <v>1.3881788132230699</v>
      </c>
      <c r="P29" s="238">
        <v>0.20272367861158999</v>
      </c>
      <c r="Q29" s="238">
        <v>8.7261100517816201E-2</v>
      </c>
      <c r="R29" s="238">
        <v>1.1022924545638101E-2</v>
      </c>
      <c r="S29" s="238">
        <v>0.86481048197587596</v>
      </c>
      <c r="T29" s="238">
        <v>8.9583677291181694</v>
      </c>
      <c r="U29" s="238">
        <v>5.2144045252607398</v>
      </c>
      <c r="V29" s="238">
        <v>0.13706948103505201</v>
      </c>
      <c r="W29" s="238">
        <v>0.15015544190435101</v>
      </c>
      <c r="X29" s="238">
        <v>1.0712122403864299</v>
      </c>
      <c r="Y29" s="238">
        <v>76.496574013471204</v>
      </c>
      <c r="Z29" s="238">
        <v>2.9781086743055201</v>
      </c>
      <c r="AA29" s="238">
        <v>0</v>
      </c>
      <c r="AB29" s="238">
        <v>13.986863989030599</v>
      </c>
      <c r="AC29" s="238">
        <v>32.531408789378503</v>
      </c>
      <c r="AD29" s="238">
        <v>50.3491252988456</v>
      </c>
      <c r="AE29" s="238">
        <v>35.852933314316601</v>
      </c>
      <c r="AF29" s="238">
        <v>0.168798839068489</v>
      </c>
      <c r="AG29" s="238">
        <v>42.0029139226626</v>
      </c>
      <c r="AH29" s="238">
        <v>0.82407104676943999</v>
      </c>
      <c r="AI29" s="238">
        <v>23.554338829694402</v>
      </c>
      <c r="AJ29" s="238">
        <v>1.0721266097578399</v>
      </c>
      <c r="AK29" s="238">
        <v>78.067110329851104</v>
      </c>
      <c r="AL29" s="238">
        <v>0</v>
      </c>
      <c r="AM29" s="238">
        <v>928.750840377332</v>
      </c>
      <c r="AN29" s="238">
        <v>97.378160795730693</v>
      </c>
      <c r="AO29" s="238">
        <v>8.1307693584994603</v>
      </c>
      <c r="AP29" s="238">
        <v>23.5446449473108</v>
      </c>
      <c r="AQ29" s="238">
        <v>0</v>
      </c>
      <c r="AR29" s="238">
        <v>14.843827016247907</v>
      </c>
      <c r="AS29" s="236">
        <v>1474.089346420594</v>
      </c>
      <c r="AT29" s="5"/>
      <c r="AU29" s="240"/>
    </row>
    <row r="30" spans="1:47" x14ac:dyDescent="0.25">
      <c r="A30" s="237">
        <v>60</v>
      </c>
      <c r="B30" s="4" t="s">
        <v>130</v>
      </c>
      <c r="C30" s="234" t="s">
        <v>90</v>
      </c>
      <c r="D30" s="238">
        <v>94.550216413373093</v>
      </c>
      <c r="E30" s="238">
        <v>1.4571299843371299</v>
      </c>
      <c r="F30" s="238">
        <v>80.816626443069694</v>
      </c>
      <c r="G30" s="238">
        <v>6.7767484891994902</v>
      </c>
      <c r="H30" s="238">
        <v>1.47583780505259</v>
      </c>
      <c r="I30" s="238">
        <v>6.7370999888598497</v>
      </c>
      <c r="J30" s="238">
        <v>2.5256029498569701</v>
      </c>
      <c r="K30" s="238">
        <v>1.22708492512334</v>
      </c>
      <c r="L30" s="238">
        <v>11.335778433309001</v>
      </c>
      <c r="M30" s="238">
        <v>10.900100717955899</v>
      </c>
      <c r="N30" s="238">
        <v>19.291984535042801</v>
      </c>
      <c r="O30" s="238">
        <v>21.7146889273818</v>
      </c>
      <c r="P30" s="238">
        <v>0.36938083416485201</v>
      </c>
      <c r="Q30" s="238">
        <v>1.7417224708379999</v>
      </c>
      <c r="R30" s="238">
        <v>0.17206356627410899</v>
      </c>
      <c r="S30" s="238">
        <v>6.0219609472377602</v>
      </c>
      <c r="T30" s="238">
        <v>28.778095973884401</v>
      </c>
      <c r="U30" s="238">
        <v>58.852382099107302</v>
      </c>
      <c r="V30" s="238">
        <v>9.8720773875302896</v>
      </c>
      <c r="W30" s="238">
        <v>16.9567868792452</v>
      </c>
      <c r="X30" s="238">
        <v>257.36560464841199</v>
      </c>
      <c r="Y30" s="238">
        <v>30.257842201099201</v>
      </c>
      <c r="Z30" s="238">
        <v>40.1730151838849</v>
      </c>
      <c r="AA30" s="238">
        <v>0</v>
      </c>
      <c r="AB30" s="238">
        <v>8.4064498321061798</v>
      </c>
      <c r="AC30" s="238">
        <v>45.204285569939699</v>
      </c>
      <c r="AD30" s="238">
        <v>52.771763207070798</v>
      </c>
      <c r="AE30" s="238">
        <v>23.813847340020601</v>
      </c>
      <c r="AF30" s="238">
        <v>3.7551635920145898</v>
      </c>
      <c r="AG30" s="238">
        <v>24.6593597579961</v>
      </c>
      <c r="AH30" s="238">
        <v>14.140600882629</v>
      </c>
      <c r="AI30" s="238">
        <v>46.787550578318303</v>
      </c>
      <c r="AJ30" s="238">
        <v>15.4514549772212</v>
      </c>
      <c r="AK30" s="238">
        <v>99.322758717182595</v>
      </c>
      <c r="AL30" s="238">
        <v>0</v>
      </c>
      <c r="AM30" s="238">
        <v>760.58818140133906</v>
      </c>
      <c r="AN30" s="238">
        <v>96.061312164209696</v>
      </c>
      <c r="AO30" s="238">
        <v>24.066824782340301</v>
      </c>
      <c r="AP30" s="238">
        <v>209.793443943835</v>
      </c>
      <c r="AQ30" s="238">
        <v>0</v>
      </c>
      <c r="AR30" s="238">
        <v>102.86403172042115</v>
      </c>
      <c r="AS30" s="236">
        <v>2237.0568602708836</v>
      </c>
      <c r="AT30" s="5"/>
      <c r="AU30" s="240"/>
    </row>
    <row r="31" spans="1:47" x14ac:dyDescent="0.25">
      <c r="A31" s="237">
        <v>61</v>
      </c>
      <c r="B31" s="4" t="s">
        <v>131</v>
      </c>
      <c r="C31" s="234" t="s">
        <v>91</v>
      </c>
      <c r="D31" s="238">
        <v>0</v>
      </c>
      <c r="E31" s="238">
        <v>0</v>
      </c>
      <c r="F31" s="238">
        <v>0</v>
      </c>
      <c r="G31" s="238">
        <v>0</v>
      </c>
      <c r="H31" s="238">
        <v>0</v>
      </c>
      <c r="I31" s="238">
        <v>0</v>
      </c>
      <c r="J31" s="238">
        <v>0</v>
      </c>
      <c r="K31" s="238">
        <v>0</v>
      </c>
      <c r="L31" s="238">
        <v>0</v>
      </c>
      <c r="M31" s="238">
        <v>0</v>
      </c>
      <c r="N31" s="238">
        <v>0</v>
      </c>
      <c r="O31" s="238">
        <v>0</v>
      </c>
      <c r="P31" s="238">
        <v>0</v>
      </c>
      <c r="Q31" s="238">
        <v>0</v>
      </c>
      <c r="R31" s="238">
        <v>0</v>
      </c>
      <c r="S31" s="238">
        <v>0</v>
      </c>
      <c r="T31" s="238">
        <v>0</v>
      </c>
      <c r="U31" s="238">
        <v>0</v>
      </c>
      <c r="V31" s="238">
        <v>0</v>
      </c>
      <c r="W31" s="238">
        <v>0</v>
      </c>
      <c r="X31" s="238">
        <v>0</v>
      </c>
      <c r="Y31" s="238">
        <v>0</v>
      </c>
      <c r="Z31" s="238">
        <v>0</v>
      </c>
      <c r="AA31" s="238">
        <v>0</v>
      </c>
      <c r="AB31" s="238">
        <v>0</v>
      </c>
      <c r="AC31" s="238">
        <v>0</v>
      </c>
      <c r="AD31" s="238">
        <v>0</v>
      </c>
      <c r="AE31" s="238">
        <v>0</v>
      </c>
      <c r="AF31" s="238">
        <v>0</v>
      </c>
      <c r="AG31" s="238">
        <v>0</v>
      </c>
      <c r="AH31" s="238">
        <v>0</v>
      </c>
      <c r="AI31" s="238">
        <v>0</v>
      </c>
      <c r="AJ31" s="238">
        <v>0</v>
      </c>
      <c r="AK31" s="238">
        <v>0</v>
      </c>
      <c r="AL31" s="238">
        <v>0</v>
      </c>
      <c r="AM31" s="238">
        <v>0</v>
      </c>
      <c r="AN31" s="238">
        <v>0</v>
      </c>
      <c r="AO31" s="238">
        <v>0</v>
      </c>
      <c r="AP31" s="238">
        <v>0</v>
      </c>
      <c r="AQ31" s="238">
        <v>0</v>
      </c>
      <c r="AR31" s="238">
        <v>0</v>
      </c>
      <c r="AS31" s="236">
        <v>0</v>
      </c>
      <c r="AT31" s="5"/>
      <c r="AU31" s="240"/>
    </row>
    <row r="32" spans="1:47" x14ac:dyDescent="0.25">
      <c r="A32" s="237">
        <v>62</v>
      </c>
      <c r="B32" s="4" t="s">
        <v>132</v>
      </c>
      <c r="C32" s="234" t="s">
        <v>92</v>
      </c>
      <c r="D32" s="238">
        <v>0.33659461746256197</v>
      </c>
      <c r="E32" s="238">
        <v>0.15810422776045799</v>
      </c>
      <c r="F32" s="238">
        <v>0.40904982182224497</v>
      </c>
      <c r="G32" s="238">
        <v>0.119449504617096</v>
      </c>
      <c r="H32" s="238">
        <v>2.2013226408363101E-2</v>
      </c>
      <c r="I32" s="238">
        <v>0.10043706955559401</v>
      </c>
      <c r="J32" s="238">
        <v>0.26468219630825301</v>
      </c>
      <c r="K32" s="238">
        <v>1.65285272000028E-2</v>
      </c>
      <c r="L32" s="238">
        <v>0.16305177205472901</v>
      </c>
      <c r="M32" s="238">
        <v>7.6046353556650806E-2</v>
      </c>
      <c r="N32" s="238">
        <v>0.20494391394372799</v>
      </c>
      <c r="O32" s="238">
        <v>0.14528649024369</v>
      </c>
      <c r="P32" s="238">
        <v>9.2908401607085592E-3</v>
      </c>
      <c r="Q32" s="238">
        <v>2.2716066805329199E-2</v>
      </c>
      <c r="R32" s="238">
        <v>5.8635263894604699E-3</v>
      </c>
      <c r="S32" s="238">
        <v>0.25037311533001699</v>
      </c>
      <c r="T32" s="238">
        <v>0.67960302737589595</v>
      </c>
      <c r="U32" s="238">
        <v>2.7735052350754898</v>
      </c>
      <c r="V32" s="238">
        <v>0.95215989833683901</v>
      </c>
      <c r="W32" s="238">
        <v>1.4148455115854901</v>
      </c>
      <c r="X32" s="238">
        <v>4.7363895460576204</v>
      </c>
      <c r="Y32" s="238">
        <v>0.36218570836476899</v>
      </c>
      <c r="Z32" s="238">
        <v>0.63710500717296004</v>
      </c>
      <c r="AA32" s="238">
        <v>0</v>
      </c>
      <c r="AB32" s="238">
        <v>0.298092847680968</v>
      </c>
      <c r="AC32" s="238">
        <v>2.4290111938388099</v>
      </c>
      <c r="AD32" s="238">
        <v>0.55486815426123104</v>
      </c>
      <c r="AE32" s="238">
        <v>4.5851018396832499</v>
      </c>
      <c r="AF32" s="238">
        <v>1.32391668008964</v>
      </c>
      <c r="AG32" s="238">
        <v>3.8718441622221902</v>
      </c>
      <c r="AH32" s="238">
        <v>0.70977151061500798</v>
      </c>
      <c r="AI32" s="238">
        <v>2.1933053140824699</v>
      </c>
      <c r="AJ32" s="238">
        <v>1.42992407001967</v>
      </c>
      <c r="AK32" s="238">
        <v>3.3964074143960801</v>
      </c>
      <c r="AL32" s="238">
        <v>0</v>
      </c>
      <c r="AM32" s="238">
        <v>376.10066841903398</v>
      </c>
      <c r="AN32" s="238">
        <v>0.38970871184046102</v>
      </c>
      <c r="AO32" s="238">
        <v>3.4895943422348599</v>
      </c>
      <c r="AP32" s="238">
        <v>91.852275785079399</v>
      </c>
      <c r="AQ32" s="238">
        <v>0</v>
      </c>
      <c r="AR32" s="238">
        <v>8.1280368773683414</v>
      </c>
      <c r="AS32" s="236">
        <v>514.61275252603434</v>
      </c>
      <c r="AT32" s="5"/>
      <c r="AU32" s="240"/>
    </row>
    <row r="33" spans="1:47" x14ac:dyDescent="0.25">
      <c r="A33" s="237">
        <v>63</v>
      </c>
      <c r="B33" s="4" t="s">
        <v>133</v>
      </c>
      <c r="C33" s="234" t="s">
        <v>93</v>
      </c>
      <c r="D33" s="238">
        <v>35.596077459506098</v>
      </c>
      <c r="E33" s="238">
        <v>1.16333962016078</v>
      </c>
      <c r="F33" s="238">
        <v>2.25738415091568</v>
      </c>
      <c r="G33" s="238">
        <v>0.39805560016922198</v>
      </c>
      <c r="H33" s="238">
        <v>4.6707389348801101E-2</v>
      </c>
      <c r="I33" s="238">
        <v>0.365273945371897</v>
      </c>
      <c r="J33" s="238">
        <v>8.4791290449537801E-2</v>
      </c>
      <c r="K33" s="238">
        <v>8.2823378070551706E-2</v>
      </c>
      <c r="L33" s="238">
        <v>1.2490888932794</v>
      </c>
      <c r="M33" s="238">
        <v>0.13243125010249801</v>
      </c>
      <c r="N33" s="238">
        <v>0.80313299461064702</v>
      </c>
      <c r="O33" s="238">
        <v>0.51189335221339605</v>
      </c>
      <c r="P33" s="238">
        <v>5.7688232594001201E-2</v>
      </c>
      <c r="Q33" s="238">
        <v>0.1605605218667</v>
      </c>
      <c r="R33" s="238">
        <v>4.7293811560384499E-3</v>
      </c>
      <c r="S33" s="238">
        <v>0.74364628182167503</v>
      </c>
      <c r="T33" s="238">
        <v>8.4445901154532308</v>
      </c>
      <c r="U33" s="238">
        <v>4.0787117446637398</v>
      </c>
      <c r="V33" s="238">
        <v>0.58793354190506297</v>
      </c>
      <c r="W33" s="238">
        <v>0.41418589860105198</v>
      </c>
      <c r="X33" s="238">
        <v>2.0442815387881401</v>
      </c>
      <c r="Y33" s="238">
        <v>4.5452019126288299</v>
      </c>
      <c r="Z33" s="238">
        <v>18.419883229923901</v>
      </c>
      <c r="AA33" s="238">
        <v>0</v>
      </c>
      <c r="AB33" s="238">
        <v>9.7281849739777897</v>
      </c>
      <c r="AC33" s="238">
        <v>6.6030544190264804</v>
      </c>
      <c r="AD33" s="238">
        <v>17.659843271513999</v>
      </c>
      <c r="AE33" s="238">
        <v>16.9269121362316</v>
      </c>
      <c r="AF33" s="238">
        <v>7.9708386026328402</v>
      </c>
      <c r="AG33" s="238">
        <v>9.8732626703320392</v>
      </c>
      <c r="AH33" s="238">
        <v>0.67840236090296002</v>
      </c>
      <c r="AI33" s="238">
        <v>2.19531617655728</v>
      </c>
      <c r="AJ33" s="238">
        <v>1.94151706685624</v>
      </c>
      <c r="AK33" s="238">
        <v>7.5343269220446203</v>
      </c>
      <c r="AL33" s="238">
        <v>0</v>
      </c>
      <c r="AM33" s="238">
        <v>63.698397482923198</v>
      </c>
      <c r="AN33" s="238">
        <v>0.42312296554602802</v>
      </c>
      <c r="AO33" s="238">
        <v>3.5044517231209502</v>
      </c>
      <c r="AP33" s="238">
        <v>7.3452079875758498</v>
      </c>
      <c r="AQ33" s="238">
        <v>0</v>
      </c>
      <c r="AR33" s="238">
        <v>114.89172951172836</v>
      </c>
      <c r="AS33" s="236">
        <v>353.16697999457114</v>
      </c>
      <c r="AT33" s="5"/>
      <c r="AU33" s="240"/>
    </row>
    <row r="34" spans="1:47" x14ac:dyDescent="0.25">
      <c r="A34" s="237">
        <v>64</v>
      </c>
      <c r="B34" s="4" t="s">
        <v>134</v>
      </c>
      <c r="C34" s="234" t="s">
        <v>94</v>
      </c>
      <c r="D34" s="238">
        <v>10.9161183838493</v>
      </c>
      <c r="E34" s="238">
        <v>0.28126515207896702</v>
      </c>
      <c r="F34" s="238">
        <v>6.5484239385991003</v>
      </c>
      <c r="G34" s="238">
        <v>1.95056805226852</v>
      </c>
      <c r="H34" s="238">
        <v>9.3325646086667893E-2</v>
      </c>
      <c r="I34" s="238">
        <v>1.3626927599549901</v>
      </c>
      <c r="J34" s="238">
        <v>0.36881234617201802</v>
      </c>
      <c r="K34" s="238">
        <v>0.13822372013569401</v>
      </c>
      <c r="L34" s="238">
        <v>1.1639971394975599</v>
      </c>
      <c r="M34" s="238">
        <v>0.658065309546084</v>
      </c>
      <c r="N34" s="238">
        <v>1.8218187617891399</v>
      </c>
      <c r="O34" s="238">
        <v>1.31390222158812</v>
      </c>
      <c r="P34" s="238">
        <v>0.13093720079133001</v>
      </c>
      <c r="Q34" s="238">
        <v>0.250488720498522</v>
      </c>
      <c r="R34" s="238">
        <v>2.19436201136388E-2</v>
      </c>
      <c r="S34" s="238">
        <v>1.13304138850153</v>
      </c>
      <c r="T34" s="238">
        <v>9.6231444302237001</v>
      </c>
      <c r="U34" s="238">
        <v>9.2083090080876993</v>
      </c>
      <c r="V34" s="238">
        <v>4.27219607174003</v>
      </c>
      <c r="W34" s="238">
        <v>3.8341608069958402</v>
      </c>
      <c r="X34" s="238">
        <v>60.766313200061902</v>
      </c>
      <c r="Y34" s="238">
        <v>42.387114185666</v>
      </c>
      <c r="Z34" s="238">
        <v>2.0432461079936601</v>
      </c>
      <c r="AA34" s="238">
        <v>0</v>
      </c>
      <c r="AB34" s="238">
        <v>15.664525238770199</v>
      </c>
      <c r="AC34" s="238">
        <v>35.1225814613491</v>
      </c>
      <c r="AD34" s="238">
        <v>31.647561992443102</v>
      </c>
      <c r="AE34" s="238">
        <v>47.132445309523298</v>
      </c>
      <c r="AF34" s="238">
        <v>3.6582146715767401</v>
      </c>
      <c r="AG34" s="238">
        <v>45.357051656579301</v>
      </c>
      <c r="AH34" s="238">
        <v>1.8763944380756199</v>
      </c>
      <c r="AI34" s="238">
        <v>14.325227639626901</v>
      </c>
      <c r="AJ34" s="238">
        <v>4.1372443893397701</v>
      </c>
      <c r="AK34" s="238">
        <v>44.712959051176199</v>
      </c>
      <c r="AL34" s="238">
        <v>0</v>
      </c>
      <c r="AM34" s="238">
        <v>544.09575001148596</v>
      </c>
      <c r="AN34" s="238">
        <v>32.081035997197503</v>
      </c>
      <c r="AO34" s="238">
        <v>2.60263850371441</v>
      </c>
      <c r="AP34" s="238">
        <v>6.8711623747408899</v>
      </c>
      <c r="AQ34" s="238">
        <v>0</v>
      </c>
      <c r="AR34" s="238">
        <v>53.066830085700765</v>
      </c>
      <c r="AS34" s="236">
        <v>1042.6397309935398</v>
      </c>
      <c r="AT34" s="5"/>
      <c r="AU34" s="240"/>
    </row>
    <row r="35" spans="1:47" x14ac:dyDescent="0.25">
      <c r="A35" s="237" t="s">
        <v>17</v>
      </c>
      <c r="B35" s="4" t="s">
        <v>135</v>
      </c>
      <c r="C35" s="234" t="s">
        <v>95</v>
      </c>
      <c r="D35" s="238">
        <v>0.43058754755074802</v>
      </c>
      <c r="E35" s="238">
        <v>0</v>
      </c>
      <c r="F35" s="238">
        <v>4.3928609307274398</v>
      </c>
      <c r="G35" s="238">
        <v>0.791527261887913</v>
      </c>
      <c r="H35" s="238">
        <v>0.110926712640894</v>
      </c>
      <c r="I35" s="238">
        <v>0.27354186756847998</v>
      </c>
      <c r="J35" s="238">
        <v>0.17687965282516599</v>
      </c>
      <c r="K35" s="238">
        <v>8.5031185203567797E-2</v>
      </c>
      <c r="L35" s="238">
        <v>1.00158605444518</v>
      </c>
      <c r="M35" s="238">
        <v>0.57749154264909996</v>
      </c>
      <c r="N35" s="238">
        <v>1.75305480921699</v>
      </c>
      <c r="O35" s="238">
        <v>0.97838716826428496</v>
      </c>
      <c r="P35" s="238">
        <v>5.44983456145096E-2</v>
      </c>
      <c r="Q35" s="238">
        <v>0.14407398931757201</v>
      </c>
      <c r="R35" s="238">
        <v>0</v>
      </c>
      <c r="S35" s="238">
        <v>0.138779012735947</v>
      </c>
      <c r="T35" s="238">
        <v>0</v>
      </c>
      <c r="U35" s="238">
        <v>0</v>
      </c>
      <c r="V35" s="238">
        <v>8.6835117585748893</v>
      </c>
      <c r="W35" s="238">
        <v>2.9744640658396699</v>
      </c>
      <c r="X35" s="238">
        <v>19.7344922462288</v>
      </c>
      <c r="Y35" s="238">
        <v>27.442815159241299</v>
      </c>
      <c r="Z35" s="238">
        <v>68.791276406538202</v>
      </c>
      <c r="AA35" s="238">
        <v>0</v>
      </c>
      <c r="AB35" s="238">
        <v>6.2906569895505502</v>
      </c>
      <c r="AC35" s="238">
        <v>6.3766921477556897</v>
      </c>
      <c r="AD35" s="238">
        <v>23.794848533817301</v>
      </c>
      <c r="AE35" s="238">
        <v>21.294668009469898</v>
      </c>
      <c r="AF35" s="238">
        <v>49.575004515021398</v>
      </c>
      <c r="AG35" s="238">
        <v>0</v>
      </c>
      <c r="AH35" s="238">
        <v>0.50982268448102497</v>
      </c>
      <c r="AI35" s="238">
        <v>3.4396185118255902</v>
      </c>
      <c r="AJ35" s="238">
        <v>31.0315017693719</v>
      </c>
      <c r="AK35" s="238">
        <v>36.515371614036503</v>
      </c>
      <c r="AL35" s="238">
        <v>0</v>
      </c>
      <c r="AM35" s="238">
        <v>1387.8158106573801</v>
      </c>
      <c r="AN35" s="238">
        <v>0</v>
      </c>
      <c r="AO35" s="238">
        <v>0</v>
      </c>
      <c r="AP35" s="238">
        <v>0</v>
      </c>
      <c r="AQ35" s="238">
        <v>0</v>
      </c>
      <c r="AR35" s="238">
        <v>1.0539269194100105</v>
      </c>
      <c r="AS35" s="236">
        <v>1706.2337080691907</v>
      </c>
      <c r="AT35" s="5"/>
      <c r="AU35" s="240"/>
    </row>
    <row r="36" spans="1:47" x14ac:dyDescent="0.25">
      <c r="A36" s="237">
        <v>70</v>
      </c>
      <c r="B36" s="4" t="s">
        <v>136</v>
      </c>
      <c r="C36" s="234" t="s">
        <v>96</v>
      </c>
      <c r="D36" s="238">
        <v>67.0377571494829</v>
      </c>
      <c r="E36" s="238">
        <v>3.9192747522741498</v>
      </c>
      <c r="F36" s="238">
        <v>5.7000285228485499</v>
      </c>
      <c r="G36" s="238">
        <v>1.95212075422506</v>
      </c>
      <c r="H36" s="238">
        <v>0.30686886702520599</v>
      </c>
      <c r="I36" s="238">
        <v>1.73943750980567</v>
      </c>
      <c r="J36" s="238">
        <v>0.61438209775149899</v>
      </c>
      <c r="K36" s="238">
        <v>0.31603971990443802</v>
      </c>
      <c r="L36" s="238">
        <v>4.0470757692436203</v>
      </c>
      <c r="M36" s="238">
        <v>0.65226588082869397</v>
      </c>
      <c r="N36" s="238">
        <v>3.2268264108831599</v>
      </c>
      <c r="O36" s="238">
        <v>1.80172219209441</v>
      </c>
      <c r="P36" s="238">
        <v>0.21591676169306401</v>
      </c>
      <c r="Q36" s="238">
        <v>0.51997804387767599</v>
      </c>
      <c r="R36" s="238">
        <v>7.7784432917790303E-2</v>
      </c>
      <c r="S36" s="238">
        <v>4.39591737266261</v>
      </c>
      <c r="T36" s="238">
        <v>15.937503457303899</v>
      </c>
      <c r="U36" s="238">
        <v>39.532272943323797</v>
      </c>
      <c r="V36" s="238">
        <v>12.7183466247285</v>
      </c>
      <c r="W36" s="238">
        <v>18.2752248015587</v>
      </c>
      <c r="X36" s="238">
        <v>54.885029764226203</v>
      </c>
      <c r="Y36" s="238">
        <v>3.40394423837256</v>
      </c>
      <c r="Z36" s="238">
        <v>6.2059729021160903</v>
      </c>
      <c r="AA36" s="238">
        <v>0</v>
      </c>
      <c r="AB36" s="238">
        <v>3.59307613808194</v>
      </c>
      <c r="AC36" s="238">
        <v>14.7244094488162</v>
      </c>
      <c r="AD36" s="238">
        <v>6.0220516033147398</v>
      </c>
      <c r="AE36" s="238">
        <v>77.1657379659584</v>
      </c>
      <c r="AF36" s="238">
        <v>15.2821087895224</v>
      </c>
      <c r="AG36" s="238">
        <v>17.914804725249699</v>
      </c>
      <c r="AH36" s="238">
        <v>6.6665733844739501</v>
      </c>
      <c r="AI36" s="238">
        <v>13.019516103599001</v>
      </c>
      <c r="AJ36" s="238">
        <v>17.371607776463801</v>
      </c>
      <c r="AK36" s="238">
        <v>48.399749671408301</v>
      </c>
      <c r="AL36" s="238">
        <v>0</v>
      </c>
      <c r="AM36" s="238">
        <v>295.17918574682</v>
      </c>
      <c r="AN36" s="238">
        <v>2.2029031891981399E-2</v>
      </c>
      <c r="AO36" s="238">
        <v>0</v>
      </c>
      <c r="AP36" s="238">
        <v>1354.2136929877299</v>
      </c>
      <c r="AQ36" s="238">
        <v>0</v>
      </c>
      <c r="AR36" s="238">
        <v>0.25211985092302175</v>
      </c>
      <c r="AS36" s="236">
        <v>2117.3083541934016</v>
      </c>
      <c r="AT36" s="5"/>
      <c r="AU36" s="240"/>
    </row>
    <row r="37" spans="1:47" x14ac:dyDescent="0.25">
      <c r="A37" s="237" t="s">
        <v>18</v>
      </c>
      <c r="B37" s="4" t="s">
        <v>137</v>
      </c>
      <c r="C37" s="234" t="s">
        <v>97</v>
      </c>
      <c r="D37" s="238">
        <v>273.17518493747701</v>
      </c>
      <c r="E37" s="238">
        <v>8.8927244137057393</v>
      </c>
      <c r="F37" s="238">
        <v>15.240575609183299</v>
      </c>
      <c r="G37" s="238">
        <v>2.8231824664196101</v>
      </c>
      <c r="H37" s="238">
        <v>0.30981566336482003</v>
      </c>
      <c r="I37" s="238">
        <v>2.6355811621781799</v>
      </c>
      <c r="J37" s="238">
        <v>0.56785337865001895</v>
      </c>
      <c r="K37" s="238">
        <v>0.60093780320071299</v>
      </c>
      <c r="L37" s="238">
        <v>9.3608239943941491</v>
      </c>
      <c r="M37" s="238">
        <v>0.65144969149069898</v>
      </c>
      <c r="N37" s="238">
        <v>5.6223876646083202</v>
      </c>
      <c r="O37" s="238">
        <v>3.3263028446769498</v>
      </c>
      <c r="P37" s="238">
        <v>0.435390575744042</v>
      </c>
      <c r="Q37" s="238">
        <v>1.2048736743372199</v>
      </c>
      <c r="R37" s="238">
        <v>2.9294141249202599E-2</v>
      </c>
      <c r="S37" s="238">
        <v>5.4637314639850301</v>
      </c>
      <c r="T37" s="238">
        <v>65.281905933217899</v>
      </c>
      <c r="U37" s="238">
        <v>28.371161989857299</v>
      </c>
      <c r="V37" s="238">
        <v>4.2051930094347396</v>
      </c>
      <c r="W37" s="238">
        <v>2.40500332549514</v>
      </c>
      <c r="X37" s="238">
        <v>15.773358355204399</v>
      </c>
      <c r="Y37" s="238">
        <v>2.82174366984672</v>
      </c>
      <c r="Z37" s="238">
        <v>16.8700610017993</v>
      </c>
      <c r="AA37" s="238">
        <v>0</v>
      </c>
      <c r="AB37" s="238">
        <v>3.1437913162079898</v>
      </c>
      <c r="AC37" s="238">
        <v>10.880022034088899</v>
      </c>
      <c r="AD37" s="238">
        <v>5.77889260766917</v>
      </c>
      <c r="AE37" s="238">
        <v>74.678751331837503</v>
      </c>
      <c r="AF37" s="238">
        <v>34.2554914896835</v>
      </c>
      <c r="AG37" s="238">
        <v>44.955000388740103</v>
      </c>
      <c r="AH37" s="238">
        <v>4.8032785134609099</v>
      </c>
      <c r="AI37" s="238">
        <v>15.8837967383235</v>
      </c>
      <c r="AJ37" s="238">
        <v>13.9036695537885</v>
      </c>
      <c r="AK37" s="238">
        <v>55.202432779659901</v>
      </c>
      <c r="AL37" s="238">
        <v>0</v>
      </c>
      <c r="AM37" s="238">
        <v>273.819238988969</v>
      </c>
      <c r="AN37" s="238">
        <v>0.62496116204288299</v>
      </c>
      <c r="AO37" s="238">
        <v>7.5496554155003697</v>
      </c>
      <c r="AP37" s="238">
        <v>33.915935619156002</v>
      </c>
      <c r="AQ37" s="238">
        <v>0</v>
      </c>
      <c r="AR37" s="238">
        <v>6.149969791692329</v>
      </c>
      <c r="AS37" s="236">
        <v>1051.6134245003411</v>
      </c>
      <c r="AT37" s="5"/>
      <c r="AU37" s="240"/>
    </row>
    <row r="38" spans="1:47" x14ac:dyDescent="0.25">
      <c r="A38" s="237" t="s">
        <v>19</v>
      </c>
      <c r="B38" s="4" t="s">
        <v>138</v>
      </c>
      <c r="C38" s="234" t="s">
        <v>98</v>
      </c>
      <c r="D38" s="238">
        <v>0.320158683035562</v>
      </c>
      <c r="E38" s="238">
        <v>6.8128424046437194E-2</v>
      </c>
      <c r="F38" s="238">
        <v>0</v>
      </c>
      <c r="G38" s="238">
        <v>0</v>
      </c>
      <c r="H38" s="238">
        <v>0</v>
      </c>
      <c r="I38" s="238">
        <v>0</v>
      </c>
      <c r="J38" s="238">
        <v>0</v>
      </c>
      <c r="K38" s="238">
        <v>0</v>
      </c>
      <c r="L38" s="238">
        <v>0</v>
      </c>
      <c r="M38" s="238">
        <v>0</v>
      </c>
      <c r="N38" s="238">
        <v>0</v>
      </c>
      <c r="O38" s="238">
        <v>0</v>
      </c>
      <c r="P38" s="238">
        <v>0</v>
      </c>
      <c r="Q38" s="238">
        <v>0</v>
      </c>
      <c r="R38" s="238">
        <v>0</v>
      </c>
      <c r="S38" s="238">
        <v>0</v>
      </c>
      <c r="T38" s="238">
        <v>1.6839102689523</v>
      </c>
      <c r="U38" s="238">
        <v>0.30684048537549502</v>
      </c>
      <c r="V38" s="238">
        <v>0.12549718712101701</v>
      </c>
      <c r="W38" s="238">
        <v>0.15016934240961499</v>
      </c>
      <c r="X38" s="238">
        <v>0.44878774702802798</v>
      </c>
      <c r="Y38" s="238">
        <v>4.8130427794925303E-2</v>
      </c>
      <c r="Z38" s="238">
        <v>0.99265888423809301</v>
      </c>
      <c r="AA38" s="238">
        <v>0</v>
      </c>
      <c r="AB38" s="238">
        <v>6.7156494601841796E-2</v>
      </c>
      <c r="AC38" s="238">
        <v>0.339852349601173</v>
      </c>
      <c r="AD38" s="238">
        <v>0.13503996115414199</v>
      </c>
      <c r="AE38" s="238">
        <v>0.13595593196832301</v>
      </c>
      <c r="AF38" s="238">
        <v>8.2377030205150591E-3</v>
      </c>
      <c r="AG38" s="238">
        <v>0.66160770433190097</v>
      </c>
      <c r="AH38" s="238">
        <v>0.73589605862206298</v>
      </c>
      <c r="AI38" s="238">
        <v>0.63580887872354996</v>
      </c>
      <c r="AJ38" s="238">
        <v>1.0931443634592599</v>
      </c>
      <c r="AK38" s="238">
        <v>13.172794238223601</v>
      </c>
      <c r="AL38" s="238">
        <v>0</v>
      </c>
      <c r="AM38" s="238">
        <v>210.16424990405699</v>
      </c>
      <c r="AN38" s="238">
        <v>2.6748789609857102</v>
      </c>
      <c r="AO38" s="238">
        <v>483.30756704407202</v>
      </c>
      <c r="AP38" s="238">
        <v>0</v>
      </c>
      <c r="AQ38" s="238">
        <v>0</v>
      </c>
      <c r="AR38" s="238">
        <v>120.49997657652401</v>
      </c>
      <c r="AS38" s="236">
        <v>837.77644761934653</v>
      </c>
      <c r="AT38" s="5"/>
      <c r="AU38" s="240"/>
    </row>
    <row r="39" spans="1:47" x14ac:dyDescent="0.25">
      <c r="A39" s="237" t="s">
        <v>20</v>
      </c>
      <c r="B39" s="4" t="s">
        <v>57</v>
      </c>
      <c r="C39" s="234" t="s">
        <v>99</v>
      </c>
      <c r="D39" s="238">
        <v>0.24779835900271499</v>
      </c>
      <c r="E39" s="238">
        <v>4.5846756477488596E-3</v>
      </c>
      <c r="F39" s="238">
        <v>0.208317583950101</v>
      </c>
      <c r="G39" s="238">
        <v>2.3810595053405399E-2</v>
      </c>
      <c r="H39" s="238">
        <v>4.1779127740843797E-3</v>
      </c>
      <c r="I39" s="238">
        <v>1.28604351794452E-2</v>
      </c>
      <c r="J39" s="238">
        <v>8.3775513398933101E-3</v>
      </c>
      <c r="K39" s="238">
        <v>3.27356805819902E-3</v>
      </c>
      <c r="L39" s="238">
        <v>2.1326420671715099E-2</v>
      </c>
      <c r="M39" s="238">
        <v>3.6639669656501603E-2</v>
      </c>
      <c r="N39" s="238">
        <v>5.60549832045927E-2</v>
      </c>
      <c r="O39" s="238">
        <v>5.8844931753021801E-2</v>
      </c>
      <c r="P39" s="238">
        <v>7.7255111756807898E-4</v>
      </c>
      <c r="Q39" s="238">
        <v>3.8333783465827101E-3</v>
      </c>
      <c r="R39" s="238">
        <v>5.3929181562306801E-4</v>
      </c>
      <c r="S39" s="238">
        <v>2.1687714786262101E-2</v>
      </c>
      <c r="T39" s="238">
        <v>4.9239727244445399</v>
      </c>
      <c r="U39" s="238">
        <v>0.24718615426454499</v>
      </c>
      <c r="V39" s="238">
        <v>1.5010297880514599E-2</v>
      </c>
      <c r="W39" s="238">
        <v>2.2546522011036099E-2</v>
      </c>
      <c r="X39" s="238">
        <v>6.7024933187472102E-2</v>
      </c>
      <c r="Y39" s="238">
        <v>8.5661832107577093E-2</v>
      </c>
      <c r="Z39" s="238">
        <v>0.101776312948352</v>
      </c>
      <c r="AA39" s="238">
        <v>0</v>
      </c>
      <c r="AB39" s="238">
        <v>4.1409020160204797</v>
      </c>
      <c r="AC39" s="238">
        <v>0.19822636253600801</v>
      </c>
      <c r="AD39" s="238">
        <v>5.6670133248212497E-2</v>
      </c>
      <c r="AE39" s="238">
        <v>8.4780342034561501E-2</v>
      </c>
      <c r="AF39" s="238">
        <v>1.21767007494836</v>
      </c>
      <c r="AG39" s="238">
        <v>35.539846801582698</v>
      </c>
      <c r="AH39" s="238">
        <v>1.5285239059968501</v>
      </c>
      <c r="AI39" s="238">
        <v>6.8659840589005796</v>
      </c>
      <c r="AJ39" s="238">
        <v>9.2723289100589597</v>
      </c>
      <c r="AK39" s="238">
        <v>21.371417981922701</v>
      </c>
      <c r="AL39" s="238">
        <v>0</v>
      </c>
      <c r="AM39" s="238">
        <v>358.60822753193901</v>
      </c>
      <c r="AN39" s="238">
        <v>89.959038444597596</v>
      </c>
      <c r="AO39" s="238">
        <v>1399.09984391183</v>
      </c>
      <c r="AP39" s="238">
        <v>4.4838344232318201</v>
      </c>
      <c r="AQ39" s="238">
        <v>0</v>
      </c>
      <c r="AR39" s="238">
        <v>1.2412626989180977</v>
      </c>
      <c r="AS39" s="236">
        <v>1939.8446359969673</v>
      </c>
      <c r="AT39" s="5"/>
      <c r="AU39" s="240"/>
    </row>
    <row r="40" spans="1:47" x14ac:dyDescent="0.25">
      <c r="A40" s="237" t="s">
        <v>21</v>
      </c>
      <c r="B40" s="4" t="s">
        <v>139</v>
      </c>
      <c r="C40" s="234" t="s">
        <v>100</v>
      </c>
      <c r="D40" s="238">
        <v>17.296225163915501</v>
      </c>
      <c r="E40" s="238">
        <v>3.8832388348244103E-2</v>
      </c>
      <c r="F40" s="238">
        <v>1.5604090890706099</v>
      </c>
      <c r="G40" s="238">
        <v>0.18094637058366</v>
      </c>
      <c r="H40" s="238">
        <v>3.1771533398750003E-2</v>
      </c>
      <c r="I40" s="238">
        <v>9.8768154537694303E-2</v>
      </c>
      <c r="J40" s="238">
        <v>6.3744562923692405E-2</v>
      </c>
      <c r="K40" s="238">
        <v>2.48664128173708E-2</v>
      </c>
      <c r="L40" s="238">
        <v>0.16367044990652299</v>
      </c>
      <c r="M40" s="238">
        <v>0.27479579508986102</v>
      </c>
      <c r="N40" s="238">
        <v>0.42319829596616998</v>
      </c>
      <c r="O40" s="238">
        <v>0.441848548069951</v>
      </c>
      <c r="P40" s="238">
        <v>6.0442568848498501E-3</v>
      </c>
      <c r="Q40" s="238">
        <v>2.9197589666703001E-2</v>
      </c>
      <c r="R40" s="238">
        <v>4.2032095755217998E-3</v>
      </c>
      <c r="S40" s="238">
        <v>0.16959851310254201</v>
      </c>
      <c r="T40" s="238">
        <v>0.12893504473044801</v>
      </c>
      <c r="U40" s="238">
        <v>1.9280877967496699</v>
      </c>
      <c r="V40" s="238">
        <v>0.14182363755640101</v>
      </c>
      <c r="W40" s="238">
        <v>0.21305809107743001</v>
      </c>
      <c r="X40" s="238">
        <v>0.63249258388922402</v>
      </c>
      <c r="Y40" s="238">
        <v>1.4562024726215099</v>
      </c>
      <c r="Z40" s="238">
        <v>0.76829608786534398</v>
      </c>
      <c r="AA40" s="238">
        <v>0</v>
      </c>
      <c r="AB40" s="238">
        <v>0.10258685532333101</v>
      </c>
      <c r="AC40" s="238">
        <v>0.50877768618584196</v>
      </c>
      <c r="AD40" s="238">
        <v>1.00849147443217</v>
      </c>
      <c r="AE40" s="238">
        <v>7.3674103083545601</v>
      </c>
      <c r="AF40" s="238">
        <v>8.7181018494832896E-2</v>
      </c>
      <c r="AG40" s="238">
        <v>0.72895026389835504</v>
      </c>
      <c r="AH40" s="238">
        <v>0.18606704986841999</v>
      </c>
      <c r="AI40" s="238">
        <v>0.25862388645908801</v>
      </c>
      <c r="AJ40" s="238">
        <v>5.0197851449468498</v>
      </c>
      <c r="AK40" s="238">
        <v>9.8897843464049693</v>
      </c>
      <c r="AL40" s="238">
        <v>0</v>
      </c>
      <c r="AM40" s="238">
        <v>245.29985234576901</v>
      </c>
      <c r="AN40" s="238">
        <v>44.799482842052598</v>
      </c>
      <c r="AO40" s="238">
        <v>301.89886850035901</v>
      </c>
      <c r="AP40" s="238">
        <v>31.472672289226299</v>
      </c>
      <c r="AQ40" s="238">
        <v>0</v>
      </c>
      <c r="AR40" s="238">
        <v>1.8714674553324595</v>
      </c>
      <c r="AS40" s="236">
        <v>676.57701751545551</v>
      </c>
      <c r="AT40" s="5"/>
      <c r="AU40" s="240"/>
    </row>
    <row r="41" spans="1:47" x14ac:dyDescent="0.25">
      <c r="A41" s="237" t="s">
        <v>22</v>
      </c>
      <c r="B41" s="4" t="s">
        <v>140</v>
      </c>
      <c r="C41" s="234" t="s">
        <v>101</v>
      </c>
      <c r="D41" s="238">
        <v>8.5860273054596092</v>
      </c>
      <c r="E41" s="238">
        <v>1.52707990210591</v>
      </c>
      <c r="F41" s="238">
        <v>0.63328244906837305</v>
      </c>
      <c r="G41" s="238">
        <v>0.36598334684296502</v>
      </c>
      <c r="H41" s="238">
        <v>5.6014420190656201E-2</v>
      </c>
      <c r="I41" s="238">
        <v>0.22088722039295</v>
      </c>
      <c r="J41" s="238">
        <v>0.118021352893086</v>
      </c>
      <c r="K41" s="238">
        <v>2.8730552832621801E-2</v>
      </c>
      <c r="L41" s="238">
        <v>0.38992080178975103</v>
      </c>
      <c r="M41" s="238">
        <v>0.24804987932542999</v>
      </c>
      <c r="N41" s="238">
        <v>0.96693315179852801</v>
      </c>
      <c r="O41" s="238">
        <v>0.63816321716128799</v>
      </c>
      <c r="P41" s="238">
        <v>2.6807290326687501E-2</v>
      </c>
      <c r="Q41" s="238">
        <v>5.9150967280182903E-2</v>
      </c>
      <c r="R41" s="238">
        <v>1.29595494081199E-2</v>
      </c>
      <c r="S41" s="238">
        <v>0.49492851823428102</v>
      </c>
      <c r="T41" s="238">
        <v>28.433262981988602</v>
      </c>
      <c r="U41" s="238">
        <v>10.118956072119101</v>
      </c>
      <c r="V41" s="238">
        <v>3.6734332515306001</v>
      </c>
      <c r="W41" s="238">
        <v>4.7196272500297898</v>
      </c>
      <c r="X41" s="238">
        <v>16.763169458341999</v>
      </c>
      <c r="Y41" s="238">
        <v>4.66432136147598</v>
      </c>
      <c r="Z41" s="238">
        <v>16.305564778089799</v>
      </c>
      <c r="AA41" s="238">
        <v>0</v>
      </c>
      <c r="AB41" s="238">
        <v>1.36335965709191</v>
      </c>
      <c r="AC41" s="238">
        <v>8.0022594948910193</v>
      </c>
      <c r="AD41" s="238">
        <v>5.4266441823746598</v>
      </c>
      <c r="AE41" s="238">
        <v>11.273941497709</v>
      </c>
      <c r="AF41" s="238">
        <v>1.7694390944543601</v>
      </c>
      <c r="AG41" s="238">
        <v>9.0389020862435405</v>
      </c>
      <c r="AH41" s="238">
        <v>12.5008090264626</v>
      </c>
      <c r="AI41" s="238">
        <v>11.1652055880884</v>
      </c>
      <c r="AJ41" s="238">
        <v>18.392954792878999</v>
      </c>
      <c r="AK41" s="238">
        <v>48.911991666298199</v>
      </c>
      <c r="AL41" s="238">
        <v>0</v>
      </c>
      <c r="AM41" s="238">
        <v>352.25832541040302</v>
      </c>
      <c r="AN41" s="238">
        <v>21.676967017150499</v>
      </c>
      <c r="AO41" s="238">
        <v>605.713525298901</v>
      </c>
      <c r="AP41" s="238">
        <v>170.34198304061599</v>
      </c>
      <c r="AQ41" s="238">
        <v>0</v>
      </c>
      <c r="AR41" s="238">
        <v>350.40856252754128</v>
      </c>
      <c r="AS41" s="236">
        <v>1727.296145459791</v>
      </c>
      <c r="AT41" s="5"/>
      <c r="AU41" s="240"/>
    </row>
    <row r="42" spans="1:47" x14ac:dyDescent="0.25">
      <c r="A42" s="237" t="s">
        <v>23</v>
      </c>
      <c r="B42" s="4" t="s">
        <v>141</v>
      </c>
      <c r="C42" s="234" t="s">
        <v>102</v>
      </c>
      <c r="D42" s="238">
        <v>0</v>
      </c>
      <c r="E42" s="238">
        <v>0</v>
      </c>
      <c r="F42" s="238">
        <v>0</v>
      </c>
      <c r="G42" s="238">
        <v>0</v>
      </c>
      <c r="H42" s="238">
        <v>0</v>
      </c>
      <c r="I42" s="238">
        <v>0</v>
      </c>
      <c r="J42" s="238">
        <v>0</v>
      </c>
      <c r="K42" s="238">
        <v>0</v>
      </c>
      <c r="L42" s="238">
        <v>0</v>
      </c>
      <c r="M42" s="238">
        <v>0</v>
      </c>
      <c r="N42" s="238">
        <v>0</v>
      </c>
      <c r="O42" s="238">
        <v>0</v>
      </c>
      <c r="P42" s="238">
        <v>0</v>
      </c>
      <c r="Q42" s="238">
        <v>0</v>
      </c>
      <c r="R42" s="238">
        <v>0</v>
      </c>
      <c r="S42" s="238">
        <v>0</v>
      </c>
      <c r="T42" s="238">
        <v>0</v>
      </c>
      <c r="U42" s="238">
        <v>0</v>
      </c>
      <c r="V42" s="238">
        <v>0</v>
      </c>
      <c r="W42" s="238">
        <v>0</v>
      </c>
      <c r="X42" s="238">
        <v>0</v>
      </c>
      <c r="Y42" s="238">
        <v>0</v>
      </c>
      <c r="Z42" s="238">
        <v>0</v>
      </c>
      <c r="AA42" s="238">
        <v>0</v>
      </c>
      <c r="AB42" s="238">
        <v>0</v>
      </c>
      <c r="AC42" s="238">
        <v>0</v>
      </c>
      <c r="AD42" s="238">
        <v>0</v>
      </c>
      <c r="AE42" s="238">
        <v>0</v>
      </c>
      <c r="AF42" s="238">
        <v>0</v>
      </c>
      <c r="AG42" s="238">
        <v>0</v>
      </c>
      <c r="AH42" s="238">
        <v>0</v>
      </c>
      <c r="AI42" s="238">
        <v>0</v>
      </c>
      <c r="AJ42" s="238">
        <v>0</v>
      </c>
      <c r="AK42" s="238">
        <v>0</v>
      </c>
      <c r="AL42" s="238">
        <v>0</v>
      </c>
      <c r="AM42" s="238">
        <v>0</v>
      </c>
      <c r="AN42" s="238">
        <v>0</v>
      </c>
      <c r="AO42" s="238">
        <v>0</v>
      </c>
      <c r="AP42" s="238">
        <v>0</v>
      </c>
      <c r="AQ42" s="238">
        <v>0</v>
      </c>
      <c r="AR42" s="238">
        <v>0</v>
      </c>
      <c r="AS42" s="236">
        <v>0</v>
      </c>
      <c r="AT42" s="5"/>
      <c r="AU42" s="240"/>
    </row>
    <row r="43" spans="1:47" x14ac:dyDescent="0.25">
      <c r="A43" s="237"/>
      <c r="B43" s="4" t="s">
        <v>142</v>
      </c>
      <c r="C43" s="234"/>
      <c r="D43" s="235"/>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6"/>
      <c r="AT43" s="5"/>
      <c r="AU43" s="240"/>
    </row>
    <row r="44" spans="1:47" x14ac:dyDescent="0.25">
      <c r="A44" s="237" t="s">
        <v>5</v>
      </c>
      <c r="B44" s="4" t="s">
        <v>110</v>
      </c>
      <c r="C44" s="234" t="s">
        <v>143</v>
      </c>
      <c r="D44" s="238">
        <v>18.0965289680057</v>
      </c>
      <c r="E44" s="238">
        <v>1.42130594200588E-2</v>
      </c>
      <c r="F44" s="238">
        <v>27.097501801132299</v>
      </c>
      <c r="G44" s="238">
        <v>0.772200809623387</v>
      </c>
      <c r="H44" s="238">
        <v>0.37617414732576798</v>
      </c>
      <c r="I44" s="238">
        <v>0.83195884904661499</v>
      </c>
      <c r="J44" s="238">
        <v>3.2627450253108703E-2</v>
      </c>
      <c r="K44" s="238">
        <v>1.03618663751914E-3</v>
      </c>
      <c r="L44" s="238">
        <v>0.37892157385018999</v>
      </c>
      <c r="M44" s="238">
        <v>5.5772529393483899E-2</v>
      </c>
      <c r="N44" s="238">
        <v>0.20108483033364</v>
      </c>
      <c r="O44" s="238">
        <v>3.7692267257331602E-2</v>
      </c>
      <c r="P44" s="238">
        <v>7.6026718025133601E-4</v>
      </c>
      <c r="Q44" s="238">
        <v>7.8590164445332102E-6</v>
      </c>
      <c r="R44" s="238">
        <v>4.7090125209144502E-4</v>
      </c>
      <c r="S44" s="238">
        <v>0.59488344657999703</v>
      </c>
      <c r="T44" s="238">
        <v>0.98564738575287802</v>
      </c>
      <c r="U44" s="238">
        <v>2.6041506708808601E-2</v>
      </c>
      <c r="V44" s="238">
        <v>1.3389399504735099E-4</v>
      </c>
      <c r="W44" s="238">
        <v>7.1882411484813205E-4</v>
      </c>
      <c r="X44" s="238">
        <v>1.6415628154870499E-3</v>
      </c>
      <c r="Y44" s="238">
        <v>10.396283547652899</v>
      </c>
      <c r="Z44" s="238">
        <v>1.6452973920513001E-4</v>
      </c>
      <c r="AA44" s="238">
        <v>0</v>
      </c>
      <c r="AB44" s="238">
        <v>2.0338810701257398E-3</v>
      </c>
      <c r="AC44" s="238">
        <v>3.2594974272637101E-5</v>
      </c>
      <c r="AD44" s="238">
        <v>3.9145142042968399</v>
      </c>
      <c r="AE44" s="238">
        <v>8.6491038478527203E-3</v>
      </c>
      <c r="AF44" s="238">
        <v>3.4489515384368199E-3</v>
      </c>
      <c r="AG44" s="238">
        <v>1.19421258228215E-4</v>
      </c>
      <c r="AH44" s="238">
        <v>0.71556740658243501</v>
      </c>
      <c r="AI44" s="238">
        <v>3.0915564339749402</v>
      </c>
      <c r="AJ44" s="238">
        <v>1.18820891419895E-4</v>
      </c>
      <c r="AK44" s="238">
        <v>1.5104352684669101E-4</v>
      </c>
      <c r="AL44" s="238">
        <v>0</v>
      </c>
      <c r="AM44" s="238">
        <v>344.21222947186698</v>
      </c>
      <c r="AN44" s="238">
        <v>1.0041669792743899</v>
      </c>
      <c r="AO44" s="238">
        <v>2.0579753932024299E-3</v>
      </c>
      <c r="AP44" s="238">
        <v>60.067354114989698</v>
      </c>
      <c r="AQ44" s="238">
        <v>9.3528703451048703</v>
      </c>
      <c r="AR44" s="235">
        <v>0</v>
      </c>
      <c r="AS44" s="236">
        <v>482.27733694567758</v>
      </c>
      <c r="AU44" s="6"/>
    </row>
    <row r="45" spans="1:47" x14ac:dyDescent="0.25">
      <c r="A45" s="237" t="s">
        <v>6</v>
      </c>
      <c r="B45" s="4" t="s">
        <v>111</v>
      </c>
      <c r="C45" s="234" t="s">
        <v>144</v>
      </c>
      <c r="D45" s="238">
        <v>1.9448783647000099E-3</v>
      </c>
      <c r="E45" s="238">
        <v>1.0437411834293101E-3</v>
      </c>
      <c r="F45" s="238">
        <v>0.18101518555520599</v>
      </c>
      <c r="G45" s="238">
        <v>1.06906527355068E-2</v>
      </c>
      <c r="H45" s="238">
        <v>4.3145286830044904E-3</v>
      </c>
      <c r="I45" s="238">
        <v>2.0704445338813101E-3</v>
      </c>
      <c r="J45" s="238">
        <v>5.4563728671965905E-4</v>
      </c>
      <c r="K45" s="238">
        <v>0.76707761307369204</v>
      </c>
      <c r="L45" s="238">
        <v>0.248998968385823</v>
      </c>
      <c r="M45" s="238">
        <v>3.3236155934842101E-6</v>
      </c>
      <c r="N45" s="238">
        <v>17.398043293264099</v>
      </c>
      <c r="O45" s="238">
        <v>1.42285596969012</v>
      </c>
      <c r="P45" s="238">
        <v>4.42465626954513E-4</v>
      </c>
      <c r="Q45" s="238">
        <v>2.3536761665030499E-3</v>
      </c>
      <c r="R45" s="238">
        <v>1.0378220484265599E-3</v>
      </c>
      <c r="S45" s="238">
        <v>1.0284382519276301E-2</v>
      </c>
      <c r="T45" s="238">
        <v>1.0506888598350501E-3</v>
      </c>
      <c r="U45" s="238">
        <v>28.2151621617719</v>
      </c>
      <c r="V45" s="238">
        <v>1.0284916225048301E-3</v>
      </c>
      <c r="W45" s="238">
        <v>9.9980392922192495E-4</v>
      </c>
      <c r="X45" s="238">
        <v>1.0379710792957301E-3</v>
      </c>
      <c r="Y45" s="238">
        <v>7.5693951854173006E-2</v>
      </c>
      <c r="Z45" s="238">
        <v>5.1130280427880799E-4</v>
      </c>
      <c r="AA45" s="238">
        <v>0</v>
      </c>
      <c r="AB45" s="238">
        <v>2.67694513995092E-4</v>
      </c>
      <c r="AC45" s="238">
        <v>2.39955968826431E-4</v>
      </c>
      <c r="AD45" s="238">
        <v>3.4324646353322698E-2</v>
      </c>
      <c r="AE45" s="238">
        <v>1.52236712529194E-4</v>
      </c>
      <c r="AF45" s="238">
        <v>1.0344383624792499E-3</v>
      </c>
      <c r="AG45" s="238">
        <v>6.0999842064979E-2</v>
      </c>
      <c r="AH45" s="238">
        <v>9.9979032528838799E-4</v>
      </c>
      <c r="AI45" s="238">
        <v>4.29103094336115E-4</v>
      </c>
      <c r="AJ45" s="238">
        <v>1.9024133893817699E-4</v>
      </c>
      <c r="AK45" s="238">
        <v>1.4335173087828201E-3</v>
      </c>
      <c r="AL45" s="238">
        <v>0</v>
      </c>
      <c r="AM45" s="238">
        <v>11.7570526184453</v>
      </c>
      <c r="AN45" s="238">
        <v>0</v>
      </c>
      <c r="AO45" s="238">
        <v>0</v>
      </c>
      <c r="AP45" s="238">
        <v>0</v>
      </c>
      <c r="AQ45" s="238">
        <v>0.21275041727927901</v>
      </c>
      <c r="AR45" s="235">
        <v>0</v>
      </c>
      <c r="AS45" s="236">
        <v>60.418081456422215</v>
      </c>
      <c r="AU45" s="6"/>
    </row>
    <row r="46" spans="1:47" x14ac:dyDescent="0.25">
      <c r="A46" s="237" t="s">
        <v>7</v>
      </c>
      <c r="B46" s="4" t="s">
        <v>112</v>
      </c>
      <c r="C46" s="234" t="s">
        <v>145</v>
      </c>
      <c r="D46" s="238">
        <v>97.656740475202</v>
      </c>
      <c r="E46" s="238">
        <v>0.15439798902577401</v>
      </c>
      <c r="F46" s="238">
        <v>79.061620671279996</v>
      </c>
      <c r="G46" s="238">
        <v>5.3050226511071896</v>
      </c>
      <c r="H46" s="238">
        <v>0.82650286556402497</v>
      </c>
      <c r="I46" s="238">
        <v>0.166741091396196</v>
      </c>
      <c r="J46" s="238">
        <v>0.206942531609283</v>
      </c>
      <c r="K46" s="238">
        <v>1.7092847311077099E-2</v>
      </c>
      <c r="L46" s="238">
        <v>3.7718881280740302</v>
      </c>
      <c r="M46" s="238">
        <v>0.32545685163347499</v>
      </c>
      <c r="N46" s="238">
        <v>9.3455482332918297E-2</v>
      </c>
      <c r="O46" s="238">
        <v>0.61600496214957301</v>
      </c>
      <c r="P46" s="238">
        <v>2.9181199291877499E-2</v>
      </c>
      <c r="Q46" s="238">
        <v>4.2506801886425701E-3</v>
      </c>
      <c r="R46" s="238">
        <v>9.4528394704183408E-3</v>
      </c>
      <c r="S46" s="238">
        <v>0.628261282099286</v>
      </c>
      <c r="T46" s="238">
        <v>0.295003337748103</v>
      </c>
      <c r="U46" s="238">
        <v>0.34739964972189102</v>
      </c>
      <c r="V46" s="238">
        <v>1.3336585657777701E-3</v>
      </c>
      <c r="W46" s="238">
        <v>9.1734745967559997E-3</v>
      </c>
      <c r="X46" s="238">
        <v>2.75818769876226E-2</v>
      </c>
      <c r="Y46" s="238">
        <v>39.016640415675099</v>
      </c>
      <c r="Z46" s="238">
        <v>0.12641294453654101</v>
      </c>
      <c r="AA46" s="238">
        <v>0</v>
      </c>
      <c r="AB46" s="238">
        <v>2.72430670434405E-2</v>
      </c>
      <c r="AC46" s="238">
        <v>2.2976768665074099</v>
      </c>
      <c r="AD46" s="238">
        <v>21.091902580583898</v>
      </c>
      <c r="AE46" s="238">
        <v>0.23715415391744599</v>
      </c>
      <c r="AF46" s="238">
        <v>3.5580512744552199E-2</v>
      </c>
      <c r="AG46" s="238">
        <v>1.3863574693201499</v>
      </c>
      <c r="AH46" s="238">
        <v>10.5892164140551</v>
      </c>
      <c r="AI46" s="238">
        <v>1.3724741744407301</v>
      </c>
      <c r="AJ46" s="238">
        <v>0.50303504349799799</v>
      </c>
      <c r="AK46" s="238">
        <v>1.3064520368661899E-2</v>
      </c>
      <c r="AL46" s="238">
        <v>0</v>
      </c>
      <c r="AM46" s="238">
        <v>652.498540510059</v>
      </c>
      <c r="AN46" s="238">
        <v>0.220739814988415</v>
      </c>
      <c r="AO46" s="238">
        <v>2.2867587441270699E-2</v>
      </c>
      <c r="AP46" s="238">
        <v>3.2750406322718799E-2</v>
      </c>
      <c r="AQ46" s="238">
        <v>-1.77805934412651</v>
      </c>
      <c r="AR46" s="235">
        <v>0</v>
      </c>
      <c r="AS46" s="236">
        <v>917.24710168273202</v>
      </c>
      <c r="AU46" s="6"/>
    </row>
    <row r="47" spans="1:47" x14ac:dyDescent="0.25">
      <c r="A47" s="237" t="s">
        <v>8</v>
      </c>
      <c r="B47" s="4" t="s">
        <v>113</v>
      </c>
      <c r="C47" s="234" t="s">
        <v>146</v>
      </c>
      <c r="D47" s="238">
        <v>5.2669769362891299E-2</v>
      </c>
      <c r="E47" s="238">
        <v>1.8406731143161799E-3</v>
      </c>
      <c r="F47" s="238">
        <v>0.460551517569605</v>
      </c>
      <c r="G47" s="238">
        <v>15.2103828365697</v>
      </c>
      <c r="H47" s="238">
        <v>0.22297309929307199</v>
      </c>
      <c r="I47" s="238">
        <v>5.9129653638316099E-2</v>
      </c>
      <c r="J47" s="238">
        <v>0.44722494084334502</v>
      </c>
      <c r="K47" s="238">
        <v>1.3969202586942601E-3</v>
      </c>
      <c r="L47" s="238">
        <v>1.6735923487343699E-3</v>
      </c>
      <c r="M47" s="238">
        <v>0.60565474368796601</v>
      </c>
      <c r="N47" s="238">
        <v>0.107839014762785</v>
      </c>
      <c r="O47" s="238">
        <v>1.3996353187685899E-2</v>
      </c>
      <c r="P47" s="238">
        <v>6.6689787456943997E-2</v>
      </c>
      <c r="Q47" s="238">
        <v>3.5945264313753001E-4</v>
      </c>
      <c r="R47" s="238">
        <v>2.08151201262258E-2</v>
      </c>
      <c r="S47" s="238">
        <v>0.54163477841177299</v>
      </c>
      <c r="T47" s="238">
        <v>3.9907508544657503E-3</v>
      </c>
      <c r="U47" s="238">
        <v>9.3386513819287295E-2</v>
      </c>
      <c r="V47" s="238">
        <v>1.5002648717390201E-4</v>
      </c>
      <c r="W47" s="238">
        <v>1.85648540196143E-3</v>
      </c>
      <c r="X47" s="238">
        <v>5.2860370738285001E-3</v>
      </c>
      <c r="Y47" s="238">
        <v>4.7820920124932904</v>
      </c>
      <c r="Z47" s="238">
        <v>9.3514270316973205E-5</v>
      </c>
      <c r="AA47" s="238">
        <v>0</v>
      </c>
      <c r="AB47" s="238">
        <v>1.51443930841217E-3</v>
      </c>
      <c r="AC47" s="238">
        <v>1.1928752310502999</v>
      </c>
      <c r="AD47" s="238">
        <v>2.2051440731413701</v>
      </c>
      <c r="AE47" s="238">
        <v>6.6502030525649302E-3</v>
      </c>
      <c r="AF47" s="238">
        <v>1.2633376484781299E-3</v>
      </c>
      <c r="AG47" s="238">
        <v>3.6086960175935698</v>
      </c>
      <c r="AH47" s="238">
        <v>1.2498420360294999</v>
      </c>
      <c r="AI47" s="238">
        <v>1.1345808304969601E-2</v>
      </c>
      <c r="AJ47" s="238">
        <v>2.5515995672575897E-4</v>
      </c>
      <c r="AK47" s="238">
        <v>1.17350445525495E-3</v>
      </c>
      <c r="AL47" s="238">
        <v>0</v>
      </c>
      <c r="AM47" s="238">
        <v>205.77342082651401</v>
      </c>
      <c r="AN47" s="238">
        <v>0.14583669074639899</v>
      </c>
      <c r="AO47" s="238">
        <v>2.5969770221472498E-4</v>
      </c>
      <c r="AP47" s="238">
        <v>2.6881596799696399E-3</v>
      </c>
      <c r="AQ47" s="238">
        <v>1.8868111305634401</v>
      </c>
      <c r="AR47" s="235">
        <v>0</v>
      </c>
      <c r="AS47" s="236">
        <v>238.78946390942269</v>
      </c>
      <c r="AU47" s="6"/>
    </row>
    <row r="48" spans="1:47" x14ac:dyDescent="0.25">
      <c r="A48" s="237">
        <v>19</v>
      </c>
      <c r="B48" s="4" t="s">
        <v>114</v>
      </c>
      <c r="C48" s="234" t="s">
        <v>147</v>
      </c>
      <c r="D48" s="238">
        <v>7.8148951222477905E-2</v>
      </c>
      <c r="E48" s="238">
        <v>1.8177588546188699E-5</v>
      </c>
      <c r="F48" s="238">
        <v>5.4469059271165403E-2</v>
      </c>
      <c r="G48" s="238">
        <v>9.4894580254913596E-2</v>
      </c>
      <c r="H48" s="238">
        <v>0.59557848958286796</v>
      </c>
      <c r="I48" s="238">
        <v>3.1566798988720002E-3</v>
      </c>
      <c r="J48" s="238">
        <v>2.43105236334034E-3</v>
      </c>
      <c r="K48" s="238">
        <v>1.5904673522086201E-4</v>
      </c>
      <c r="L48" s="238">
        <v>5.6844414856634801E-3</v>
      </c>
      <c r="M48" s="238">
        <v>5.6352731757713997E-3</v>
      </c>
      <c r="N48" s="238">
        <v>7.4197325227809104E-4</v>
      </c>
      <c r="O48" s="238">
        <v>6.3854689159512903E-4</v>
      </c>
      <c r="P48" s="238">
        <v>3.9722816352323701E-4</v>
      </c>
      <c r="Q48" s="238">
        <v>7.8778011166565594E-5</v>
      </c>
      <c r="R48" s="238">
        <v>3.81016473426494E-4</v>
      </c>
      <c r="S48" s="238">
        <v>3.21794963720601E-2</v>
      </c>
      <c r="T48" s="238">
        <v>1.66868662863674E-4</v>
      </c>
      <c r="U48" s="238">
        <v>5.89748057525551E-3</v>
      </c>
      <c r="V48" s="238">
        <v>3.7124440658091899E-7</v>
      </c>
      <c r="W48" s="238">
        <v>5.0503994239167201E-6</v>
      </c>
      <c r="X48" s="238">
        <v>5.7279409706246799E-5</v>
      </c>
      <c r="Y48" s="238">
        <v>4.8080566115678E-2</v>
      </c>
      <c r="Z48" s="238">
        <v>4.3668198302534903E-6</v>
      </c>
      <c r="AA48" s="238">
        <v>0</v>
      </c>
      <c r="AB48" s="238">
        <v>2.3482889170552301E-5</v>
      </c>
      <c r="AC48" s="238">
        <v>7.3091071403081102E-3</v>
      </c>
      <c r="AD48" s="238">
        <v>2.38280622262389E-2</v>
      </c>
      <c r="AE48" s="238">
        <v>1.4990002863217501E-4</v>
      </c>
      <c r="AF48" s="238">
        <v>3.5633431878013999E-5</v>
      </c>
      <c r="AG48" s="238">
        <v>1.8807553421739499E-2</v>
      </c>
      <c r="AH48" s="238">
        <v>1.252070737346E-2</v>
      </c>
      <c r="AI48" s="238">
        <v>1.26130499966228E-3</v>
      </c>
      <c r="AJ48" s="238">
        <v>6.2124763950582203E-3</v>
      </c>
      <c r="AK48" s="238">
        <v>1.74661490167656E-5</v>
      </c>
      <c r="AL48" s="238">
        <v>0</v>
      </c>
      <c r="AM48" s="238">
        <v>51.036021969622801</v>
      </c>
      <c r="AN48" s="238">
        <v>0</v>
      </c>
      <c r="AO48" s="238">
        <v>0</v>
      </c>
      <c r="AP48" s="238">
        <v>2.3418766626167299E-4</v>
      </c>
      <c r="AQ48" s="238">
        <v>1.93870210528165</v>
      </c>
      <c r="AR48" s="235">
        <v>0</v>
      </c>
      <c r="AS48" s="236">
        <v>53.973928730595929</v>
      </c>
      <c r="AU48" s="6"/>
    </row>
    <row r="49" spans="1:47" x14ac:dyDescent="0.25">
      <c r="A49" s="237">
        <v>20</v>
      </c>
      <c r="B49" s="4" t="s">
        <v>115</v>
      </c>
      <c r="C49" s="234" t="s">
        <v>148</v>
      </c>
      <c r="D49" s="238">
        <v>0.94239921750550404</v>
      </c>
      <c r="E49" s="238">
        <v>9.3225892534327101E-2</v>
      </c>
      <c r="F49" s="238">
        <v>0.31249754697487597</v>
      </c>
      <c r="G49" s="238">
        <v>0.168777296506469</v>
      </c>
      <c r="H49" s="238">
        <v>6.7273225984309003E-3</v>
      </c>
      <c r="I49" s="238">
        <v>1.9284834212776101</v>
      </c>
      <c r="J49" s="238">
        <v>0.10957254357068499</v>
      </c>
      <c r="K49" s="238">
        <v>2.4450823185720701E-3</v>
      </c>
      <c r="L49" s="238">
        <v>2.86980690062064E-2</v>
      </c>
      <c r="M49" s="238">
        <v>5.7413375908868497E-2</v>
      </c>
      <c r="N49" s="238">
        <v>0.35359777215170801</v>
      </c>
      <c r="O49" s="238">
        <v>0.80433800608056105</v>
      </c>
      <c r="P49" s="238">
        <v>1.17595376010811E-2</v>
      </c>
      <c r="Q49" s="238">
        <v>3.2709203471215798E-3</v>
      </c>
      <c r="R49" s="238">
        <v>6.6748977760669303E-3</v>
      </c>
      <c r="S49" s="238">
        <v>2.4620974206497399</v>
      </c>
      <c r="T49" s="238">
        <v>0.114391743473805</v>
      </c>
      <c r="U49" s="238">
        <v>5.7763906556498004</v>
      </c>
      <c r="V49" s="238">
        <v>9.6771087042116597E-3</v>
      </c>
      <c r="W49" s="238">
        <v>7.0041834050826798E-3</v>
      </c>
      <c r="X49" s="238">
        <v>9.8100257650339598E-2</v>
      </c>
      <c r="Y49" s="238">
        <v>0.25044165304190602</v>
      </c>
      <c r="Z49" s="238">
        <v>2.5204573784983699</v>
      </c>
      <c r="AA49" s="238">
        <v>0</v>
      </c>
      <c r="AB49" s="238">
        <v>0.26463143103037101</v>
      </c>
      <c r="AC49" s="238">
        <v>0.39441933104319699</v>
      </c>
      <c r="AD49" s="238">
        <v>0.51055990218748204</v>
      </c>
      <c r="AE49" s="238">
        <v>0.16631284771409199</v>
      </c>
      <c r="AF49" s="238">
        <v>1.8797906859643401E-2</v>
      </c>
      <c r="AG49" s="238">
        <v>2.6833512388276901E-2</v>
      </c>
      <c r="AH49" s="238">
        <v>3.29869876092641E-2</v>
      </c>
      <c r="AI49" s="238">
        <v>4.0134004378280602E-2</v>
      </c>
      <c r="AJ49" s="238">
        <v>1.2335346727621901E-2</v>
      </c>
      <c r="AK49" s="238">
        <v>0.32175185658823202</v>
      </c>
      <c r="AL49" s="238">
        <v>0</v>
      </c>
      <c r="AM49" s="238">
        <v>7.9521789070548099</v>
      </c>
      <c r="AN49" s="238">
        <v>5.8431069043646203E-3</v>
      </c>
      <c r="AO49" s="238">
        <v>2.7401730469864602E-4</v>
      </c>
      <c r="AP49" s="238">
        <v>0.101617331588232</v>
      </c>
      <c r="AQ49" s="238">
        <v>-0.18111180848512801</v>
      </c>
      <c r="AR49" s="235">
        <v>0</v>
      </c>
      <c r="AS49" s="236">
        <v>25.736005984124777</v>
      </c>
      <c r="AU49" s="6"/>
    </row>
    <row r="50" spans="1:47" x14ac:dyDescent="0.25">
      <c r="A50" s="237" t="s">
        <v>9</v>
      </c>
      <c r="B50" s="4" t="s">
        <v>116</v>
      </c>
      <c r="C50" s="234" t="s">
        <v>149</v>
      </c>
      <c r="D50" s="238">
        <v>3.37492438900088</v>
      </c>
      <c r="E50" s="238">
        <v>0.64228763349763196</v>
      </c>
      <c r="F50" s="238">
        <v>15.26668669637</v>
      </c>
      <c r="G50" s="238">
        <v>0.78366574406586897</v>
      </c>
      <c r="H50" s="238">
        <v>7.7691534917926103E-2</v>
      </c>
      <c r="I50" s="238">
        <v>0.99404433987212604</v>
      </c>
      <c r="J50" s="238">
        <v>11.8000710305143</v>
      </c>
      <c r="K50" s="238">
        <v>3.90036896624446E-2</v>
      </c>
      <c r="L50" s="238">
        <v>1.2024451678581201</v>
      </c>
      <c r="M50" s="238">
        <v>7.3907530203444705E-2</v>
      </c>
      <c r="N50" s="238">
        <v>2.6661162102275499E-2</v>
      </c>
      <c r="O50" s="238">
        <v>0.268755992439905</v>
      </c>
      <c r="P50" s="238">
        <v>7.3057438762385305E-4</v>
      </c>
      <c r="Q50" s="238">
        <v>3.0251673442253602E-2</v>
      </c>
      <c r="R50" s="238">
        <v>4.3519752318751302E-4</v>
      </c>
      <c r="S50" s="238">
        <v>0.88356628768885603</v>
      </c>
      <c r="T50" s="238">
        <v>1.24079757643124</v>
      </c>
      <c r="U50" s="238">
        <v>7.1401214366570303</v>
      </c>
      <c r="V50" s="238">
        <v>5.7749443730654201E-4</v>
      </c>
      <c r="W50" s="238">
        <v>1.4107631285611101E-3</v>
      </c>
      <c r="X50" s="238">
        <v>3.73633106083178E-3</v>
      </c>
      <c r="Y50" s="238">
        <v>9.2652000615712198E-3</v>
      </c>
      <c r="Z50" s="238">
        <v>6.0235224669363801E-3</v>
      </c>
      <c r="AA50" s="238">
        <v>0</v>
      </c>
      <c r="AB50" s="238">
        <v>9.7764755003707893E-4</v>
      </c>
      <c r="AC50" s="238">
        <v>4.3950879148775901E-3</v>
      </c>
      <c r="AD50" s="238">
        <v>8.1735739894430795E-3</v>
      </c>
      <c r="AE50" s="238">
        <v>0.13827218769812899</v>
      </c>
      <c r="AF50" s="238">
        <v>1.9778154080648301E-3</v>
      </c>
      <c r="AG50" s="238">
        <v>4.4907858886341502E-2</v>
      </c>
      <c r="AH50" s="238">
        <v>1.5948322639187398E-2</v>
      </c>
      <c r="AI50" s="238">
        <v>1.64479901557007</v>
      </c>
      <c r="AJ50" s="238">
        <v>1.27361792334553</v>
      </c>
      <c r="AK50" s="238">
        <v>2.1561174819637E-2</v>
      </c>
      <c r="AL50" s="238">
        <v>0</v>
      </c>
      <c r="AM50" s="238">
        <v>104.947092453492</v>
      </c>
      <c r="AN50" s="238">
        <v>6.06608117885E-3</v>
      </c>
      <c r="AO50" s="238">
        <v>0.165125601520065</v>
      </c>
      <c r="AP50" s="238">
        <v>7.0315061219704796E-3</v>
      </c>
      <c r="AQ50" s="238">
        <v>-0.27645904194396098</v>
      </c>
      <c r="AR50" s="235">
        <v>0</v>
      </c>
      <c r="AS50" s="236">
        <v>151.87054817598059</v>
      </c>
      <c r="AU50" s="6"/>
    </row>
    <row r="51" spans="1:47" x14ac:dyDescent="0.25">
      <c r="A51" s="237">
        <v>23</v>
      </c>
      <c r="B51" s="4" t="s">
        <v>117</v>
      </c>
      <c r="C51" s="234" t="s">
        <v>150</v>
      </c>
      <c r="D51" s="238">
        <v>6.9953831062315199</v>
      </c>
      <c r="E51" s="238">
        <v>14.273488584326699</v>
      </c>
      <c r="F51" s="238">
        <v>3.95058533650591</v>
      </c>
      <c r="G51" s="238">
        <v>6.0589939546280496</v>
      </c>
      <c r="H51" s="238">
        <v>0.63690802029948901</v>
      </c>
      <c r="I51" s="238">
        <v>1.50935456368036</v>
      </c>
      <c r="J51" s="238">
        <v>0.68686208060333198</v>
      </c>
      <c r="K51" s="238">
        <v>0.64539030667559405</v>
      </c>
      <c r="L51" s="238">
        <v>3.80324161929029</v>
      </c>
      <c r="M51" s="238">
        <v>4.1320726425704404</v>
      </c>
      <c r="N51" s="238">
        <v>40.127305206971798</v>
      </c>
      <c r="O51" s="238">
        <v>14.193527827004401</v>
      </c>
      <c r="P51" s="238">
        <v>0.20985749087219899</v>
      </c>
      <c r="Q51" s="238">
        <v>0.458063657224965</v>
      </c>
      <c r="R51" s="238">
        <v>8.8889236899221305E-2</v>
      </c>
      <c r="S51" s="238">
        <v>3.48223736358604</v>
      </c>
      <c r="T51" s="238">
        <v>28.868587681633102</v>
      </c>
      <c r="U51" s="238">
        <v>88.453957937272406</v>
      </c>
      <c r="V51" s="238">
        <v>2.9754449842348398</v>
      </c>
      <c r="W51" s="238">
        <v>1.8193084597923299</v>
      </c>
      <c r="X51" s="238">
        <v>13.888583479063501</v>
      </c>
      <c r="Y51" s="238">
        <v>0.59351613136966397</v>
      </c>
      <c r="Z51" s="238">
        <v>700.28863985530597</v>
      </c>
      <c r="AA51" s="238">
        <v>0</v>
      </c>
      <c r="AB51" s="238">
        <v>65.430106620203702</v>
      </c>
      <c r="AC51" s="238">
        <v>5.3529333378754602</v>
      </c>
      <c r="AD51" s="238">
        <v>0.49518595966605899</v>
      </c>
      <c r="AE51" s="238">
        <v>37.367564474563899</v>
      </c>
      <c r="AF51" s="238">
        <v>0.40291961972045998</v>
      </c>
      <c r="AG51" s="238">
        <v>1.89771362112299E-2</v>
      </c>
      <c r="AH51" s="238">
        <v>5.0656552125686298</v>
      </c>
      <c r="AI51" s="238">
        <v>7.5906849743389602</v>
      </c>
      <c r="AJ51" s="238">
        <v>3.75676686496094</v>
      </c>
      <c r="AK51" s="238">
        <v>16.678411310815999</v>
      </c>
      <c r="AL51" s="238">
        <v>0</v>
      </c>
      <c r="AM51" s="238">
        <v>546.753290723899</v>
      </c>
      <c r="AN51" s="238">
        <v>0.88209953225368898</v>
      </c>
      <c r="AO51" s="238">
        <v>2.7271248510656199E-2</v>
      </c>
      <c r="AP51" s="238">
        <v>0.19584856145395799</v>
      </c>
      <c r="AQ51" s="238">
        <v>2.4681517567940001</v>
      </c>
      <c r="AR51" s="235">
        <v>0</v>
      </c>
      <c r="AS51" s="236">
        <v>1630.6260668598791</v>
      </c>
      <c r="AU51" s="6"/>
    </row>
    <row r="52" spans="1:47" x14ac:dyDescent="0.25">
      <c r="A52" s="237">
        <v>24</v>
      </c>
      <c r="B52" s="4" t="s">
        <v>118</v>
      </c>
      <c r="C52" s="234" t="s">
        <v>151</v>
      </c>
      <c r="D52" s="238">
        <v>254.65187300296</v>
      </c>
      <c r="E52" s="238">
        <v>3.7944493348803503E-2</v>
      </c>
      <c r="F52" s="238">
        <v>11.454347244863101</v>
      </c>
      <c r="G52" s="238">
        <v>3.0446945558316201</v>
      </c>
      <c r="H52" s="238">
        <v>3.3839445718541001</v>
      </c>
      <c r="I52" s="238">
        <v>10.671433309891601</v>
      </c>
      <c r="J52" s="238">
        <v>1.3713503024507301</v>
      </c>
      <c r="K52" s="238">
        <v>2.75446017190181</v>
      </c>
      <c r="L52" s="238">
        <v>51.393640183434201</v>
      </c>
      <c r="M52" s="238">
        <v>14.5713783717451</v>
      </c>
      <c r="N52" s="238">
        <v>1.8257159184982401</v>
      </c>
      <c r="O52" s="238">
        <v>1.63012217267264</v>
      </c>
      <c r="P52" s="238">
        <v>4.8437477270587802E-2</v>
      </c>
      <c r="Q52" s="238">
        <v>0.62448172789804601</v>
      </c>
      <c r="R52" s="238">
        <v>1.5573606314506201E-2</v>
      </c>
      <c r="S52" s="238">
        <v>1.6585873593449401</v>
      </c>
      <c r="T52" s="238">
        <v>1.731141550372</v>
      </c>
      <c r="U52" s="238">
        <v>16.558734202249699</v>
      </c>
      <c r="V52" s="238">
        <v>1.6472921008880601E-4</v>
      </c>
      <c r="W52" s="238">
        <v>1.7586155321418201E-4</v>
      </c>
      <c r="X52" s="238">
        <v>9.4382565013212101E-4</v>
      </c>
      <c r="Y52" s="238">
        <v>3.9404281086226298</v>
      </c>
      <c r="Z52" s="238">
        <v>2.0852064009637601E-3</v>
      </c>
      <c r="AA52" s="238">
        <v>0</v>
      </c>
      <c r="AB52" s="238">
        <v>1.2828268921389601E-3</v>
      </c>
      <c r="AC52" s="238">
        <v>3.0454566125596199E-2</v>
      </c>
      <c r="AD52" s="238">
        <v>1.8260984373116</v>
      </c>
      <c r="AE52" s="238">
        <v>5.3802080465164604E-4</v>
      </c>
      <c r="AF52" s="238">
        <v>1.9975135995717302E-3</v>
      </c>
      <c r="AG52" s="238">
        <v>0.113242205366872</v>
      </c>
      <c r="AH52" s="238">
        <v>4.9222977993300499E-2</v>
      </c>
      <c r="AI52" s="238">
        <v>9.7894235662382995E-3</v>
      </c>
      <c r="AJ52" s="238">
        <v>85.483074897036403</v>
      </c>
      <c r="AK52" s="238">
        <v>0.27444779831523802</v>
      </c>
      <c r="AL52" s="238">
        <v>0</v>
      </c>
      <c r="AM52" s="238">
        <v>414.230337297559</v>
      </c>
      <c r="AN52" s="238">
        <v>4.7921621000348696E-6</v>
      </c>
      <c r="AO52" s="238">
        <v>9.9876742982031192E-6</v>
      </c>
      <c r="AP52" s="238">
        <v>1.0967290574397E-2</v>
      </c>
      <c r="AQ52" s="238">
        <v>5.1428955906974902</v>
      </c>
      <c r="AR52" s="235">
        <v>0</v>
      </c>
      <c r="AS52" s="236">
        <v>888.54602158001762</v>
      </c>
      <c r="AU52" s="6"/>
    </row>
    <row r="53" spans="1:47" x14ac:dyDescent="0.25">
      <c r="A53" s="237">
        <v>25</v>
      </c>
      <c r="B53" s="4" t="s">
        <v>119</v>
      </c>
      <c r="C53" s="234" t="s">
        <v>152</v>
      </c>
      <c r="D53" s="238">
        <v>6.8907229729019299</v>
      </c>
      <c r="E53" s="238">
        <v>0.31784225710171798</v>
      </c>
      <c r="F53" s="238">
        <v>6.54113033551352</v>
      </c>
      <c r="G53" s="238">
        <v>8.8966095736052697</v>
      </c>
      <c r="H53" s="238">
        <v>0.74011276186401498</v>
      </c>
      <c r="I53" s="238">
        <v>1.13010035436871</v>
      </c>
      <c r="J53" s="238">
        <v>0.179604627946162</v>
      </c>
      <c r="K53" s="238">
        <v>0.90324691024689596</v>
      </c>
      <c r="L53" s="238">
        <v>1.2933996242177199</v>
      </c>
      <c r="M53" s="238">
        <v>27.3478480737162</v>
      </c>
      <c r="N53" s="238">
        <v>1.2091274488134101</v>
      </c>
      <c r="O53" s="238">
        <v>0.50642510369525195</v>
      </c>
      <c r="P53" s="238">
        <v>1.5695944183123599E-2</v>
      </c>
      <c r="Q53" s="238">
        <v>1.0371240954865599</v>
      </c>
      <c r="R53" s="238">
        <v>3.0156839799346701E-2</v>
      </c>
      <c r="S53" s="238">
        <v>0.17885815756662801</v>
      </c>
      <c r="T53" s="238">
        <v>4.3773200893641002</v>
      </c>
      <c r="U53" s="238">
        <v>13.8711564444282</v>
      </c>
      <c r="V53" s="238">
        <v>1.24518667985976E-4</v>
      </c>
      <c r="W53" s="238">
        <v>1.8659196333037701E-4</v>
      </c>
      <c r="X53" s="238">
        <v>5.3980397668611105E-4</v>
      </c>
      <c r="Y53" s="238">
        <v>0.94417731182668296</v>
      </c>
      <c r="Z53" s="238">
        <v>2.3616240862306698E-2</v>
      </c>
      <c r="AA53" s="238">
        <v>0</v>
      </c>
      <c r="AB53" s="238">
        <v>0.34144330030918801</v>
      </c>
      <c r="AC53" s="238">
        <v>1.3621691141479999</v>
      </c>
      <c r="AD53" s="238">
        <v>0.45433662512188699</v>
      </c>
      <c r="AE53" s="238">
        <v>0.46797113523581402</v>
      </c>
      <c r="AF53" s="238">
        <v>2.5194411516365599E-4</v>
      </c>
      <c r="AG53" s="238">
        <v>0.99824408143772403</v>
      </c>
      <c r="AH53" s="238">
        <v>0.241478411261349</v>
      </c>
      <c r="AI53" s="238">
        <v>4.7266946913939698E-4</v>
      </c>
      <c r="AJ53" s="238">
        <v>1.4718037814235001</v>
      </c>
      <c r="AK53" s="238">
        <v>1.1065512209917601</v>
      </c>
      <c r="AL53" s="238">
        <v>0</v>
      </c>
      <c r="AM53" s="238">
        <v>115.342008102588</v>
      </c>
      <c r="AN53" s="238">
        <v>4.9299037912453303E-7</v>
      </c>
      <c r="AO53" s="238">
        <v>1.02747512209761E-6</v>
      </c>
      <c r="AP53" s="238">
        <v>3.7743177253803402</v>
      </c>
      <c r="AQ53" s="238">
        <v>7.9730435088179998</v>
      </c>
      <c r="AR53" s="235">
        <v>0</v>
      </c>
      <c r="AS53" s="236">
        <v>209.96921922288112</v>
      </c>
      <c r="AU53" s="6"/>
    </row>
    <row r="54" spans="1:47" x14ac:dyDescent="0.25">
      <c r="A54" s="237">
        <v>26</v>
      </c>
      <c r="B54" s="4" t="s">
        <v>120</v>
      </c>
      <c r="C54" s="234" t="s">
        <v>153</v>
      </c>
      <c r="D54" s="238">
        <v>1.97138655917076</v>
      </c>
      <c r="E54" s="238">
        <v>3.4834108706272699E-4</v>
      </c>
      <c r="F54" s="238">
        <v>4.0706191446762796</v>
      </c>
      <c r="G54" s="238">
        <v>4.3451185380324402</v>
      </c>
      <c r="H54" s="238">
        <v>7.0346069938393901E-2</v>
      </c>
      <c r="I54" s="238">
        <v>0.32387961626570999</v>
      </c>
      <c r="J54" s="238">
        <v>0.25858854871797099</v>
      </c>
      <c r="K54" s="238">
        <v>0.487328342210813</v>
      </c>
      <c r="L54" s="238">
        <v>0.33895289482753899</v>
      </c>
      <c r="M54" s="238">
        <v>0.26494800372551802</v>
      </c>
      <c r="N54" s="238">
        <v>68.694159958594796</v>
      </c>
      <c r="O54" s="238">
        <v>1.5874711386738201</v>
      </c>
      <c r="P54" s="238">
        <v>0.16223150869868699</v>
      </c>
      <c r="Q54" s="238">
        <v>1.1835711940573999E-2</v>
      </c>
      <c r="R54" s="238">
        <v>5.7913000779659203E-3</v>
      </c>
      <c r="S54" s="238">
        <v>0.29983062165178398</v>
      </c>
      <c r="T54" s="238">
        <v>1.8060928794529001E-3</v>
      </c>
      <c r="U54" s="238">
        <v>215.686879202754</v>
      </c>
      <c r="V54" s="238">
        <v>7.0717998142891899E-6</v>
      </c>
      <c r="W54" s="238">
        <v>2.4669988703209998E-5</v>
      </c>
      <c r="X54" s="238">
        <v>3.8044774176005499E-5</v>
      </c>
      <c r="Y54" s="238">
        <v>1.5325815434552099</v>
      </c>
      <c r="Z54" s="238">
        <v>1.8563889973427001E-4</v>
      </c>
      <c r="AA54" s="238">
        <v>0</v>
      </c>
      <c r="AB54" s="238">
        <v>5.2598204372265704E-4</v>
      </c>
      <c r="AC54" s="238">
        <v>0.35355975821005098</v>
      </c>
      <c r="AD54" s="238">
        <v>0.741199140538507</v>
      </c>
      <c r="AE54" s="238">
        <v>2.7768754020990101E-6</v>
      </c>
      <c r="AF54" s="238">
        <v>2.1015889243537501E-4</v>
      </c>
      <c r="AG54" s="238">
        <v>1.1141243860939101</v>
      </c>
      <c r="AH54" s="238">
        <v>0.40790066888490101</v>
      </c>
      <c r="AI54" s="238">
        <v>9.0432290200268198E-5</v>
      </c>
      <c r="AJ54" s="238">
        <v>3.1494058000008901E-2</v>
      </c>
      <c r="AK54" s="238">
        <v>5.2461565325953897E-3</v>
      </c>
      <c r="AL54" s="238">
        <v>0</v>
      </c>
      <c r="AM54" s="238">
        <v>106.75475910058201</v>
      </c>
      <c r="AN54" s="238">
        <v>1.073E-22</v>
      </c>
      <c r="AO54" s="238">
        <v>2.6238652222502901E-7</v>
      </c>
      <c r="AP54" s="238">
        <v>0.12814759803338099</v>
      </c>
      <c r="AQ54" s="238">
        <v>11.4355602328493</v>
      </c>
      <c r="AR54" s="235">
        <v>0</v>
      </c>
      <c r="AS54" s="236">
        <v>421.08717927505421</v>
      </c>
      <c r="AU54" s="6"/>
    </row>
    <row r="55" spans="1:47" x14ac:dyDescent="0.25">
      <c r="A55" s="237" t="s">
        <v>10</v>
      </c>
      <c r="B55" s="4" t="s">
        <v>121</v>
      </c>
      <c r="C55" s="234" t="s">
        <v>154</v>
      </c>
      <c r="D55" s="238">
        <v>25.5150312272085</v>
      </c>
      <c r="E55" s="238">
        <v>7.2141483205326207E-2</v>
      </c>
      <c r="F55" s="238">
        <v>0.91153182133395705</v>
      </c>
      <c r="G55" s="238">
        <v>0.14122341866442001</v>
      </c>
      <c r="H55" s="238">
        <v>3.6708936009992699E-2</v>
      </c>
      <c r="I55" s="238">
        <v>0.62945855251271499</v>
      </c>
      <c r="J55" s="238">
        <v>0.29166946935885601</v>
      </c>
      <c r="K55" s="238">
        <v>3.4521404483627401E-2</v>
      </c>
      <c r="L55" s="238">
        <v>0.10127897913766699</v>
      </c>
      <c r="M55" s="238">
        <v>1.2892494837702799</v>
      </c>
      <c r="N55" s="238">
        <v>1.60639587603437</v>
      </c>
      <c r="O55" s="238">
        <v>233.84843539181699</v>
      </c>
      <c r="P55" s="238">
        <v>0.92516130267265195</v>
      </c>
      <c r="Q55" s="238">
        <v>8.5883877210485906</v>
      </c>
      <c r="R55" s="238">
        <v>0.88594823731493699</v>
      </c>
      <c r="S55" s="238">
        <v>52.751272503879697</v>
      </c>
      <c r="T55" s="238">
        <v>7.3309820597826798</v>
      </c>
      <c r="U55" s="238">
        <v>219.56262432886001</v>
      </c>
      <c r="V55" s="238">
        <v>3.92198325614659E-4</v>
      </c>
      <c r="W55" s="238">
        <v>1.59402129538731E-3</v>
      </c>
      <c r="X55" s="238">
        <v>3.4190429851564002E-3</v>
      </c>
      <c r="Y55" s="238">
        <v>0.17910442823480099</v>
      </c>
      <c r="Z55" s="238">
        <v>6.4492826879936196</v>
      </c>
      <c r="AA55" s="238">
        <v>0</v>
      </c>
      <c r="AB55" s="238">
        <v>0.49991022126039197</v>
      </c>
      <c r="AC55" s="238">
        <v>0.15864067931081299</v>
      </c>
      <c r="AD55" s="238">
        <v>3.6610866512336797E-2</v>
      </c>
      <c r="AE55" s="238">
        <v>1.58468407266639</v>
      </c>
      <c r="AF55" s="238">
        <v>4.3525391481564098E-3</v>
      </c>
      <c r="AG55" s="238">
        <v>4.47907097702325</v>
      </c>
      <c r="AH55" s="238">
        <v>5.9536853142024499E-3</v>
      </c>
      <c r="AI55" s="238">
        <v>2.1134491916025702E-2</v>
      </c>
      <c r="AJ55" s="238">
        <v>2.6405089423952102E-4</v>
      </c>
      <c r="AK55" s="238">
        <v>1.52645588036074</v>
      </c>
      <c r="AL55" s="238">
        <v>0</v>
      </c>
      <c r="AM55" s="238">
        <v>352.62674425977599</v>
      </c>
      <c r="AN55" s="238">
        <v>2.2959734207865699E-2</v>
      </c>
      <c r="AO55" s="238">
        <v>1.0582382380066599E-2</v>
      </c>
      <c r="AP55" s="238">
        <v>128.850882394439</v>
      </c>
      <c r="AQ55" s="238">
        <v>8.0266299746323693</v>
      </c>
      <c r="AR55" s="235">
        <v>0</v>
      </c>
      <c r="AS55" s="236">
        <v>1059.0106907857719</v>
      </c>
      <c r="AU55" s="6"/>
    </row>
    <row r="56" spans="1:47" x14ac:dyDescent="0.25">
      <c r="A56" s="237">
        <v>29</v>
      </c>
      <c r="B56" s="4" t="s">
        <v>38</v>
      </c>
      <c r="C56" s="234" t="s">
        <v>155</v>
      </c>
      <c r="D56" s="238">
        <v>0.112879917076127</v>
      </c>
      <c r="E56" s="238">
        <v>6.1075380657494398E-2</v>
      </c>
      <c r="F56" s="238">
        <v>0.100594575192385</v>
      </c>
      <c r="G56" s="238">
        <v>0.130550652028845</v>
      </c>
      <c r="H56" s="238">
        <v>2.3337678499037701E-2</v>
      </c>
      <c r="I56" s="238">
        <v>3.4760597970678202E-2</v>
      </c>
      <c r="J56" s="238">
        <v>1.56471507952331E-2</v>
      </c>
      <c r="K56" s="238">
        <v>4.6581897505523504E-3</v>
      </c>
      <c r="L56" s="238">
        <v>6.1477402028631998E-3</v>
      </c>
      <c r="M56" s="238">
        <v>6.9385559701856496E-3</v>
      </c>
      <c r="N56" s="238">
        <v>1.7197180897115399E-3</v>
      </c>
      <c r="O56" s="238">
        <v>0.408177494169563</v>
      </c>
      <c r="P56" s="238">
        <v>0.30185617736530101</v>
      </c>
      <c r="Q56" s="238">
        <v>0.24314700591910801</v>
      </c>
      <c r="R56" s="238">
        <v>5.1586622491877898E-2</v>
      </c>
      <c r="S56" s="238">
        <v>0.176054378973932</v>
      </c>
      <c r="T56" s="238">
        <v>0.19601719542219201</v>
      </c>
      <c r="U56" s="238">
        <v>14.939077667011</v>
      </c>
      <c r="V56" s="238">
        <v>1.3104737434651401E-3</v>
      </c>
      <c r="W56" s="238">
        <v>2.1110508296351702E-3</v>
      </c>
      <c r="X56" s="238">
        <v>1.1083754630850901E-2</v>
      </c>
      <c r="Y56" s="238">
        <v>0.102759742420928</v>
      </c>
      <c r="Z56" s="238">
        <v>7.5399148684546597</v>
      </c>
      <c r="AA56" s="238">
        <v>0</v>
      </c>
      <c r="AB56" s="238">
        <v>1.4946577963944699E-2</v>
      </c>
      <c r="AC56" s="238">
        <v>0.77890383485702497</v>
      </c>
      <c r="AD56" s="238">
        <v>0.18881586214488499</v>
      </c>
      <c r="AE56" s="238">
        <v>6.8691855510570399</v>
      </c>
      <c r="AF56" s="238">
        <v>6.7819278461756401E-3</v>
      </c>
      <c r="AG56" s="238">
        <v>31.917548117690998</v>
      </c>
      <c r="AH56" s="238">
        <v>2.10054431489246E-2</v>
      </c>
      <c r="AI56" s="238">
        <v>5.5464482722089301E-2</v>
      </c>
      <c r="AJ56" s="238">
        <v>1.2182873917355799E-2</v>
      </c>
      <c r="AK56" s="238">
        <v>2.90133776257703E-2</v>
      </c>
      <c r="AL56" s="238">
        <v>0</v>
      </c>
      <c r="AM56" s="238">
        <v>154.18447489147101</v>
      </c>
      <c r="AN56" s="238">
        <v>0.12274092747015999</v>
      </c>
      <c r="AO56" s="238">
        <v>0.14716718537026399</v>
      </c>
      <c r="AP56" s="238">
        <v>178.66794013145801</v>
      </c>
      <c r="AQ56" s="238">
        <v>-3.6005703601184398</v>
      </c>
      <c r="AR56" s="235">
        <v>0</v>
      </c>
      <c r="AS56" s="236">
        <v>393.88700741229081</v>
      </c>
      <c r="AU56" s="6"/>
    </row>
    <row r="57" spans="1:47" x14ac:dyDescent="0.25">
      <c r="A57" s="237" t="s">
        <v>11</v>
      </c>
      <c r="B57" s="4" t="s">
        <v>122</v>
      </c>
      <c r="C57" s="234" t="s">
        <v>156</v>
      </c>
      <c r="D57" s="238">
        <v>0.13682601901833</v>
      </c>
      <c r="E57" s="238">
        <v>1.2721706574544999E-2</v>
      </c>
      <c r="F57" s="238">
        <v>1.86483348911539E-2</v>
      </c>
      <c r="G57" s="238">
        <v>1.1768198164666699E-2</v>
      </c>
      <c r="H57" s="238">
        <v>1.3970748485022399E-3</v>
      </c>
      <c r="I57" s="238">
        <v>2.2688764459692602E-3</v>
      </c>
      <c r="J57" s="238">
        <v>1.8478275156640401E-2</v>
      </c>
      <c r="K57" s="238">
        <v>4.3811555437212198E-4</v>
      </c>
      <c r="L57" s="238">
        <v>2.54059348183996E-2</v>
      </c>
      <c r="M57" s="238">
        <v>3.03660839529344E-2</v>
      </c>
      <c r="N57" s="238">
        <v>4.2484846878452298E-3</v>
      </c>
      <c r="O57" s="238">
        <v>0.24662722188109201</v>
      </c>
      <c r="P57" s="238">
        <v>0.199060684515417</v>
      </c>
      <c r="Q57" s="238">
        <v>7.8693113584528396</v>
      </c>
      <c r="R57" s="238">
        <v>0.31127256999351399</v>
      </c>
      <c r="S57" s="238">
        <v>3.6989001646591302E-2</v>
      </c>
      <c r="T57" s="238">
        <v>79.532456766461294</v>
      </c>
      <c r="U57" s="238">
        <v>86.939380358035095</v>
      </c>
      <c r="V57" s="238">
        <v>1.58536329712133E-4</v>
      </c>
      <c r="W57" s="238">
        <v>3.4292810439198398E-4</v>
      </c>
      <c r="X57" s="238">
        <v>9.3366459735677305E-4</v>
      </c>
      <c r="Y57" s="238">
        <v>5.5141582436681403E-3</v>
      </c>
      <c r="Z57" s="238">
        <v>7.9595303069371202</v>
      </c>
      <c r="AA57" s="238">
        <v>0</v>
      </c>
      <c r="AB57" s="238">
        <v>4.9816957323064397</v>
      </c>
      <c r="AC57" s="238">
        <v>1.2772696078325501</v>
      </c>
      <c r="AD57" s="238">
        <v>4.3892496408684201E-2</v>
      </c>
      <c r="AE57" s="238">
        <v>16.078555381622799</v>
      </c>
      <c r="AF57" s="238">
        <v>4.1279756573882401E-3</v>
      </c>
      <c r="AG57" s="238">
        <v>39.684617730489897</v>
      </c>
      <c r="AH57" s="238">
        <v>5.2515424543984404E-3</v>
      </c>
      <c r="AI57" s="238">
        <v>3.8304765258394902E-3</v>
      </c>
      <c r="AJ57" s="238">
        <v>0.17032148150221499</v>
      </c>
      <c r="AK57" s="238">
        <v>14.318592407819301</v>
      </c>
      <c r="AL57" s="238">
        <v>0</v>
      </c>
      <c r="AM57" s="238">
        <v>500.79876112843601</v>
      </c>
      <c r="AN57" s="238">
        <v>3.1244398194978101E-4</v>
      </c>
      <c r="AO57" s="238">
        <v>1.71741354870592E-4</v>
      </c>
      <c r="AP57" s="238">
        <v>237.323680697903</v>
      </c>
      <c r="AQ57" s="238">
        <v>2.9938684060452601</v>
      </c>
      <c r="AR57" s="235">
        <v>0</v>
      </c>
      <c r="AS57" s="236">
        <v>1001.0490939096521</v>
      </c>
      <c r="AU57" s="6"/>
    </row>
    <row r="58" spans="1:47" x14ac:dyDescent="0.25">
      <c r="A58" s="237" t="s">
        <v>12</v>
      </c>
      <c r="B58" s="4" t="s">
        <v>123</v>
      </c>
      <c r="C58" s="234" t="s">
        <v>157</v>
      </c>
      <c r="D58" s="238">
        <v>0.121630683293907</v>
      </c>
      <c r="E58" s="238">
        <v>4.06377866955622E-2</v>
      </c>
      <c r="F58" s="238">
        <v>6.7280821023627105E-2</v>
      </c>
      <c r="G58" s="238">
        <v>6.6196194720989004E-2</v>
      </c>
      <c r="H58" s="238">
        <v>3.4871188565397202E-3</v>
      </c>
      <c r="I58" s="238">
        <v>9.6674311033256907E-3</v>
      </c>
      <c r="J58" s="238">
        <v>9.5738699011082803E-4</v>
      </c>
      <c r="K58" s="238">
        <v>1.11248430953046E-3</v>
      </c>
      <c r="L58" s="238">
        <v>1.7106060480049699E-4</v>
      </c>
      <c r="M58" s="238">
        <v>1.97106350625295E-3</v>
      </c>
      <c r="N58" s="238">
        <v>2.4524536949769599E-3</v>
      </c>
      <c r="O58" s="238">
        <v>0.49582371637480599</v>
      </c>
      <c r="P58" s="238">
        <v>3.3472359953346E-2</v>
      </c>
      <c r="Q58" s="238">
        <v>2.1779645465331898E-2</v>
      </c>
      <c r="R58" s="238">
        <v>0.21576757474869601</v>
      </c>
      <c r="S58" s="238">
        <v>0.27225822235338698</v>
      </c>
      <c r="T58" s="238">
        <v>4.0544145504729602E-2</v>
      </c>
      <c r="U58" s="238">
        <v>1.3826878210337901</v>
      </c>
      <c r="V58" s="238">
        <v>1.90876917295738E-3</v>
      </c>
      <c r="W58" s="238">
        <v>2.9273449139194702E-3</v>
      </c>
      <c r="X58" s="238">
        <v>2.2117813579261701E-2</v>
      </c>
      <c r="Y58" s="238">
        <v>3.0399077428054401E-2</v>
      </c>
      <c r="Z58" s="238">
        <v>0.47895531603282498</v>
      </c>
      <c r="AA58" s="238">
        <v>0</v>
      </c>
      <c r="AB58" s="238">
        <v>6.9482340243704296E-2</v>
      </c>
      <c r="AC58" s="238">
        <v>3.6357778374610697E-2</v>
      </c>
      <c r="AD58" s="238">
        <v>4.7437412466714998E-2</v>
      </c>
      <c r="AE58" s="238">
        <v>0.67700600130570598</v>
      </c>
      <c r="AF58" s="238">
        <v>5.0362597436361799E-3</v>
      </c>
      <c r="AG58" s="238">
        <v>1.21776486309251</v>
      </c>
      <c r="AH58" s="238">
        <v>1.0710633563401101E-2</v>
      </c>
      <c r="AI58" s="238">
        <v>1.08504682007016E-2</v>
      </c>
      <c r="AJ58" s="238">
        <v>6.4292674357057595E-5</v>
      </c>
      <c r="AK58" s="238">
        <v>0.30376989299235901</v>
      </c>
      <c r="AL58" s="238">
        <v>0</v>
      </c>
      <c r="AM58" s="238">
        <v>83.494871593422999</v>
      </c>
      <c r="AN58" s="238">
        <v>0.85553165827039901</v>
      </c>
      <c r="AO58" s="238">
        <v>0.165084668305059</v>
      </c>
      <c r="AP58" s="238">
        <v>40.768276737048303</v>
      </c>
      <c r="AQ58" s="238">
        <v>0.93232513034447895</v>
      </c>
      <c r="AR58" s="235">
        <v>0</v>
      </c>
      <c r="AS58" s="236">
        <v>131.90877602140966</v>
      </c>
      <c r="AU58" s="6"/>
    </row>
    <row r="59" spans="1:47" x14ac:dyDescent="0.25">
      <c r="A59" s="237" t="s">
        <v>13</v>
      </c>
      <c r="B59" s="4" t="s">
        <v>124</v>
      </c>
      <c r="C59" s="234" t="s">
        <v>158</v>
      </c>
      <c r="D59" s="238">
        <v>7.06221912889752</v>
      </c>
      <c r="E59" s="238">
        <v>3.3557216718078903E-2</v>
      </c>
      <c r="F59" s="238">
        <v>1.19681288510738</v>
      </c>
      <c r="G59" s="238">
        <v>3.0119602978889701</v>
      </c>
      <c r="H59" s="238">
        <v>0.44681406018848702</v>
      </c>
      <c r="I59" s="238">
        <v>0.66302792654298603</v>
      </c>
      <c r="J59" s="238">
        <v>0.93068132875086595</v>
      </c>
      <c r="K59" s="238">
        <v>9.2596492883248605E-3</v>
      </c>
      <c r="L59" s="238">
        <v>6.2163897654396401E-2</v>
      </c>
      <c r="M59" s="238">
        <v>0.54143316529587304</v>
      </c>
      <c r="N59" s="238">
        <v>2.1048648297619201</v>
      </c>
      <c r="O59" s="238">
        <v>6.6161671284509902</v>
      </c>
      <c r="P59" s="238">
        <v>0.19147642227841399</v>
      </c>
      <c r="Q59" s="238">
        <v>3.5219672619103602E-2</v>
      </c>
      <c r="R59" s="238">
        <v>2.6235598103593001E-2</v>
      </c>
      <c r="S59" s="238">
        <v>0.90119657173375201</v>
      </c>
      <c r="T59" s="238">
        <v>0.299089931811303</v>
      </c>
      <c r="U59" s="238">
        <v>1.66437562644198</v>
      </c>
      <c r="V59" s="238">
        <v>1.62319520628355E-4</v>
      </c>
      <c r="W59" s="238">
        <v>3.7784360148704799E-4</v>
      </c>
      <c r="X59" s="238">
        <v>2.85799593456653E-3</v>
      </c>
      <c r="Y59" s="238">
        <v>1.19255998929841</v>
      </c>
      <c r="Z59" s="238">
        <v>1.37890403096324E-2</v>
      </c>
      <c r="AA59" s="238">
        <v>0</v>
      </c>
      <c r="AB59" s="238">
        <v>1.3606394546458201E-2</v>
      </c>
      <c r="AC59" s="238">
        <v>0.35961661482290103</v>
      </c>
      <c r="AD59" s="238">
        <v>0.58798951116923703</v>
      </c>
      <c r="AE59" s="238">
        <v>2.74556068356549E-2</v>
      </c>
      <c r="AF59" s="238">
        <v>2.79191902398897E-3</v>
      </c>
      <c r="AG59" s="238">
        <v>0.90596817497958304</v>
      </c>
      <c r="AH59" s="238">
        <v>0.241339278542331</v>
      </c>
      <c r="AI59" s="238">
        <v>4.7715184340711998E-3</v>
      </c>
      <c r="AJ59" s="238">
        <v>0.102063112302195</v>
      </c>
      <c r="AK59" s="238">
        <v>7.32297785377648E-2</v>
      </c>
      <c r="AL59" s="238">
        <v>0</v>
      </c>
      <c r="AM59" s="238">
        <v>155.81350222950499</v>
      </c>
      <c r="AN59" s="238">
        <v>6.06458453126019E-2</v>
      </c>
      <c r="AO59" s="238">
        <v>4.2388660184645198E-3</v>
      </c>
      <c r="AP59" s="238">
        <v>26.273079167653002</v>
      </c>
      <c r="AQ59" s="238">
        <v>-3.4330619772757598</v>
      </c>
      <c r="AR59" s="235">
        <v>0</v>
      </c>
      <c r="AS59" s="236">
        <v>208.04353856660612</v>
      </c>
      <c r="AU59" s="6"/>
    </row>
    <row r="60" spans="1:47" x14ac:dyDescent="0.25">
      <c r="A60" s="237" t="s">
        <v>14</v>
      </c>
      <c r="B60" s="4" t="s">
        <v>125</v>
      </c>
      <c r="C60" s="234" t="s">
        <v>159</v>
      </c>
      <c r="D60" s="238">
        <v>4.5407081833271903</v>
      </c>
      <c r="E60" s="238">
        <v>0.35632019293283501</v>
      </c>
      <c r="F60" s="238">
        <v>0.68509889514653199</v>
      </c>
      <c r="G60" s="238">
        <v>0.56978319444270797</v>
      </c>
      <c r="H60" s="238">
        <v>8.2508593317420595E-2</v>
      </c>
      <c r="I60" s="238">
        <v>0.16077383189213099</v>
      </c>
      <c r="J60" s="238">
        <v>0.16696202122905601</v>
      </c>
      <c r="K60" s="238">
        <v>0.12320879630628501</v>
      </c>
      <c r="L60" s="238">
        <v>0.30476912282329</v>
      </c>
      <c r="M60" s="238">
        <v>0.64957309068063995</v>
      </c>
      <c r="N60" s="238">
        <v>6.3524476831371297</v>
      </c>
      <c r="O60" s="238">
        <v>2.21677100622653</v>
      </c>
      <c r="P60" s="238">
        <v>2.3815949706492499E-2</v>
      </c>
      <c r="Q60" s="238">
        <v>4.4361166126470099E-2</v>
      </c>
      <c r="R60" s="238">
        <v>1.20993461310572E-2</v>
      </c>
      <c r="S60" s="238">
        <v>0.25471621315447601</v>
      </c>
      <c r="T60" s="238">
        <v>5.4327911720328101</v>
      </c>
      <c r="U60" s="238">
        <v>10.1689211508174</v>
      </c>
      <c r="V60" s="238">
        <v>0.33088554556241601</v>
      </c>
      <c r="W60" s="238">
        <v>0.132245038217358</v>
      </c>
      <c r="X60" s="238">
        <v>3.48122230275971</v>
      </c>
      <c r="Y60" s="238">
        <v>11.986418185964</v>
      </c>
      <c r="Z60" s="238">
        <v>1.1278406015183999E-2</v>
      </c>
      <c r="AA60" s="238">
        <v>0</v>
      </c>
      <c r="AB60" s="238">
        <v>4.8137666253335903E-2</v>
      </c>
      <c r="AC60" s="238">
        <v>1.1287262517405401</v>
      </c>
      <c r="AD60" s="238">
        <v>7.9648397606037298</v>
      </c>
      <c r="AE60" s="238">
        <v>1.46540260963271</v>
      </c>
      <c r="AF60" s="238">
        <v>1.2948220452689601</v>
      </c>
      <c r="AG60" s="238">
        <v>0.34523416673663299</v>
      </c>
      <c r="AH60" s="238">
        <v>0.42081354174775398</v>
      </c>
      <c r="AI60" s="238">
        <v>1.0980128901120101</v>
      </c>
      <c r="AJ60" s="238">
        <v>0.71848829608139697</v>
      </c>
      <c r="AK60" s="238">
        <v>2.4629943348716399</v>
      </c>
      <c r="AL60" s="238">
        <v>0</v>
      </c>
      <c r="AM60" s="238">
        <v>25.7305750478946</v>
      </c>
      <c r="AN60" s="238">
        <v>7.2576174198341406E-2</v>
      </c>
      <c r="AO60" s="238">
        <v>1.06692948638414E-2</v>
      </c>
      <c r="AP60" s="238">
        <v>7.2760635727977304E-3</v>
      </c>
      <c r="AQ60" s="238">
        <v>0.109470552475276</v>
      </c>
      <c r="AR60" s="235">
        <v>0</v>
      </c>
      <c r="AS60" s="236">
        <v>90.965717784002706</v>
      </c>
      <c r="AU60" s="6"/>
    </row>
    <row r="61" spans="1:47" x14ac:dyDescent="0.25">
      <c r="A61" s="237" t="s">
        <v>15</v>
      </c>
      <c r="B61" s="4" t="s">
        <v>43</v>
      </c>
      <c r="C61" s="234" t="s">
        <v>160</v>
      </c>
      <c r="D61" s="238">
        <v>9.8788467995549606E-2</v>
      </c>
      <c r="E61" s="238">
        <v>3.539269760186E-2</v>
      </c>
      <c r="F61" s="238">
        <v>5.1128438476584201E-2</v>
      </c>
      <c r="G61" s="238">
        <v>6.7431295315403594E-2</v>
      </c>
      <c r="H61" s="238">
        <v>8.3441395219223703E-3</v>
      </c>
      <c r="I61" s="238">
        <v>8.2025758260306E-3</v>
      </c>
      <c r="J61" s="238">
        <v>1.4610235509958901E-3</v>
      </c>
      <c r="K61" s="238">
        <v>1.45560864289294E-3</v>
      </c>
      <c r="L61" s="238">
        <v>2.6690485544578901E-4</v>
      </c>
      <c r="M61" s="238">
        <v>1.31660627188596E-4</v>
      </c>
      <c r="N61" s="238">
        <v>1.3491123658857999E-3</v>
      </c>
      <c r="O61" s="238">
        <v>6.3971535435129401E-2</v>
      </c>
      <c r="P61" s="238">
        <v>2.9207450401364998E-3</v>
      </c>
      <c r="Q61" s="238">
        <v>4.8794914438510099E-4</v>
      </c>
      <c r="R61" s="238">
        <v>2.5502866276112699E-3</v>
      </c>
      <c r="S61" s="238">
        <v>6.8092125080899693E-2</v>
      </c>
      <c r="T61" s="238">
        <v>0.12830697361788601</v>
      </c>
      <c r="U61" s="238">
        <v>5.9691647550935603E-2</v>
      </c>
      <c r="V61" s="238">
        <v>8.5726761300581201E-3</v>
      </c>
      <c r="W61" s="238">
        <v>5.8838952214685797E-3</v>
      </c>
      <c r="X61" s="238">
        <v>2.5990421909656801E-2</v>
      </c>
      <c r="Y61" s="238">
        <v>1.8275374003507299E-2</v>
      </c>
      <c r="Z61" s="238">
        <v>2.84804913754629E-2</v>
      </c>
      <c r="AA61" s="238">
        <v>0</v>
      </c>
      <c r="AB61" s="238">
        <v>3.8715173969529099E-3</v>
      </c>
      <c r="AC61" s="238">
        <v>2.6050555919699001E-2</v>
      </c>
      <c r="AD61" s="238">
        <v>1.8571895170475101E-2</v>
      </c>
      <c r="AE61" s="238">
        <v>7.1039951210077499E-3</v>
      </c>
      <c r="AF61" s="238">
        <v>1.00328642447652E-2</v>
      </c>
      <c r="AG61" s="238">
        <v>3.8975376530082997E-2</v>
      </c>
      <c r="AH61" s="238">
        <v>3.1824535365294199E-2</v>
      </c>
      <c r="AI61" s="238">
        <v>2.87115326601067E-2</v>
      </c>
      <c r="AJ61" s="238">
        <v>0.110810489097073</v>
      </c>
      <c r="AK61" s="238">
        <v>0.109037807062699</v>
      </c>
      <c r="AL61" s="238">
        <v>0</v>
      </c>
      <c r="AM61" s="238">
        <v>0.40885960515615499</v>
      </c>
      <c r="AN61" s="238">
        <v>5.1789703977416703E-2</v>
      </c>
      <c r="AO61" s="238">
        <v>3.1135056387565898</v>
      </c>
      <c r="AP61" s="238">
        <v>0.76888581396520805</v>
      </c>
      <c r="AQ61" s="238">
        <v>6.0933941963487802E-2</v>
      </c>
      <c r="AR61" s="235">
        <v>0</v>
      </c>
      <c r="AS61" s="236">
        <v>5.4761413183039105</v>
      </c>
      <c r="AU61" s="6"/>
    </row>
    <row r="62" spans="1:47" x14ac:dyDescent="0.25">
      <c r="A62" s="237">
        <v>50</v>
      </c>
      <c r="B62" s="4" t="s">
        <v>126</v>
      </c>
      <c r="C62" s="234" t="s">
        <v>161</v>
      </c>
      <c r="D62" s="238">
        <v>1.2051023216418801E-2</v>
      </c>
      <c r="E62" s="238">
        <v>6.2611106643585103E-3</v>
      </c>
      <c r="F62" s="238">
        <v>6.7470297663845902E-3</v>
      </c>
      <c r="G62" s="238">
        <v>7.9186996012329692E-3</v>
      </c>
      <c r="H62" s="238">
        <v>1.03058799848428E-3</v>
      </c>
      <c r="I62" s="238">
        <v>2.9786997105064801E-3</v>
      </c>
      <c r="J62" s="238">
        <v>3.3027798319252601E-3</v>
      </c>
      <c r="K62" s="238">
        <v>2.0932199692122199E-3</v>
      </c>
      <c r="L62" s="238">
        <v>9.9181831349934193E-4</v>
      </c>
      <c r="M62" s="238">
        <v>8.4646593201198801E-4</v>
      </c>
      <c r="N62" s="238">
        <v>2.5941391922501E-3</v>
      </c>
      <c r="O62" s="238">
        <v>6.7776418436039602E-3</v>
      </c>
      <c r="P62" s="238">
        <v>3.4355142298477101E-3</v>
      </c>
      <c r="Q62" s="238">
        <v>2.5980977719379898E-3</v>
      </c>
      <c r="R62" s="238">
        <v>6.0306648225136603E-3</v>
      </c>
      <c r="S62" s="238">
        <v>1.45620029046831E-2</v>
      </c>
      <c r="T62" s="238">
        <v>6.2973541701280503E-3</v>
      </c>
      <c r="U62" s="238">
        <v>6.0936788389498496E-3</v>
      </c>
      <c r="V62" s="238">
        <v>6.1478253296525301E-3</v>
      </c>
      <c r="W62" s="238">
        <v>9.3446835702822601E-3</v>
      </c>
      <c r="X62" s="238">
        <v>6.4482743502800397E-3</v>
      </c>
      <c r="Y62" s="238">
        <v>6.2521859969658297E-3</v>
      </c>
      <c r="Z62" s="238">
        <v>4.5403858164061103E-3</v>
      </c>
      <c r="AA62" s="238">
        <v>0</v>
      </c>
      <c r="AB62" s="238">
        <v>7.19000341831208E-4</v>
      </c>
      <c r="AC62" s="238">
        <v>1.0801638440744001E-3</v>
      </c>
      <c r="AD62" s="238">
        <v>6.43237079085642E-3</v>
      </c>
      <c r="AE62" s="238">
        <v>1.3301670591009799E-3</v>
      </c>
      <c r="AF62" s="238">
        <v>6.2023789494024704E-3</v>
      </c>
      <c r="AG62" s="238">
        <v>4.8271360389411403E-3</v>
      </c>
      <c r="AH62" s="238">
        <v>5.8474816230419703E-3</v>
      </c>
      <c r="AI62" s="238">
        <v>2.0916841693846798E-3</v>
      </c>
      <c r="AJ62" s="238">
        <v>2.5059802532461E-3</v>
      </c>
      <c r="AK62" s="238">
        <v>7.5260333939943403E-3</v>
      </c>
      <c r="AL62" s="238">
        <v>0</v>
      </c>
      <c r="AM62" s="238">
        <v>7.8625982355086908E-3</v>
      </c>
      <c r="AN62" s="238">
        <v>7.6539895816024901E-3</v>
      </c>
      <c r="AO62" s="238">
        <v>7.5169139508089204E-3</v>
      </c>
      <c r="AP62" s="238">
        <v>9.3319897108906907E-3</v>
      </c>
      <c r="AQ62" s="238">
        <v>1.22854169719406E-2</v>
      </c>
      <c r="AR62" s="235">
        <v>0</v>
      </c>
      <c r="AS62" s="236">
        <v>0.20855718875616075</v>
      </c>
      <c r="AU62" s="6"/>
    </row>
    <row r="63" spans="1:47" x14ac:dyDescent="0.25">
      <c r="A63" s="237">
        <v>51</v>
      </c>
      <c r="B63" s="4" t="s">
        <v>127</v>
      </c>
      <c r="C63" s="234" t="s">
        <v>162</v>
      </c>
      <c r="D63" s="238">
        <v>3.1321965673279499</v>
      </c>
      <c r="E63" s="238">
        <v>6.2603237403651896E-2</v>
      </c>
      <c r="F63" s="238">
        <v>7.8509554671551101</v>
      </c>
      <c r="G63" s="238">
        <v>2.2029871614180001</v>
      </c>
      <c r="H63" s="238">
        <v>6.4269553539655798E-3</v>
      </c>
      <c r="I63" s="238">
        <v>1.7448191740098699E-2</v>
      </c>
      <c r="J63" s="238">
        <v>4.7684139856561801E-2</v>
      </c>
      <c r="K63" s="238">
        <v>5.3514892319086798E-3</v>
      </c>
      <c r="L63" s="238">
        <v>6.4602867222736393E-2</v>
      </c>
      <c r="M63" s="238">
        <v>2.5767866430562999E-2</v>
      </c>
      <c r="N63" s="238">
        <v>1.46016823085766E-2</v>
      </c>
      <c r="O63" s="238">
        <v>1.4888864454834401</v>
      </c>
      <c r="P63" s="238">
        <v>1.06797847746792E-2</v>
      </c>
      <c r="Q63" s="238">
        <v>9.1373879158322499E-2</v>
      </c>
      <c r="R63" s="238">
        <v>1.46186981224916E-2</v>
      </c>
      <c r="S63" s="238">
        <v>0.12885824891339101</v>
      </c>
      <c r="T63" s="238">
        <v>1.9297923566648001</v>
      </c>
      <c r="U63" s="238">
        <v>1.8614423414274499</v>
      </c>
      <c r="V63" s="238">
        <v>0.101984403492568</v>
      </c>
      <c r="W63" s="238">
        <v>2.7566714900783502</v>
      </c>
      <c r="X63" s="238">
        <v>6.5169101986723996</v>
      </c>
      <c r="Y63" s="238">
        <v>3.6236070580244202</v>
      </c>
      <c r="Z63" s="238">
        <v>12.3487416242885</v>
      </c>
      <c r="AA63" s="238">
        <v>0</v>
      </c>
      <c r="AB63" s="238">
        <v>17.6502017237679</v>
      </c>
      <c r="AC63" s="238">
        <v>1.18939100811205</v>
      </c>
      <c r="AD63" s="238">
        <v>5.56892540872603</v>
      </c>
      <c r="AE63" s="238">
        <v>3.47191314585349</v>
      </c>
      <c r="AF63" s="238">
        <v>1.0944189505678901</v>
      </c>
      <c r="AG63" s="238">
        <v>8.8065320413410503E-2</v>
      </c>
      <c r="AH63" s="238">
        <v>2.12621204922669</v>
      </c>
      <c r="AI63" s="238">
        <v>0.65775428638696698</v>
      </c>
      <c r="AJ63" s="238">
        <v>0.13717888974560499</v>
      </c>
      <c r="AK63" s="238">
        <v>0.32435514295245998</v>
      </c>
      <c r="AL63" s="238">
        <v>0</v>
      </c>
      <c r="AM63" s="238">
        <v>108.892420641824</v>
      </c>
      <c r="AN63" s="238">
        <v>0.98854691863133104</v>
      </c>
      <c r="AO63" s="238">
        <v>2.7181959528754199E-2</v>
      </c>
      <c r="AP63" s="238">
        <v>0.33275211726461501</v>
      </c>
      <c r="AQ63" s="238">
        <v>1.41732240056583</v>
      </c>
      <c r="AR63" s="235">
        <v>0</v>
      </c>
      <c r="AS63" s="236">
        <v>188.27083211811694</v>
      </c>
      <c r="AU63" s="6"/>
    </row>
    <row r="64" spans="1:47" x14ac:dyDescent="0.25">
      <c r="A64" s="237">
        <v>52</v>
      </c>
      <c r="B64" s="4" t="s">
        <v>128</v>
      </c>
      <c r="C64" s="234" t="s">
        <v>163</v>
      </c>
      <c r="D64" s="238">
        <v>0.27453313553639203</v>
      </c>
      <c r="E64" s="238">
        <v>0.49828424308504998</v>
      </c>
      <c r="F64" s="238">
        <v>0.48529145331614998</v>
      </c>
      <c r="G64" s="238">
        <v>0.175698163141949</v>
      </c>
      <c r="H64" s="238">
        <v>6.1691833152482903E-2</v>
      </c>
      <c r="I64" s="238">
        <v>0.63362694249920903</v>
      </c>
      <c r="J64" s="238">
        <v>3.5962299935779502E-3</v>
      </c>
      <c r="K64" s="238">
        <v>4.3626982295384698E-2</v>
      </c>
      <c r="L64" s="238">
        <v>1.18518463924542E-2</v>
      </c>
      <c r="M64" s="238">
        <v>2.55405780052585E-2</v>
      </c>
      <c r="N64" s="238">
        <v>3.4390590167128299E-3</v>
      </c>
      <c r="O64" s="238">
        <v>4.9872560904250997E-2</v>
      </c>
      <c r="P64" s="238">
        <v>7.9996200971473905E-2</v>
      </c>
      <c r="Q64" s="238">
        <v>2.3817119174971702E-2</v>
      </c>
      <c r="R64" s="238">
        <v>2.7494767044055301E-2</v>
      </c>
      <c r="S64" s="238">
        <v>0.93879414222768098</v>
      </c>
      <c r="T64" s="238">
        <v>0.175747956547535</v>
      </c>
      <c r="U64" s="238">
        <v>0.56967337959218101</v>
      </c>
      <c r="V64" s="238">
        <v>5.9984645320036003E-3</v>
      </c>
      <c r="W64" s="238">
        <v>0.19860136367779699</v>
      </c>
      <c r="X64" s="238">
        <v>0.61271481092734403</v>
      </c>
      <c r="Y64" s="238">
        <v>0.48231508236614901</v>
      </c>
      <c r="Z64" s="238">
        <v>0.19187471734183401</v>
      </c>
      <c r="AA64" s="238">
        <v>0</v>
      </c>
      <c r="AB64" s="238">
        <v>1.6933000223547201</v>
      </c>
      <c r="AC64" s="238">
        <v>0.13811604285922</v>
      </c>
      <c r="AD64" s="238">
        <v>1.87274617347157</v>
      </c>
      <c r="AE64" s="238">
        <v>1.08256374263035</v>
      </c>
      <c r="AF64" s="238">
        <v>0.11693237229732401</v>
      </c>
      <c r="AG64" s="238">
        <v>5.9662884825831698E-3</v>
      </c>
      <c r="AH64" s="238">
        <v>0.56143346704101205</v>
      </c>
      <c r="AI64" s="238">
        <v>0.22080487187624601</v>
      </c>
      <c r="AJ64" s="238">
        <v>6.6028069776691697E-3</v>
      </c>
      <c r="AK64" s="238">
        <v>1.21075156395482E-2</v>
      </c>
      <c r="AL64" s="238">
        <v>0</v>
      </c>
      <c r="AM64" s="238">
        <v>11.993346705628401</v>
      </c>
      <c r="AN64" s="238">
        <v>1.77223229432657</v>
      </c>
      <c r="AO64" s="238">
        <v>1.02738187528591E-2</v>
      </c>
      <c r="AP64" s="238">
        <v>2.53487637639708E-2</v>
      </c>
      <c r="AQ64" s="238">
        <v>1.1792368973726699E-2</v>
      </c>
      <c r="AR64" s="235">
        <v>0</v>
      </c>
      <c r="AS64" s="236">
        <v>25.097648286817673</v>
      </c>
      <c r="AU64" s="6"/>
    </row>
    <row r="65" spans="1:47" x14ac:dyDescent="0.25">
      <c r="A65" s="237" t="s">
        <v>16</v>
      </c>
      <c r="B65" s="4" t="s">
        <v>129</v>
      </c>
      <c r="C65" s="234" t="s">
        <v>164</v>
      </c>
      <c r="D65" s="238">
        <v>9.0262729228020103E-3</v>
      </c>
      <c r="E65" s="238">
        <v>4.7806900760015104E-3</v>
      </c>
      <c r="F65" s="238">
        <v>1.0607189172886999E-2</v>
      </c>
      <c r="G65" s="238">
        <v>6.0884358940792903E-3</v>
      </c>
      <c r="H65" s="238">
        <v>5.36604568844237E-4</v>
      </c>
      <c r="I65" s="238">
        <v>1.4411151239951401E-3</v>
      </c>
      <c r="J65" s="238">
        <v>3.6986930576713602E-3</v>
      </c>
      <c r="K65" s="238">
        <v>2.6782818677706698E-3</v>
      </c>
      <c r="L65" s="238">
        <v>1.9959645772382201E-3</v>
      </c>
      <c r="M65" s="238">
        <v>7.4963132746206599E-4</v>
      </c>
      <c r="N65" s="238">
        <v>2.63728263759045E-3</v>
      </c>
      <c r="O65" s="238">
        <v>6.7113086263743803E-3</v>
      </c>
      <c r="P65" s="238">
        <v>2.4565211989233901E-3</v>
      </c>
      <c r="Q65" s="238">
        <v>1.27383114392823E-3</v>
      </c>
      <c r="R65" s="238">
        <v>3.39864197885503E-3</v>
      </c>
      <c r="S65" s="238">
        <v>9.0525388523971101E-3</v>
      </c>
      <c r="T65" s="238">
        <v>2.9127675993360701E-2</v>
      </c>
      <c r="U65" s="238">
        <v>1.52541960133628E-2</v>
      </c>
      <c r="V65" s="238">
        <v>9.7323358677815497E-3</v>
      </c>
      <c r="W65" s="238">
        <v>6.8211021850558499E-3</v>
      </c>
      <c r="X65" s="238">
        <v>9.7074717094301793E-2</v>
      </c>
      <c r="Y65" s="238">
        <v>2.0476054960421E-2</v>
      </c>
      <c r="Z65" s="238">
        <v>8.1302595941417106E-3</v>
      </c>
      <c r="AA65" s="238">
        <v>0</v>
      </c>
      <c r="AB65" s="238">
        <v>1.2538348353625699E-2</v>
      </c>
      <c r="AC65" s="238">
        <v>4.2436858870981302E-2</v>
      </c>
      <c r="AD65" s="238">
        <v>2.5070959235846398E-2</v>
      </c>
      <c r="AE65" s="238">
        <v>4.6286087418326197E-2</v>
      </c>
      <c r="AF65" s="238">
        <v>6.0220545203893703E-3</v>
      </c>
      <c r="AG65" s="238">
        <v>5.7004606012782399E-2</v>
      </c>
      <c r="AH65" s="238">
        <v>1.14979054056782E-2</v>
      </c>
      <c r="AI65" s="238">
        <v>1.38943991449738E-2</v>
      </c>
      <c r="AJ65" s="238">
        <v>1.86230959304437E-2</v>
      </c>
      <c r="AK65" s="238">
        <v>4.2945859890848898E-2</v>
      </c>
      <c r="AL65" s="238">
        <v>0</v>
      </c>
      <c r="AM65" s="238">
        <v>1.24509823950312</v>
      </c>
      <c r="AN65" s="238">
        <v>2.37313682032365E-2</v>
      </c>
      <c r="AO65" s="238">
        <v>0.42946454379704102</v>
      </c>
      <c r="AP65" s="238">
        <v>4.7414735476076098E-3</v>
      </c>
      <c r="AQ65" s="238">
        <v>6.3301010627194298E-3</v>
      </c>
      <c r="AR65" s="235">
        <v>0</v>
      </c>
      <c r="AS65" s="236">
        <v>2.2394352456328659</v>
      </c>
      <c r="AU65" s="6"/>
    </row>
    <row r="66" spans="1:47" x14ac:dyDescent="0.25">
      <c r="A66" s="237">
        <v>60</v>
      </c>
      <c r="B66" s="4" t="s">
        <v>130</v>
      </c>
      <c r="C66" s="234" t="s">
        <v>165</v>
      </c>
      <c r="D66" s="238">
        <v>11.5784016743475</v>
      </c>
      <c r="E66" s="238">
        <v>6.7998237684216006E-2</v>
      </c>
      <c r="F66" s="238">
        <v>12.420821687640199</v>
      </c>
      <c r="G66" s="238">
        <v>0.65137784040286895</v>
      </c>
      <c r="H66" s="238">
        <v>0.18094740473396101</v>
      </c>
      <c r="I66" s="238">
        <v>0.70870392238068702</v>
      </c>
      <c r="J66" s="238">
        <v>0.30875117397900098</v>
      </c>
      <c r="K66" s="238">
        <v>6.41305709825718E-2</v>
      </c>
      <c r="L66" s="238">
        <v>1.41359089661711</v>
      </c>
      <c r="M66" s="238">
        <v>1.5643679787238101</v>
      </c>
      <c r="N66" s="238">
        <v>2.16739920153824</v>
      </c>
      <c r="O66" s="238">
        <v>3.4070153138646702</v>
      </c>
      <c r="P66" s="238">
        <v>3.4967638405336697E-2</v>
      </c>
      <c r="Q66" s="238">
        <v>0.18249879945981001</v>
      </c>
      <c r="R66" s="238">
        <v>1.7798972347259599E-2</v>
      </c>
      <c r="S66" s="238">
        <v>0.81552991121405505</v>
      </c>
      <c r="T66" s="238">
        <v>2.8921270362492102</v>
      </c>
      <c r="U66" s="238">
        <v>6.3958870315924896</v>
      </c>
      <c r="V66" s="238">
        <v>1.18666090456624</v>
      </c>
      <c r="W66" s="238">
        <v>1.05120193453762</v>
      </c>
      <c r="X66" s="238">
        <v>30.9777977432244</v>
      </c>
      <c r="Y66" s="238">
        <v>4.6723763471536701</v>
      </c>
      <c r="Z66" s="238">
        <v>3.1244312728935002</v>
      </c>
      <c r="AA66" s="238">
        <v>0</v>
      </c>
      <c r="AB66" s="238">
        <v>0.84546635231411205</v>
      </c>
      <c r="AC66" s="238">
        <v>6.4574432057894402</v>
      </c>
      <c r="AD66" s="238">
        <v>7.5912842011573902</v>
      </c>
      <c r="AE66" s="238">
        <v>1.7363753799848101</v>
      </c>
      <c r="AF66" s="238">
        <v>8.0282062987147407E-2</v>
      </c>
      <c r="AG66" s="238">
        <v>2.9793746109158201</v>
      </c>
      <c r="AH66" s="238">
        <v>1.5741281408512799</v>
      </c>
      <c r="AI66" s="238">
        <v>5.6969792219540096</v>
      </c>
      <c r="AJ66" s="238">
        <v>1.86000432047013</v>
      </c>
      <c r="AK66" s="238">
        <v>14.222270384040399</v>
      </c>
      <c r="AL66" s="238">
        <v>0</v>
      </c>
      <c r="AM66" s="238">
        <v>158.837624567864</v>
      </c>
      <c r="AN66" s="238">
        <v>21.5143891400913</v>
      </c>
      <c r="AO66" s="238">
        <v>2.5741849209937802</v>
      </c>
      <c r="AP66" s="238">
        <v>14.023072668115301</v>
      </c>
      <c r="AQ66" s="238">
        <v>-25.248315932443099</v>
      </c>
      <c r="AR66" s="235">
        <v>0</v>
      </c>
      <c r="AS66" s="236">
        <v>300.62934673962417</v>
      </c>
      <c r="AU66" s="6"/>
    </row>
    <row r="67" spans="1:47" x14ac:dyDescent="0.25">
      <c r="A67" s="237">
        <v>61</v>
      </c>
      <c r="B67" s="4" t="s">
        <v>131</v>
      </c>
      <c r="C67" s="234" t="s">
        <v>166</v>
      </c>
      <c r="D67" s="238">
        <v>0.45680080481588697</v>
      </c>
      <c r="E67" s="238">
        <v>7.9511470925627994E-9</v>
      </c>
      <c r="F67" s="238">
        <v>0.76180000942394899</v>
      </c>
      <c r="G67" s="238">
        <v>0.64806948667021602</v>
      </c>
      <c r="H67" s="238">
        <v>2.2457838625853599E-2</v>
      </c>
      <c r="I67" s="238">
        <v>0.32802337340759802</v>
      </c>
      <c r="J67" s="238">
        <v>7.8417668982128805E-2</v>
      </c>
      <c r="K67" s="238">
        <v>8.9832171118424693E-3</v>
      </c>
      <c r="L67" s="238">
        <v>9.1211825952396797E-2</v>
      </c>
      <c r="M67" s="238">
        <v>3.2716597280092803E-2</v>
      </c>
      <c r="N67" s="238">
        <v>3.1235583022690999E-2</v>
      </c>
      <c r="O67" s="238">
        <v>0.96930614899540102</v>
      </c>
      <c r="P67" s="238">
        <v>2.1835382651365001E-2</v>
      </c>
      <c r="Q67" s="238">
        <v>7.8968425884574603E-2</v>
      </c>
      <c r="R67" s="238">
        <v>5.8906528293528101E-3</v>
      </c>
      <c r="S67" s="238">
        <v>0.30893465889858401</v>
      </c>
      <c r="T67" s="238">
        <v>0.473519218638772</v>
      </c>
      <c r="U67" s="238">
        <v>1.25259931480319</v>
      </c>
      <c r="V67" s="238">
        <v>6.8207197360858904E-5</v>
      </c>
      <c r="W67" s="238">
        <v>0.162630191494088</v>
      </c>
      <c r="X67" s="238">
        <v>0.37618432061792301</v>
      </c>
      <c r="Y67" s="238">
        <v>0.21811627356925101</v>
      </c>
      <c r="Z67" s="238">
        <v>19.380131891692201</v>
      </c>
      <c r="AA67" s="238">
        <v>0</v>
      </c>
      <c r="AB67" s="238">
        <v>0.65366745369509105</v>
      </c>
      <c r="AC67" s="238">
        <v>1.63334507126273</v>
      </c>
      <c r="AD67" s="238">
        <v>1.9192485968001101</v>
      </c>
      <c r="AE67" s="238">
        <v>1.44529249883282</v>
      </c>
      <c r="AF67" s="238">
        <v>3.2379287047414398E-2</v>
      </c>
      <c r="AG67" s="238">
        <v>0.12350329487987401</v>
      </c>
      <c r="AH67" s="238">
        <v>0.67669201014096303</v>
      </c>
      <c r="AI67" s="238">
        <v>0.19217037797363301</v>
      </c>
      <c r="AJ67" s="238">
        <v>4.1445719509625598E-2</v>
      </c>
      <c r="AK67" s="238">
        <v>8.2204396564808394E-2</v>
      </c>
      <c r="AL67" s="238">
        <v>0</v>
      </c>
      <c r="AM67" s="238">
        <v>1.7668536045973999</v>
      </c>
      <c r="AN67" s="238">
        <v>0</v>
      </c>
      <c r="AO67" s="238">
        <v>6.6327026790115706E-2</v>
      </c>
      <c r="AP67" s="238">
        <v>8.5484034664840003E-2</v>
      </c>
      <c r="AQ67" s="238">
        <v>13.951568842126999</v>
      </c>
      <c r="AR67" s="235">
        <v>0</v>
      </c>
      <c r="AS67" s="236">
        <v>48.378083315402279</v>
      </c>
      <c r="AU67" s="6"/>
    </row>
    <row r="68" spans="1:47" x14ac:dyDescent="0.25">
      <c r="A68" s="237">
        <v>62</v>
      </c>
      <c r="B68" s="4" t="s">
        <v>132</v>
      </c>
      <c r="C68" s="234" t="s">
        <v>167</v>
      </c>
      <c r="D68" s="238">
        <v>0.30811612919749798</v>
      </c>
      <c r="E68" s="238">
        <v>1.45963328921393E-3</v>
      </c>
      <c r="F68" s="238">
        <v>0.25222395895081001</v>
      </c>
      <c r="G68" s="238">
        <v>0.109951728948331</v>
      </c>
      <c r="H68" s="238">
        <v>9.2584224577630398E-3</v>
      </c>
      <c r="I68" s="238">
        <v>3.7671820147540599E-2</v>
      </c>
      <c r="J68" s="238">
        <v>4.4213798070005597E-2</v>
      </c>
      <c r="K68" s="238">
        <v>9.8551010149437691E-4</v>
      </c>
      <c r="L68" s="238">
        <v>4.22824329099128E-2</v>
      </c>
      <c r="M68" s="238">
        <v>1.8444050001591199E-2</v>
      </c>
      <c r="N68" s="238">
        <v>1.09863411428693E-2</v>
      </c>
      <c r="O68" s="238">
        <v>0.129738886915853</v>
      </c>
      <c r="P68" s="238">
        <v>5.6009713926395699E-3</v>
      </c>
      <c r="Q68" s="238">
        <v>0.102638035915672</v>
      </c>
      <c r="R68" s="238">
        <v>1.4468904641745401E-3</v>
      </c>
      <c r="S68" s="238">
        <v>5.1881447683641897E-2</v>
      </c>
      <c r="T68" s="238">
        <v>0.118774169142737</v>
      </c>
      <c r="U68" s="238">
        <v>0.35678305722029002</v>
      </c>
      <c r="V68" s="238">
        <v>6.8395212666560899E-3</v>
      </c>
      <c r="W68" s="238">
        <v>3.7024293055341703E-2</v>
      </c>
      <c r="X68" s="238">
        <v>0.33118600357332001</v>
      </c>
      <c r="Y68" s="238">
        <v>0.25442059186464799</v>
      </c>
      <c r="Z68" s="238">
        <v>3.6788740003810201</v>
      </c>
      <c r="AA68" s="238">
        <v>0</v>
      </c>
      <c r="AB68" s="238">
        <v>1.4009309280901201</v>
      </c>
      <c r="AC68" s="238">
        <v>0.232908635094595</v>
      </c>
      <c r="AD68" s="238">
        <v>0.83365244549123096</v>
      </c>
      <c r="AE68" s="238">
        <v>0.43692223799761198</v>
      </c>
      <c r="AF68" s="238">
        <v>3.6187451127673499E-2</v>
      </c>
      <c r="AG68" s="238">
        <v>0.120274882712499</v>
      </c>
      <c r="AH68" s="238">
        <v>0.40343995854477799</v>
      </c>
      <c r="AI68" s="238">
        <v>0.15558362774203399</v>
      </c>
      <c r="AJ68" s="238">
        <v>4.50167916558665E-2</v>
      </c>
      <c r="AK68" s="238">
        <v>0.123764017330913</v>
      </c>
      <c r="AL68" s="238">
        <v>0</v>
      </c>
      <c r="AM68" s="238">
        <v>9.7314709648550899</v>
      </c>
      <c r="AN68" s="238">
        <v>5.3823391668394997E-2</v>
      </c>
      <c r="AO68" s="238">
        <v>0.34916531160851699</v>
      </c>
      <c r="AP68" s="238">
        <v>0.102984929914878</v>
      </c>
      <c r="AQ68" s="238">
        <v>1.9293317169189001E-4</v>
      </c>
      <c r="AR68" s="235">
        <v>0</v>
      </c>
      <c r="AS68" s="236">
        <v>19.937120201098921</v>
      </c>
      <c r="AU68" s="6"/>
    </row>
    <row r="69" spans="1:47" x14ac:dyDescent="0.25">
      <c r="A69" s="237">
        <v>63</v>
      </c>
      <c r="B69" s="4" t="s">
        <v>133</v>
      </c>
      <c r="C69" s="234" t="s">
        <v>168</v>
      </c>
      <c r="D69" s="238">
        <v>1.9050490973411299E-2</v>
      </c>
      <c r="E69" s="238">
        <v>2.8608427625731301E-4</v>
      </c>
      <c r="F69" s="238">
        <v>6.58636313119359E-2</v>
      </c>
      <c r="G69" s="238">
        <v>9.5751969207974307E-3</v>
      </c>
      <c r="H69" s="238">
        <v>4.38719042845218E-4</v>
      </c>
      <c r="I69" s="238">
        <v>6.7112493340261304E-3</v>
      </c>
      <c r="J69" s="238">
        <v>3.4169812334559498E-3</v>
      </c>
      <c r="K69" s="238">
        <v>1.5305231213090301E-3</v>
      </c>
      <c r="L69" s="238">
        <v>5.4578538011364501E-3</v>
      </c>
      <c r="M69" s="238">
        <v>2.5312049118643301E-3</v>
      </c>
      <c r="N69" s="238">
        <v>2.2809793685024901E-3</v>
      </c>
      <c r="O69" s="238">
        <v>6.4149193926774706E-2</v>
      </c>
      <c r="P69" s="238">
        <v>2.4060567745809898E-3</v>
      </c>
      <c r="Q69" s="238">
        <v>3.5374619095730098E-3</v>
      </c>
      <c r="R69" s="238">
        <v>1.31833864358691E-3</v>
      </c>
      <c r="S69" s="238">
        <v>2.64417520522955E-2</v>
      </c>
      <c r="T69" s="238">
        <v>5.4241967932134698E-2</v>
      </c>
      <c r="U69" s="238">
        <v>0.12571796139746699</v>
      </c>
      <c r="V69" s="238">
        <v>1.32019672270598E-3</v>
      </c>
      <c r="W69" s="238">
        <v>5.9085727417003703E-3</v>
      </c>
      <c r="X69" s="238">
        <v>4.6240485406661903E-2</v>
      </c>
      <c r="Y69" s="238">
        <v>8.4751515110131095</v>
      </c>
      <c r="Z69" s="238">
        <v>17.1392799492038</v>
      </c>
      <c r="AA69" s="238">
        <v>0</v>
      </c>
      <c r="AB69" s="238">
        <v>12.3247015845529</v>
      </c>
      <c r="AC69" s="238">
        <v>9.0213924311367606</v>
      </c>
      <c r="AD69" s="238">
        <v>30.640013824910401</v>
      </c>
      <c r="AE69" s="238">
        <v>11.5414232888355</v>
      </c>
      <c r="AF69" s="238">
        <v>4.4936030617115001</v>
      </c>
      <c r="AG69" s="238">
        <v>7.4680135020457801</v>
      </c>
      <c r="AH69" s="238">
        <v>7.6706528353513395E-2</v>
      </c>
      <c r="AI69" s="238">
        <v>1.84482720661443E-2</v>
      </c>
      <c r="AJ69" s="238">
        <v>3.10572060569842E-3</v>
      </c>
      <c r="AK69" s="238">
        <v>1.7722451556673301E-2</v>
      </c>
      <c r="AL69" s="238">
        <v>0</v>
      </c>
      <c r="AM69" s="238">
        <v>134.02249607652399</v>
      </c>
      <c r="AN69" s="238">
        <v>5.00805745816401E-2</v>
      </c>
      <c r="AO69" s="238">
        <v>1.0767771378454201E-3</v>
      </c>
      <c r="AP69" s="238">
        <v>2.5484729829078599E-2</v>
      </c>
      <c r="AQ69" s="238">
        <v>1.7122916165870999E-2</v>
      </c>
      <c r="AR69" s="235">
        <v>0</v>
      </c>
      <c r="AS69" s="236">
        <v>235.78424810203325</v>
      </c>
      <c r="AU69" s="6"/>
    </row>
    <row r="70" spans="1:47" x14ac:dyDescent="0.25">
      <c r="A70" s="237">
        <v>64</v>
      </c>
      <c r="B70" s="4" t="s">
        <v>134</v>
      </c>
      <c r="C70" s="234" t="s">
        <v>169</v>
      </c>
      <c r="D70" s="238">
        <v>0.40394240519015201</v>
      </c>
      <c r="E70" s="238">
        <v>0.10089794282803199</v>
      </c>
      <c r="F70" s="238">
        <v>0.434288277798074</v>
      </c>
      <c r="G70" s="238">
        <v>0.26821114837340299</v>
      </c>
      <c r="H70" s="238">
        <v>9.2128873151428297E-3</v>
      </c>
      <c r="I70" s="238">
        <v>0.12584662489453499</v>
      </c>
      <c r="J70" s="238">
        <v>3.41589721738483E-2</v>
      </c>
      <c r="K70" s="238">
        <v>9.44418135537777E-3</v>
      </c>
      <c r="L70" s="238">
        <v>6.8371938846738797E-2</v>
      </c>
      <c r="M70" s="238">
        <v>3.1366296144755702E-2</v>
      </c>
      <c r="N70" s="238">
        <v>0.121386289713613</v>
      </c>
      <c r="O70" s="238">
        <v>0.42421859170670401</v>
      </c>
      <c r="P70" s="238">
        <v>2.7285028008755201E-2</v>
      </c>
      <c r="Q70" s="238">
        <v>3.6560051419850102E-2</v>
      </c>
      <c r="R70" s="238">
        <v>8.1915969767958393E-3</v>
      </c>
      <c r="S70" s="238">
        <v>0.24748478133484</v>
      </c>
      <c r="T70" s="238">
        <v>1.26077872123457</v>
      </c>
      <c r="U70" s="238">
        <v>2.0262933730953301</v>
      </c>
      <c r="V70" s="238">
        <v>0.60649631118059</v>
      </c>
      <c r="W70" s="238">
        <v>0.37789140344649902</v>
      </c>
      <c r="X70" s="238">
        <v>8.9900316415986197</v>
      </c>
      <c r="Y70" s="238">
        <v>1.6367366125931</v>
      </c>
      <c r="Z70" s="238">
        <v>0.14560258936414899</v>
      </c>
      <c r="AA70" s="238">
        <v>0</v>
      </c>
      <c r="AB70" s="238">
        <v>1.3430127514896999</v>
      </c>
      <c r="AC70" s="238">
        <v>3.4170394729352802</v>
      </c>
      <c r="AD70" s="238">
        <v>3.48561485941253</v>
      </c>
      <c r="AE70" s="238">
        <v>4.7362939189998103</v>
      </c>
      <c r="AF70" s="238">
        <v>0.245709911720079</v>
      </c>
      <c r="AG70" s="238">
        <v>4.7221243509749797</v>
      </c>
      <c r="AH70" s="238">
        <v>0.24216425598708299</v>
      </c>
      <c r="AI70" s="238">
        <v>0.801514867582932</v>
      </c>
      <c r="AJ70" s="238">
        <v>0.58396352183528799</v>
      </c>
      <c r="AK70" s="238">
        <v>1.81462180121467</v>
      </c>
      <c r="AL70" s="238">
        <v>0</v>
      </c>
      <c r="AM70" s="238">
        <v>76.223588184460695</v>
      </c>
      <c r="AN70" s="238">
        <v>0.122401418054496</v>
      </c>
      <c r="AO70" s="238">
        <v>0.226460281502608</v>
      </c>
      <c r="AP70" s="238">
        <v>0.34785896524672999</v>
      </c>
      <c r="AQ70" s="238">
        <v>0.121989105522638</v>
      </c>
      <c r="AR70" s="235">
        <v>0</v>
      </c>
      <c r="AS70" s="236">
        <v>115.82905533353301</v>
      </c>
      <c r="AU70" s="6"/>
    </row>
    <row r="71" spans="1:47" x14ac:dyDescent="0.25">
      <c r="A71" s="237" t="s">
        <v>17</v>
      </c>
      <c r="B71" s="4" t="s">
        <v>135</v>
      </c>
      <c r="C71" s="234" t="s">
        <v>170</v>
      </c>
      <c r="D71" s="238">
        <v>2.6805196816687</v>
      </c>
      <c r="E71" s="238">
        <v>0.83506942562895503</v>
      </c>
      <c r="F71" s="238">
        <v>1.68467360981656</v>
      </c>
      <c r="G71" s="238">
        <v>1.41694808494034</v>
      </c>
      <c r="H71" s="238">
        <v>9.7884221828801299E-2</v>
      </c>
      <c r="I71" s="238">
        <v>1.00730129029</v>
      </c>
      <c r="J71" s="238">
        <v>2.43810173511682E-2</v>
      </c>
      <c r="K71" s="238">
        <v>5.63580454384549E-2</v>
      </c>
      <c r="L71" s="238">
        <v>2.9746956631107602E-2</v>
      </c>
      <c r="M71" s="238">
        <v>1.8101925129160701E-2</v>
      </c>
      <c r="N71" s="238">
        <v>2.7741992195178401E-2</v>
      </c>
      <c r="O71" s="238">
        <v>1.88344118667532</v>
      </c>
      <c r="P71" s="238">
        <v>9.0849721814522097E-2</v>
      </c>
      <c r="Q71" s="238">
        <v>2.1989184460503401E-2</v>
      </c>
      <c r="R71" s="238">
        <v>5.0345501336553501E-2</v>
      </c>
      <c r="S71" s="238">
        <v>1.6060748388827499</v>
      </c>
      <c r="T71" s="238">
        <v>2.8177777530367001</v>
      </c>
      <c r="U71" s="238">
        <v>8.8432362334471897</v>
      </c>
      <c r="V71" s="238">
        <v>0.167500183225781</v>
      </c>
      <c r="W71" s="238">
        <v>0.23424916894863099</v>
      </c>
      <c r="X71" s="238">
        <v>1.6471459391252099</v>
      </c>
      <c r="Y71" s="238">
        <v>4.9504691724665699</v>
      </c>
      <c r="Z71" s="238">
        <v>0.79544494217654205</v>
      </c>
      <c r="AA71" s="238">
        <v>0</v>
      </c>
      <c r="AB71" s="238">
        <v>0.29569375331560399</v>
      </c>
      <c r="AC71" s="238">
        <v>0.80496595345257804</v>
      </c>
      <c r="AD71" s="238">
        <v>2.9442072316989298</v>
      </c>
      <c r="AE71" s="238">
        <v>6.7608643764857197</v>
      </c>
      <c r="AF71" s="238">
        <v>0.61650395225820298</v>
      </c>
      <c r="AG71" s="238">
        <v>0.162397187749453</v>
      </c>
      <c r="AH71" s="238">
        <v>0.14753646954006999</v>
      </c>
      <c r="AI71" s="238">
        <v>1.5188683232356099</v>
      </c>
      <c r="AJ71" s="238">
        <v>0.64578642481695903</v>
      </c>
      <c r="AK71" s="238">
        <v>0.75943934416601999</v>
      </c>
      <c r="AL71" s="238">
        <v>0</v>
      </c>
      <c r="AM71" s="238">
        <v>45.172392757326399</v>
      </c>
      <c r="AN71" s="238">
        <v>0.44695982044218602</v>
      </c>
      <c r="AO71" s="238">
        <v>5.5061185408469202E-2</v>
      </c>
      <c r="AP71" s="238">
        <v>0.64370362333472597</v>
      </c>
      <c r="AQ71" s="238">
        <v>0.271043677095962</v>
      </c>
      <c r="AR71" s="235">
        <v>0</v>
      </c>
      <c r="AS71" s="236">
        <v>92.232674156841597</v>
      </c>
      <c r="AU71" s="6"/>
    </row>
    <row r="72" spans="1:47" x14ac:dyDescent="0.25">
      <c r="A72" s="237">
        <v>70</v>
      </c>
      <c r="B72" s="4" t="s">
        <v>136</v>
      </c>
      <c r="C72" s="234" t="s">
        <v>171</v>
      </c>
      <c r="D72" s="238">
        <v>5.8292977043944198E-2</v>
      </c>
      <c r="E72" s="238">
        <v>2.6255299950271899E-2</v>
      </c>
      <c r="F72" s="238">
        <v>3.0968122891995999E-2</v>
      </c>
      <c r="G72" s="238">
        <v>3.3588675179222302E-2</v>
      </c>
      <c r="H72" s="238">
        <v>2.7367344940429001E-3</v>
      </c>
      <c r="I72" s="238">
        <v>2.9961911120059098E-3</v>
      </c>
      <c r="J72" s="238">
        <v>1.91533512562044E-2</v>
      </c>
      <c r="K72" s="238">
        <v>4.6001377781702702E-3</v>
      </c>
      <c r="L72" s="238">
        <v>3.80374370330766E-3</v>
      </c>
      <c r="M72" s="238">
        <v>5.9619970088300002E-4</v>
      </c>
      <c r="N72" s="238">
        <v>1.09913423865362E-2</v>
      </c>
      <c r="O72" s="238">
        <v>3.3469617953320499E-2</v>
      </c>
      <c r="P72" s="238">
        <v>1.18129772033926E-2</v>
      </c>
      <c r="Q72" s="238">
        <v>8.5527311501291305E-3</v>
      </c>
      <c r="R72" s="238">
        <v>2.01591374077985E-2</v>
      </c>
      <c r="S72" s="238">
        <v>5.2589364064462102E-2</v>
      </c>
      <c r="T72" s="238">
        <v>3.4120964202095497E-2</v>
      </c>
      <c r="U72" s="238">
        <v>3.3880479506248902E-2</v>
      </c>
      <c r="V72" s="238">
        <v>1.9618876026473098E-2</v>
      </c>
      <c r="W72" s="238">
        <v>1.94589980927873E-2</v>
      </c>
      <c r="X72" s="238">
        <v>2.5606011125890501E-2</v>
      </c>
      <c r="Y72" s="238">
        <v>2.4900348249639801E-2</v>
      </c>
      <c r="Z72" s="238">
        <v>1.42307522168621E-2</v>
      </c>
      <c r="AA72" s="238">
        <v>0</v>
      </c>
      <c r="AB72" s="238">
        <v>3.2081017934877101E-3</v>
      </c>
      <c r="AC72" s="238">
        <v>4.4805445681877897E-3</v>
      </c>
      <c r="AD72" s="238">
        <v>2.52380587631654E-2</v>
      </c>
      <c r="AE72" s="238">
        <v>1.82578524923264E-2</v>
      </c>
      <c r="AF72" s="238">
        <v>2.1250421995939101E-2</v>
      </c>
      <c r="AG72" s="238">
        <v>9.7258726723533796E-3</v>
      </c>
      <c r="AH72" s="238">
        <v>1.9888306673362E-2</v>
      </c>
      <c r="AI72" s="238">
        <v>9.7716522603916896E-3</v>
      </c>
      <c r="AJ72" s="238">
        <v>3.91169033230916E-3</v>
      </c>
      <c r="AK72" s="238">
        <v>3.0596610806056902E-2</v>
      </c>
      <c r="AL72" s="238">
        <v>0</v>
      </c>
      <c r="AM72" s="238">
        <v>7.0332516359209701E-2</v>
      </c>
      <c r="AN72" s="238">
        <v>2.5688620530839E-2</v>
      </c>
      <c r="AO72" s="238">
        <v>2.0876230434182699E-2</v>
      </c>
      <c r="AP72" s="238">
        <v>2.2495620468673899E-2</v>
      </c>
      <c r="AQ72" s="238">
        <v>3.7300913595652602E-2</v>
      </c>
      <c r="AR72" s="235">
        <v>0</v>
      </c>
      <c r="AS72" s="236">
        <v>0.81540604644182224</v>
      </c>
      <c r="AU72" s="6"/>
    </row>
    <row r="73" spans="1:47" x14ac:dyDescent="0.25">
      <c r="A73" s="237" t="s">
        <v>18</v>
      </c>
      <c r="B73" s="4" t="s">
        <v>137</v>
      </c>
      <c r="C73" s="234" t="s">
        <v>172</v>
      </c>
      <c r="D73" s="238">
        <v>4.1541569128550497E-2</v>
      </c>
      <c r="E73" s="238">
        <v>1.3870792780026399E-2</v>
      </c>
      <c r="F73" s="238">
        <v>7.0470636178218998E-2</v>
      </c>
      <c r="G73" s="238">
        <v>2.24613559085469E-2</v>
      </c>
      <c r="H73" s="238">
        <v>1.6763951997452199E-3</v>
      </c>
      <c r="I73" s="238">
        <v>5.8784184354792601E-3</v>
      </c>
      <c r="J73" s="238">
        <v>2.7738114577577098E-2</v>
      </c>
      <c r="K73" s="238">
        <v>1.93900736962487E-3</v>
      </c>
      <c r="L73" s="238">
        <v>2.8890598125310502E-2</v>
      </c>
      <c r="M73" s="238">
        <v>8.26837882434075E-3</v>
      </c>
      <c r="N73" s="238">
        <v>1.96656860679221E-2</v>
      </c>
      <c r="O73" s="238">
        <v>3.06062263345157E-2</v>
      </c>
      <c r="P73" s="238">
        <v>7.2718208277295204E-3</v>
      </c>
      <c r="Q73" s="238">
        <v>2.6693019048075799E-2</v>
      </c>
      <c r="R73" s="238">
        <v>5.9525501718207096E-3</v>
      </c>
      <c r="S73" s="238">
        <v>3.1742949855593297E-2</v>
      </c>
      <c r="T73" s="238">
        <v>9.7706370113964797E-2</v>
      </c>
      <c r="U73" s="238">
        <v>0.210671532536538</v>
      </c>
      <c r="V73" s="238">
        <v>0.10492137334884701</v>
      </c>
      <c r="W73" s="238">
        <v>4.82705927888177E-2</v>
      </c>
      <c r="X73" s="238">
        <v>1.25871538920033</v>
      </c>
      <c r="Y73" s="238">
        <v>0.24992056115224401</v>
      </c>
      <c r="Z73" s="238">
        <v>4.6463341883502401E-3</v>
      </c>
      <c r="AA73" s="238">
        <v>0</v>
      </c>
      <c r="AB73" s="238">
        <v>0.165544412180264</v>
      </c>
      <c r="AC73" s="238">
        <v>0.53651582119459396</v>
      </c>
      <c r="AD73" s="238">
        <v>0.27236024999186398</v>
      </c>
      <c r="AE73" s="238">
        <v>0.63984788128384995</v>
      </c>
      <c r="AF73" s="238">
        <v>0.201669226295976</v>
      </c>
      <c r="AG73" s="238">
        <v>0.66650994143256204</v>
      </c>
      <c r="AH73" s="238">
        <v>4.1475174677663901E-2</v>
      </c>
      <c r="AI73" s="238">
        <v>8.13758536058522E-2</v>
      </c>
      <c r="AJ73" s="238">
        <v>0.111583342510154</v>
      </c>
      <c r="AK73" s="238">
        <v>0.341863508300776</v>
      </c>
      <c r="AL73" s="238">
        <v>0</v>
      </c>
      <c r="AM73" s="238">
        <v>10.9509111382902</v>
      </c>
      <c r="AN73" s="238">
        <v>1.5729545034620401E-2</v>
      </c>
      <c r="AO73" s="238">
        <v>7.1469848347460799E-2</v>
      </c>
      <c r="AP73" s="238">
        <v>7.6134804835651604E-2</v>
      </c>
      <c r="AQ73" s="238">
        <v>8.9426629603404195E-2</v>
      </c>
      <c r="AR73" s="235">
        <v>0</v>
      </c>
      <c r="AS73" s="236">
        <v>16.581937049747062</v>
      </c>
      <c r="AU73" s="6"/>
    </row>
    <row r="74" spans="1:47" x14ac:dyDescent="0.25">
      <c r="A74" s="237" t="s">
        <v>19</v>
      </c>
      <c r="B74" s="4" t="s">
        <v>138</v>
      </c>
      <c r="C74" s="234" t="s">
        <v>173</v>
      </c>
      <c r="D74" s="238">
        <v>5.1553429625261597E-2</v>
      </c>
      <c r="E74" s="238">
        <v>2.06417787142576E-2</v>
      </c>
      <c r="F74" s="238">
        <v>3.1907389790503601E-2</v>
      </c>
      <c r="G74" s="238">
        <v>5.2545012255828902E-2</v>
      </c>
      <c r="H74" s="238">
        <v>0</v>
      </c>
      <c r="I74" s="238">
        <v>7.5968247714233196E-3</v>
      </c>
      <c r="J74" s="238">
        <v>6.1519507926226894E-5</v>
      </c>
      <c r="K74" s="238">
        <v>6.6025523446202401E-4</v>
      </c>
      <c r="L74" s="238">
        <v>8.2773856663551405E-5</v>
      </c>
      <c r="M74" s="238">
        <v>2.2138207413522701E-5</v>
      </c>
      <c r="N74" s="238">
        <v>1.5736530432575101E-5</v>
      </c>
      <c r="O74" s="238">
        <v>3.8297028521594202E-2</v>
      </c>
      <c r="P74" s="238">
        <v>9.7893970747351907E-4</v>
      </c>
      <c r="Q74" s="238">
        <v>6.4304302434331904E-5</v>
      </c>
      <c r="R74" s="238">
        <v>8.9600886512235895E-4</v>
      </c>
      <c r="S74" s="238">
        <v>3.33407399394463E-2</v>
      </c>
      <c r="T74" s="238">
        <v>5.1628402951915398E-2</v>
      </c>
      <c r="U74" s="238">
        <v>4.5684219409537097E-2</v>
      </c>
      <c r="V74" s="238">
        <v>1.4540066840246901E-3</v>
      </c>
      <c r="W74" s="238">
        <v>1.1380089192202401E-3</v>
      </c>
      <c r="X74" s="238">
        <v>1.1191060260343499E-2</v>
      </c>
      <c r="Y74" s="238">
        <v>1.7251890482053899E-2</v>
      </c>
      <c r="Z74" s="238">
        <v>5.3150309785652498E-3</v>
      </c>
      <c r="AA74" s="238">
        <v>0</v>
      </c>
      <c r="AB74" s="238">
        <v>3.3475108383431902E-3</v>
      </c>
      <c r="AC74" s="238">
        <v>5.2184049496170302E-3</v>
      </c>
      <c r="AD74" s="238">
        <v>1.9998436920739202E-2</v>
      </c>
      <c r="AE74" s="238">
        <v>2.9665691201311E-2</v>
      </c>
      <c r="AF74" s="238">
        <v>4.3641008788306204E-3</v>
      </c>
      <c r="AG74" s="238">
        <v>9.4658560337494892E-3</v>
      </c>
      <c r="AH74" s="238">
        <v>5.9006311400468204E-3</v>
      </c>
      <c r="AI74" s="238">
        <v>2.1280641634694199E-2</v>
      </c>
      <c r="AJ74" s="238">
        <v>3.1111046462097999E-2</v>
      </c>
      <c r="AK74" s="238">
        <v>0.10307060395379</v>
      </c>
      <c r="AL74" s="238">
        <v>0</v>
      </c>
      <c r="AM74" s="238">
        <v>1.5233274147101299</v>
      </c>
      <c r="AN74" s="238">
        <v>1.42181348060419E-2</v>
      </c>
      <c r="AO74" s="238">
        <v>11.103926414090299</v>
      </c>
      <c r="AP74" s="238">
        <v>5.3666962497705799E-3</v>
      </c>
      <c r="AQ74" s="238">
        <v>6.04457494265268E-2</v>
      </c>
      <c r="AR74" s="235">
        <v>0</v>
      </c>
      <c r="AS74" s="236">
        <v>13.313033832811893</v>
      </c>
      <c r="AU74" s="6"/>
    </row>
    <row r="75" spans="1:47" x14ac:dyDescent="0.25">
      <c r="A75" s="237" t="s">
        <v>20</v>
      </c>
      <c r="B75" s="4" t="s">
        <v>57</v>
      </c>
      <c r="C75" s="234" t="s">
        <v>174</v>
      </c>
      <c r="D75" s="238">
        <v>1.3316575712278201E-2</v>
      </c>
      <c r="E75" s="238">
        <v>7.6166601196193603E-3</v>
      </c>
      <c r="F75" s="238">
        <v>1.28725130608405E-2</v>
      </c>
      <c r="G75" s="238">
        <v>2.30572198312404E-2</v>
      </c>
      <c r="H75" s="238">
        <v>1.56840030972292E-3</v>
      </c>
      <c r="I75" s="238">
        <v>5.2766056369986198E-3</v>
      </c>
      <c r="J75" s="238">
        <v>8.1432047716371004E-5</v>
      </c>
      <c r="K75" s="238">
        <v>5.2248825146344598E-4</v>
      </c>
      <c r="L75" s="238">
        <v>8.5964652856828804E-6</v>
      </c>
      <c r="M75" s="238">
        <v>5.9045748992910997E-6</v>
      </c>
      <c r="N75" s="238">
        <v>9.6762097247246197E-7</v>
      </c>
      <c r="O75" s="238">
        <v>1.3921450899548E-2</v>
      </c>
      <c r="P75" s="238">
        <v>4.6150066522148401E-4</v>
      </c>
      <c r="Q75" s="238">
        <v>5.8550004532519702E-7</v>
      </c>
      <c r="R75" s="238">
        <v>7.3736650618137995E-4</v>
      </c>
      <c r="S75" s="238">
        <v>6.6496301622712304E-3</v>
      </c>
      <c r="T75" s="238">
        <v>2.49296079571622E-2</v>
      </c>
      <c r="U75" s="238">
        <v>3.64343082701871E-2</v>
      </c>
      <c r="V75" s="238">
        <v>2.6067085349322099E-5</v>
      </c>
      <c r="W75" s="238">
        <v>3.9962827344730599E-4</v>
      </c>
      <c r="X75" s="238">
        <v>6.0696686087441101E-3</v>
      </c>
      <c r="Y75" s="238">
        <v>1.44196635468582E-2</v>
      </c>
      <c r="Z75" s="238">
        <v>3.2299840035582598E-4</v>
      </c>
      <c r="AA75" s="238">
        <v>0</v>
      </c>
      <c r="AB75" s="238">
        <v>1.63815317074416E-3</v>
      </c>
      <c r="AC75" s="238">
        <v>1.8561958815853799E-3</v>
      </c>
      <c r="AD75" s="238">
        <v>1.8866823954023702E-2</v>
      </c>
      <c r="AE75" s="238">
        <v>3.6933081450965799E-2</v>
      </c>
      <c r="AF75" s="238">
        <v>2.10052299282131E-3</v>
      </c>
      <c r="AG75" s="238">
        <v>2.35369233911029E-4</v>
      </c>
      <c r="AH75" s="238">
        <v>8.7411587579181197E-4</v>
      </c>
      <c r="AI75" s="238">
        <v>2.2287250267519699E-2</v>
      </c>
      <c r="AJ75" s="238">
        <v>1.33285485221704E-5</v>
      </c>
      <c r="AK75" s="238">
        <v>4.6125515265671001E-4</v>
      </c>
      <c r="AL75" s="238">
        <v>0</v>
      </c>
      <c r="AM75" s="238">
        <v>0.171742738960248</v>
      </c>
      <c r="AN75" s="238">
        <v>1.9440681971586299E-2</v>
      </c>
      <c r="AO75" s="238">
        <v>9.0810448132270496E-4</v>
      </c>
      <c r="AP75" s="238">
        <v>1.4295440265341801E-3</v>
      </c>
      <c r="AQ75" s="238">
        <v>4.6752097616278099E-3</v>
      </c>
      <c r="AR75" s="235">
        <v>0</v>
      </c>
      <c r="AS75" s="236">
        <v>0.45216221523626954</v>
      </c>
      <c r="AU75" s="6"/>
    </row>
    <row r="76" spans="1:47" x14ac:dyDescent="0.25">
      <c r="A76" s="237" t="s">
        <v>21</v>
      </c>
      <c r="B76" s="4" t="s">
        <v>139</v>
      </c>
      <c r="C76" s="234" t="s">
        <v>175</v>
      </c>
      <c r="D76" s="238">
        <v>1.16460829893804E-3</v>
      </c>
      <c r="E76" s="238">
        <v>4.2440506988075698E-4</v>
      </c>
      <c r="F76" s="238">
        <v>1.36274013256468E-3</v>
      </c>
      <c r="G76" s="238">
        <v>4.8817029942364702E-4</v>
      </c>
      <c r="H76" s="238">
        <v>2.9431412933631501E-6</v>
      </c>
      <c r="I76" s="238">
        <v>2.5168915660922099E-5</v>
      </c>
      <c r="J76" s="238">
        <v>3.88872636869127E-4</v>
      </c>
      <c r="K76" s="238">
        <v>2.8299852933325102E-5</v>
      </c>
      <c r="L76" s="238">
        <v>8.5456738276056996E-4</v>
      </c>
      <c r="M76" s="238">
        <v>1.7123159835843801E-4</v>
      </c>
      <c r="N76" s="238">
        <v>1.33393766053152E-4</v>
      </c>
      <c r="O76" s="238">
        <v>6.1690795268682405E-4</v>
      </c>
      <c r="P76" s="238">
        <v>3.0923084197256597E-5</v>
      </c>
      <c r="Q76" s="238">
        <v>5.5566013700686801E-4</v>
      </c>
      <c r="R76" s="238">
        <v>4.1967971853593498E-5</v>
      </c>
      <c r="S76" s="238">
        <v>2.59509834329691E-4</v>
      </c>
      <c r="T76" s="238">
        <v>9.2437043658377899E-4</v>
      </c>
      <c r="U76" s="238">
        <v>4.3177668342678699E-3</v>
      </c>
      <c r="V76" s="238">
        <v>3.1914209542344298E-5</v>
      </c>
      <c r="W76" s="238">
        <v>1.4736951309030601E-4</v>
      </c>
      <c r="X76" s="238">
        <v>7.4721017988290804E-4</v>
      </c>
      <c r="Y76" s="238">
        <v>4.05710765608533E-4</v>
      </c>
      <c r="Z76" s="238">
        <v>1.7256485007513799E-4</v>
      </c>
      <c r="AA76" s="238">
        <v>0</v>
      </c>
      <c r="AB76" s="238">
        <v>7.2745811121780997E-5</v>
      </c>
      <c r="AC76" s="238">
        <v>5.3997997275964898E-4</v>
      </c>
      <c r="AD76" s="238">
        <v>8.42218382578928E-4</v>
      </c>
      <c r="AE76" s="238">
        <v>1.6166281271462601E-4</v>
      </c>
      <c r="AF76" s="238">
        <v>2.3100921589855202E-3</v>
      </c>
      <c r="AG76" s="238">
        <v>2.65398693027157E-3</v>
      </c>
      <c r="AH76" s="238">
        <v>9.8075754211814407E-5</v>
      </c>
      <c r="AI76" s="238">
        <v>1.03811388794933E-4</v>
      </c>
      <c r="AJ76" s="238">
        <v>1.51889125623786E-3</v>
      </c>
      <c r="AK76" s="238">
        <v>3.4511939050884499E-3</v>
      </c>
      <c r="AL76" s="238">
        <v>0</v>
      </c>
      <c r="AM76" s="238">
        <v>6.3456610194531802E-3</v>
      </c>
      <c r="AN76" s="238">
        <v>1.8990543002058401E-4</v>
      </c>
      <c r="AO76" s="238">
        <v>2.15823487339779E-3</v>
      </c>
      <c r="AP76" s="238">
        <v>8.9114445351118105E-4</v>
      </c>
      <c r="AQ76" s="238">
        <v>3.9574908499983002E-3</v>
      </c>
      <c r="AR76" s="235">
        <v>0</v>
      </c>
      <c r="AS76" s="236">
        <v>3.8591371863007304E-2</v>
      </c>
      <c r="AU76" s="6"/>
    </row>
    <row r="77" spans="1:47" x14ac:dyDescent="0.25">
      <c r="A77" s="237" t="s">
        <v>22</v>
      </c>
      <c r="B77" s="4" t="s">
        <v>140</v>
      </c>
      <c r="C77" s="234" t="s">
        <v>176</v>
      </c>
      <c r="D77" s="238">
        <v>9.07942993508975E-2</v>
      </c>
      <c r="E77" s="238">
        <v>2.2128609629921501E-2</v>
      </c>
      <c r="F77" s="238">
        <v>2.30158196446037E-2</v>
      </c>
      <c r="G77" s="238">
        <v>1.1059275136491501E-2</v>
      </c>
      <c r="H77" s="238">
        <v>2.2144619716631198E-3</v>
      </c>
      <c r="I77" s="238">
        <v>4.1692762788127597E-3</v>
      </c>
      <c r="J77" s="238">
        <v>4.7153464989814703E-3</v>
      </c>
      <c r="K77" s="238">
        <v>3.54504599535736E-4</v>
      </c>
      <c r="L77" s="238">
        <v>6.7326372768710396E-3</v>
      </c>
      <c r="M77" s="238">
        <v>1.3491639852404E-2</v>
      </c>
      <c r="N77" s="238">
        <v>4.0786499380681497E-2</v>
      </c>
      <c r="O77" s="238">
        <v>4.0745065674872002E-2</v>
      </c>
      <c r="P77" s="238">
        <v>1.86235038289663E-3</v>
      </c>
      <c r="Q77" s="238">
        <v>1.61867403738589E-3</v>
      </c>
      <c r="R77" s="238">
        <v>1.4509480541182499E-3</v>
      </c>
      <c r="S77" s="238">
        <v>8.2000752682038595E-3</v>
      </c>
      <c r="T77" s="238">
        <v>0.49143219579345199</v>
      </c>
      <c r="U77" s="238">
        <v>0.139853183203313</v>
      </c>
      <c r="V77" s="238">
        <v>5.4460912409863803E-2</v>
      </c>
      <c r="W77" s="238">
        <v>3.2817588309721202E-2</v>
      </c>
      <c r="X77" s="238">
        <v>0.42471464013133398</v>
      </c>
      <c r="Y77" s="238">
        <v>0.31345816414460997</v>
      </c>
      <c r="Z77" s="238">
        <v>0.15869351277407101</v>
      </c>
      <c r="AA77" s="238">
        <v>0</v>
      </c>
      <c r="AB77" s="238">
        <v>4.34024376937538E-2</v>
      </c>
      <c r="AC77" s="238">
        <v>0.20997859750648501</v>
      </c>
      <c r="AD77" s="238">
        <v>0.251926705495781</v>
      </c>
      <c r="AE77" s="238">
        <v>0.167675736636688</v>
      </c>
      <c r="AF77" s="238">
        <v>3.1605377862951901E-2</v>
      </c>
      <c r="AG77" s="238">
        <v>0.23866507812361701</v>
      </c>
      <c r="AH77" s="238">
        <v>0.19189483068657301</v>
      </c>
      <c r="AI77" s="238">
        <v>0.18351847039674801</v>
      </c>
      <c r="AJ77" s="238">
        <v>0.28833648701942999</v>
      </c>
      <c r="AK77" s="238">
        <v>0.73552241529814</v>
      </c>
      <c r="AL77" s="238">
        <v>0</v>
      </c>
      <c r="AM77" s="238">
        <v>6.3837523496261799</v>
      </c>
      <c r="AN77" s="238">
        <v>0.27159209608278501</v>
      </c>
      <c r="AO77" s="238">
        <v>17.744621545346899</v>
      </c>
      <c r="AP77" s="238">
        <v>9.5029640307546504E-4</v>
      </c>
      <c r="AQ77" s="238">
        <v>1.18257323127369E-3</v>
      </c>
      <c r="AR77" s="235">
        <v>0</v>
      </c>
      <c r="AS77" s="236">
        <v>28.633394677215083</v>
      </c>
      <c r="AU77" s="6"/>
    </row>
    <row r="78" spans="1:47" x14ac:dyDescent="0.25">
      <c r="A78" s="237" t="s">
        <v>23</v>
      </c>
      <c r="B78" s="4" t="s">
        <v>141</v>
      </c>
      <c r="C78" s="234" t="s">
        <v>177</v>
      </c>
      <c r="D78" s="238">
        <v>5.0620992371527996E-3</v>
      </c>
      <c r="E78" s="238">
        <v>1.7130764888904199E-3</v>
      </c>
      <c r="F78" s="238">
        <v>2.6330101480788399E-3</v>
      </c>
      <c r="G78" s="238">
        <v>3.9881914266098502E-3</v>
      </c>
      <c r="H78" s="238">
        <v>0</v>
      </c>
      <c r="I78" s="238">
        <v>4.0020643920309502E-4</v>
      </c>
      <c r="J78" s="238">
        <v>0</v>
      </c>
      <c r="K78" s="238">
        <v>4.6848052358199803E-5</v>
      </c>
      <c r="L78" s="238">
        <v>0</v>
      </c>
      <c r="M78" s="238">
        <v>0</v>
      </c>
      <c r="N78" s="238">
        <v>0</v>
      </c>
      <c r="O78" s="238">
        <v>3.3092159898843701E-3</v>
      </c>
      <c r="P78" s="238">
        <v>7.60551494087597E-5</v>
      </c>
      <c r="Q78" s="238">
        <v>0</v>
      </c>
      <c r="R78" s="238">
        <v>3.5348459004073398E-5</v>
      </c>
      <c r="S78" s="238">
        <v>3.3333936743091498E-3</v>
      </c>
      <c r="T78" s="238">
        <v>2.7770320473699101E-3</v>
      </c>
      <c r="U78" s="238">
        <v>2.2106443285117901E-3</v>
      </c>
      <c r="V78" s="238">
        <v>8.0610116952132199E-5</v>
      </c>
      <c r="W78" s="238">
        <v>6.5836762272305603E-6</v>
      </c>
      <c r="X78" s="238">
        <v>1.6775446332262199E-4</v>
      </c>
      <c r="Y78" s="238">
        <v>7.8358230296476895E-4</v>
      </c>
      <c r="Z78" s="238">
        <v>2.7544693689551401E-6</v>
      </c>
      <c r="AA78" s="238">
        <v>0</v>
      </c>
      <c r="AB78" s="238">
        <v>1.2374822967543901E-4</v>
      </c>
      <c r="AC78" s="238">
        <v>1.4535292466005801E-4</v>
      </c>
      <c r="AD78" s="238">
        <v>6.1365418738801899E-4</v>
      </c>
      <c r="AE78" s="238">
        <v>3.6475214726614999E-4</v>
      </c>
      <c r="AF78" s="238">
        <v>3.21193973385257E-4</v>
      </c>
      <c r="AG78" s="238">
        <v>0</v>
      </c>
      <c r="AH78" s="238">
        <v>2.3855305342735601E-5</v>
      </c>
      <c r="AI78" s="238">
        <v>1.44431531616643E-4</v>
      </c>
      <c r="AJ78" s="238">
        <v>0</v>
      </c>
      <c r="AK78" s="238">
        <v>0</v>
      </c>
      <c r="AL78" s="238">
        <v>0</v>
      </c>
      <c r="AM78" s="238">
        <v>5.8246503068285795E-4</v>
      </c>
      <c r="AN78" s="238">
        <v>7.3316885975685395E-5</v>
      </c>
      <c r="AO78" s="238">
        <v>4.87298631958017E-4</v>
      </c>
      <c r="AP78" s="238">
        <v>5.6062835642307603E-4</v>
      </c>
      <c r="AQ78" s="238">
        <v>7.0124347506567604E-3</v>
      </c>
      <c r="AR78" s="235">
        <v>0</v>
      </c>
      <c r="AS78" s="236">
        <v>3.7079538424647666E-2</v>
      </c>
      <c r="AU78" s="6"/>
    </row>
    <row r="79" spans="1:47" x14ac:dyDescent="0.25">
      <c r="B79" s="3" t="s">
        <v>178</v>
      </c>
      <c r="C79" s="237" t="s">
        <v>179</v>
      </c>
      <c r="D79" s="241">
        <v>2648.2877569948168</v>
      </c>
      <c r="E79" s="241">
        <v>50.126751555985045</v>
      </c>
      <c r="F79" s="241">
        <v>1817.2123452309015</v>
      </c>
      <c r="G79" s="241">
        <v>188.83991014964977</v>
      </c>
      <c r="H79" s="241">
        <v>36.397201705032252</v>
      </c>
      <c r="I79" s="241">
        <v>126.61013072598702</v>
      </c>
      <c r="J79" s="241">
        <v>44.838335160538641</v>
      </c>
      <c r="K79" s="241">
        <v>21.874861806349831</v>
      </c>
      <c r="L79" s="241">
        <v>175.76896778800796</v>
      </c>
      <c r="M79" s="241">
        <v>178.94543936206949</v>
      </c>
      <c r="N79" s="241">
        <v>538.5303499829588</v>
      </c>
      <c r="O79" s="241">
        <v>733.27172057746793</v>
      </c>
      <c r="P79" s="241">
        <v>7.5190330243734715</v>
      </c>
      <c r="Q79" s="241">
        <v>42.817528328345638</v>
      </c>
      <c r="R79" s="241">
        <v>4.3121262406272711</v>
      </c>
      <c r="S79" s="241">
        <v>249.64314101100103</v>
      </c>
      <c r="T79" s="241">
        <v>465.05216837191909</v>
      </c>
      <c r="U79" s="241">
        <v>2231.0384085141404</v>
      </c>
      <c r="V79" s="241">
        <v>57.72427225292455</v>
      </c>
      <c r="W79" s="241">
        <v>64.055427030516427</v>
      </c>
      <c r="X79" s="241">
        <v>555.06124947289152</v>
      </c>
      <c r="Y79" s="241">
        <v>1015.6136374938367</v>
      </c>
      <c r="Z79" s="241">
        <v>1088.2004062113692</v>
      </c>
      <c r="AA79" s="241">
        <v>0</v>
      </c>
      <c r="AB79" s="241">
        <v>186.85250324011022</v>
      </c>
      <c r="AC79" s="241">
        <v>241.4106678254623</v>
      </c>
      <c r="AD79" s="241">
        <v>664.71802570470868</v>
      </c>
      <c r="AE79" s="241">
        <v>492.34382146546568</v>
      </c>
      <c r="AF79" s="241">
        <v>533.73699965299511</v>
      </c>
      <c r="AG79" s="241">
        <v>398.00768292486015</v>
      </c>
      <c r="AH79" s="241">
        <v>168.88831517111635</v>
      </c>
      <c r="AI79" s="241">
        <v>336.35584476328091</v>
      </c>
      <c r="AJ79" s="241">
        <v>282.77223803298654</v>
      </c>
      <c r="AK79" s="241">
        <v>589.96246876645171</v>
      </c>
      <c r="AL79" s="241">
        <v>0</v>
      </c>
      <c r="AM79" s="241">
        <v>17546.880342788572</v>
      </c>
      <c r="AN79" s="241">
        <v>428.88346481746203</v>
      </c>
      <c r="AO79" s="241">
        <v>2897.4581465806473</v>
      </c>
      <c r="AP79" s="241">
        <v>7976.3385256299844</v>
      </c>
      <c r="AQ79" s="241">
        <v>1926.4967008297606</v>
      </c>
      <c r="AR79" s="241">
        <v>1262.5354495955462</v>
      </c>
      <c r="AS79" s="242">
        <v>48275.382366781123</v>
      </c>
      <c r="AU79" s="6"/>
    </row>
    <row r="80" spans="1:47" x14ac:dyDescent="0.25">
      <c r="B80" s="4" t="s">
        <v>180</v>
      </c>
      <c r="C80" s="234" t="s">
        <v>181</v>
      </c>
      <c r="D80" s="238">
        <v>188.38981571452399</v>
      </c>
      <c r="E80" s="238">
        <v>3.1004420607732399</v>
      </c>
      <c r="F80" s="238">
        <v>65.7270924476598</v>
      </c>
      <c r="G80" s="238">
        <v>9.9378701895209591</v>
      </c>
      <c r="H80" s="238">
        <v>1.56982933532208</v>
      </c>
      <c r="I80" s="238">
        <v>7.27536348839776</v>
      </c>
      <c r="J80" s="238">
        <v>4.22296755777288</v>
      </c>
      <c r="K80" s="238">
        <v>1.3290911660634701</v>
      </c>
      <c r="L80" s="238">
        <v>15.600783823458199</v>
      </c>
      <c r="M80" s="238">
        <v>15.107723080664501</v>
      </c>
      <c r="N80" s="238">
        <v>31.889678767818801</v>
      </c>
      <c r="O80" s="238">
        <v>89.057107743121904</v>
      </c>
      <c r="P80" s="238">
        <v>0.75404457476070197</v>
      </c>
      <c r="Q80" s="238">
        <v>5.1514264373654504</v>
      </c>
      <c r="R80" s="238">
        <v>0.82497271115001802</v>
      </c>
      <c r="S80" s="238">
        <v>24.017282627875201</v>
      </c>
      <c r="T80" s="238">
        <v>22.375770484556099</v>
      </c>
      <c r="U80" s="238">
        <v>150.08090557166</v>
      </c>
      <c r="V80" s="238">
        <v>2.7845803343111299</v>
      </c>
      <c r="W80" s="238">
        <v>3.0082128917011302</v>
      </c>
      <c r="X80" s="238">
        <v>28.8730801052251</v>
      </c>
      <c r="Y80" s="238">
        <v>23.722891388032998</v>
      </c>
      <c r="Z80" s="238">
        <v>138.421819440116</v>
      </c>
      <c r="AA80" s="238">
        <v>0</v>
      </c>
      <c r="AB80" s="238">
        <v>17.5662302010636</v>
      </c>
      <c r="AC80" s="238">
        <v>9.55038288297105</v>
      </c>
      <c r="AD80" s="238">
        <v>21.236996793400799</v>
      </c>
      <c r="AE80" s="238">
        <v>28.3131957550777</v>
      </c>
      <c r="AF80" s="238">
        <v>32.3244082581529</v>
      </c>
      <c r="AG80" s="238">
        <v>30.7362695272525</v>
      </c>
      <c r="AH80" s="238">
        <v>10.2312180011576</v>
      </c>
      <c r="AI80" s="238">
        <v>15.6165992507546</v>
      </c>
      <c r="AJ80" s="238">
        <v>11.42209950574</v>
      </c>
      <c r="AK80" s="238">
        <v>19.0679913952433</v>
      </c>
      <c r="AL80" s="238">
        <v>0</v>
      </c>
      <c r="AM80" s="238">
        <v>1413.1662348658999</v>
      </c>
      <c r="AN80" s="238">
        <v>15.9429208680221</v>
      </c>
      <c r="AO80" s="238">
        <v>18.413936087904599</v>
      </c>
      <c r="AP80" s="238">
        <v>430.56377445268402</v>
      </c>
      <c r="AQ80" s="238">
        <v>13.350874394047301</v>
      </c>
      <c r="AR80" s="235">
        <v>0</v>
      </c>
      <c r="AS80" s="236">
        <v>2920.7258841812227</v>
      </c>
      <c r="AU80" s="6"/>
    </row>
    <row r="81" spans="2:50" x14ac:dyDescent="0.25">
      <c r="B81" s="4" t="s">
        <v>182</v>
      </c>
      <c r="C81" s="234" t="s">
        <v>183</v>
      </c>
      <c r="D81" s="238">
        <v>0</v>
      </c>
      <c r="E81" s="238">
        <v>0</v>
      </c>
      <c r="F81" s="238">
        <v>0</v>
      </c>
      <c r="G81" s="238">
        <v>0</v>
      </c>
      <c r="H81" s="238">
        <v>0</v>
      </c>
      <c r="I81" s="238">
        <v>0</v>
      </c>
      <c r="J81" s="238">
        <v>0</v>
      </c>
      <c r="K81" s="238">
        <v>0</v>
      </c>
      <c r="L81" s="238">
        <v>0</v>
      </c>
      <c r="M81" s="238">
        <v>0</v>
      </c>
      <c r="N81" s="238">
        <v>0</v>
      </c>
      <c r="O81" s="238">
        <v>0</v>
      </c>
      <c r="P81" s="238">
        <v>0</v>
      </c>
      <c r="Q81" s="238">
        <v>0</v>
      </c>
      <c r="R81" s="238">
        <v>0</v>
      </c>
      <c r="S81" s="238">
        <v>0</v>
      </c>
      <c r="T81" s="238">
        <v>0</v>
      </c>
      <c r="U81" s="238">
        <v>0</v>
      </c>
      <c r="V81" s="238">
        <v>0</v>
      </c>
      <c r="W81" s="238">
        <v>0</v>
      </c>
      <c r="X81" s="238">
        <v>0</v>
      </c>
      <c r="Y81" s="238">
        <v>0</v>
      </c>
      <c r="Z81" s="238">
        <v>0</v>
      </c>
      <c r="AA81" s="238">
        <v>0</v>
      </c>
      <c r="AB81" s="238">
        <v>0</v>
      </c>
      <c r="AC81" s="238">
        <v>0</v>
      </c>
      <c r="AD81" s="238">
        <v>0</v>
      </c>
      <c r="AE81" s="238">
        <v>0</v>
      </c>
      <c r="AF81" s="238">
        <v>0</v>
      </c>
      <c r="AG81" s="238">
        <v>0</v>
      </c>
      <c r="AH81" s="238">
        <v>0</v>
      </c>
      <c r="AI81" s="238">
        <v>0</v>
      </c>
      <c r="AJ81" s="238">
        <v>0</v>
      </c>
      <c r="AK81" s="238">
        <v>0</v>
      </c>
      <c r="AL81" s="238">
        <v>0</v>
      </c>
      <c r="AM81" s="238">
        <v>0</v>
      </c>
      <c r="AN81" s="238">
        <v>0</v>
      </c>
      <c r="AO81" s="238">
        <v>0</v>
      </c>
      <c r="AP81" s="238">
        <v>0</v>
      </c>
      <c r="AQ81" s="238">
        <v>0</v>
      </c>
      <c r="AR81" s="235">
        <v>0</v>
      </c>
      <c r="AS81" s="236">
        <v>0</v>
      </c>
      <c r="AU81" s="6"/>
    </row>
    <row r="82" spans="2:50" x14ac:dyDescent="0.25">
      <c r="B82" s="4" t="s">
        <v>184</v>
      </c>
      <c r="C82" s="234" t="s">
        <v>185</v>
      </c>
      <c r="D82" s="238">
        <v>0</v>
      </c>
      <c r="E82" s="238">
        <v>0</v>
      </c>
      <c r="F82" s="238">
        <v>0</v>
      </c>
      <c r="G82" s="238">
        <v>0</v>
      </c>
      <c r="H82" s="238">
        <v>0</v>
      </c>
      <c r="I82" s="238">
        <v>0</v>
      </c>
      <c r="J82" s="238">
        <v>0</v>
      </c>
      <c r="K82" s="238">
        <v>0</v>
      </c>
      <c r="L82" s="238">
        <v>0</v>
      </c>
      <c r="M82" s="238">
        <v>0</v>
      </c>
      <c r="N82" s="238">
        <v>0</v>
      </c>
      <c r="O82" s="238">
        <v>0</v>
      </c>
      <c r="P82" s="238">
        <v>0</v>
      </c>
      <c r="Q82" s="238">
        <v>0</v>
      </c>
      <c r="R82" s="238">
        <v>0</v>
      </c>
      <c r="S82" s="238">
        <v>0</v>
      </c>
      <c r="T82" s="238">
        <v>0</v>
      </c>
      <c r="U82" s="238">
        <v>0</v>
      </c>
      <c r="V82" s="238">
        <v>0</v>
      </c>
      <c r="W82" s="238">
        <v>0</v>
      </c>
      <c r="X82" s="238">
        <v>0</v>
      </c>
      <c r="Y82" s="238">
        <v>0</v>
      </c>
      <c r="Z82" s="238">
        <v>0</v>
      </c>
      <c r="AA82" s="238">
        <v>0</v>
      </c>
      <c r="AB82" s="238">
        <v>0</v>
      </c>
      <c r="AC82" s="238">
        <v>0</v>
      </c>
      <c r="AD82" s="238">
        <v>0</v>
      </c>
      <c r="AE82" s="238">
        <v>0</v>
      </c>
      <c r="AF82" s="238">
        <v>0</v>
      </c>
      <c r="AG82" s="238">
        <v>0</v>
      </c>
      <c r="AH82" s="238">
        <v>0</v>
      </c>
      <c r="AI82" s="238">
        <v>0</v>
      </c>
      <c r="AJ82" s="238">
        <v>0</v>
      </c>
      <c r="AK82" s="238">
        <v>0</v>
      </c>
      <c r="AL82" s="238">
        <v>0</v>
      </c>
      <c r="AM82" s="238">
        <v>0</v>
      </c>
      <c r="AN82" s="238">
        <v>0</v>
      </c>
      <c r="AO82" s="238">
        <v>0</v>
      </c>
      <c r="AP82" s="238">
        <v>0</v>
      </c>
      <c r="AQ82" s="238">
        <v>0</v>
      </c>
      <c r="AR82" s="235">
        <v>0</v>
      </c>
      <c r="AS82" s="236">
        <v>0</v>
      </c>
      <c r="AU82" s="6"/>
    </row>
    <row r="83" spans="2:50" x14ac:dyDescent="0.25">
      <c r="B83" s="4" t="s">
        <v>186</v>
      </c>
      <c r="C83" s="234" t="s">
        <v>187</v>
      </c>
      <c r="D83" s="238">
        <v>0</v>
      </c>
      <c r="E83" s="238">
        <v>0</v>
      </c>
      <c r="F83" s="238">
        <v>0</v>
      </c>
      <c r="G83" s="238">
        <v>0</v>
      </c>
      <c r="H83" s="238">
        <v>0</v>
      </c>
      <c r="I83" s="238">
        <v>0</v>
      </c>
      <c r="J83" s="238">
        <v>0</v>
      </c>
      <c r="K83" s="238">
        <v>0</v>
      </c>
      <c r="L83" s="238">
        <v>0</v>
      </c>
      <c r="M83" s="238">
        <v>0</v>
      </c>
      <c r="N83" s="238">
        <v>0</v>
      </c>
      <c r="O83" s="238">
        <v>0</v>
      </c>
      <c r="P83" s="238">
        <v>0</v>
      </c>
      <c r="Q83" s="238">
        <v>0</v>
      </c>
      <c r="R83" s="238">
        <v>0</v>
      </c>
      <c r="S83" s="238">
        <v>0</v>
      </c>
      <c r="T83" s="238">
        <v>0</v>
      </c>
      <c r="U83" s="238">
        <v>0</v>
      </c>
      <c r="V83" s="238">
        <v>0</v>
      </c>
      <c r="W83" s="238">
        <v>0</v>
      </c>
      <c r="X83" s="238">
        <v>0</v>
      </c>
      <c r="Y83" s="238">
        <v>0</v>
      </c>
      <c r="Z83" s="238">
        <v>0</v>
      </c>
      <c r="AA83" s="238">
        <v>0</v>
      </c>
      <c r="AB83" s="238">
        <v>0</v>
      </c>
      <c r="AC83" s="238">
        <v>0</v>
      </c>
      <c r="AD83" s="238">
        <v>0</v>
      </c>
      <c r="AE83" s="238">
        <v>0</v>
      </c>
      <c r="AF83" s="238">
        <v>0</v>
      </c>
      <c r="AG83" s="238">
        <v>0</v>
      </c>
      <c r="AH83" s="238">
        <v>0</v>
      </c>
      <c r="AI83" s="238">
        <v>0</v>
      </c>
      <c r="AJ83" s="238">
        <v>0</v>
      </c>
      <c r="AK83" s="238">
        <v>0</v>
      </c>
      <c r="AL83" s="238">
        <v>0</v>
      </c>
      <c r="AM83" s="238">
        <v>0</v>
      </c>
      <c r="AN83" s="238">
        <v>0</v>
      </c>
      <c r="AO83" s="238">
        <v>0</v>
      </c>
      <c r="AP83" s="238">
        <v>0</v>
      </c>
      <c r="AQ83" s="238">
        <v>0</v>
      </c>
      <c r="AR83" s="235">
        <v>0</v>
      </c>
      <c r="AS83" s="236">
        <v>0</v>
      </c>
      <c r="AU83" s="6"/>
    </row>
    <row r="84" spans="2:50" x14ac:dyDescent="0.25">
      <c r="B84" s="4" t="s">
        <v>188</v>
      </c>
      <c r="C84" s="234" t="s">
        <v>189</v>
      </c>
      <c r="D84" s="238">
        <v>6447.10286207434</v>
      </c>
      <c r="E84" s="238">
        <v>137.893182623661</v>
      </c>
      <c r="F84" s="238">
        <v>516.75693685242095</v>
      </c>
      <c r="G84" s="238">
        <v>81.605205936145794</v>
      </c>
      <c r="H84" s="238">
        <v>11.1188586134777</v>
      </c>
      <c r="I84" s="238">
        <v>42.8767605272282</v>
      </c>
      <c r="J84" s="238">
        <v>20.326957111149198</v>
      </c>
      <c r="K84" s="238">
        <v>5.5481203583511602</v>
      </c>
      <c r="L84" s="238">
        <v>72.381480714379805</v>
      </c>
      <c r="M84" s="238">
        <v>43.814626765929198</v>
      </c>
      <c r="N84" s="238">
        <v>188.240505231442</v>
      </c>
      <c r="O84" s="238">
        <v>165.963633891641</v>
      </c>
      <c r="P84" s="238">
        <v>7.7937810189313002</v>
      </c>
      <c r="Q84" s="238">
        <v>11.3184051265661</v>
      </c>
      <c r="R84" s="238">
        <v>1.48498669377839</v>
      </c>
      <c r="S84" s="238">
        <v>74.623399221330999</v>
      </c>
      <c r="T84" s="238">
        <v>255.66034273970899</v>
      </c>
      <c r="U84" s="238">
        <v>1576.4824033730299</v>
      </c>
      <c r="V84" s="238">
        <v>252.01103002375601</v>
      </c>
      <c r="W84" s="238">
        <v>280.80007157885399</v>
      </c>
      <c r="X84" s="238">
        <v>2434.9977213042698</v>
      </c>
      <c r="Y84" s="238">
        <v>434.75281753872503</v>
      </c>
      <c r="Z84" s="238">
        <v>1010.4346346194</v>
      </c>
      <c r="AA84" s="238">
        <v>0</v>
      </c>
      <c r="AB84" s="238">
        <v>310.19401908485997</v>
      </c>
      <c r="AC84" s="238">
        <v>102.205929286138</v>
      </c>
      <c r="AD84" s="238">
        <v>356.68470849543002</v>
      </c>
      <c r="AE84" s="238">
        <v>1185.5766908486401</v>
      </c>
      <c r="AF84" s="238">
        <v>1551.2469462822501</v>
      </c>
      <c r="AG84" s="238">
        <v>622.869472048229</v>
      </c>
      <c r="AH84" s="238">
        <v>658.65691444707102</v>
      </c>
      <c r="AI84" s="238">
        <v>1587.87219198292</v>
      </c>
      <c r="AJ84" s="238">
        <v>382.38267997672898</v>
      </c>
      <c r="AK84" s="238">
        <v>1118.2656852980999</v>
      </c>
      <c r="AL84" s="238">
        <v>0</v>
      </c>
      <c r="AM84" s="238">
        <v>0</v>
      </c>
      <c r="AN84" s="238">
        <v>0</v>
      </c>
      <c r="AO84" s="238">
        <v>0</v>
      </c>
      <c r="AP84" s="238">
        <v>0</v>
      </c>
      <c r="AQ84" s="238">
        <v>0</v>
      </c>
      <c r="AR84" s="235">
        <v>0</v>
      </c>
      <c r="AS84" s="236">
        <v>21949.943961688878</v>
      </c>
      <c r="AU84" s="6"/>
    </row>
    <row r="85" spans="2:50" x14ac:dyDescent="0.25">
      <c r="B85" s="4" t="s">
        <v>190</v>
      </c>
      <c r="C85" s="234"/>
      <c r="D85" s="238">
        <v>0</v>
      </c>
      <c r="E85" s="238">
        <v>0</v>
      </c>
      <c r="F85" s="238">
        <v>0</v>
      </c>
      <c r="G85" s="238">
        <v>0</v>
      </c>
      <c r="H85" s="238">
        <v>0</v>
      </c>
      <c r="I85" s="238">
        <v>0</v>
      </c>
      <c r="J85" s="238">
        <v>0</v>
      </c>
      <c r="K85" s="238">
        <v>0</v>
      </c>
      <c r="L85" s="238">
        <v>0</v>
      </c>
      <c r="M85" s="238">
        <v>0</v>
      </c>
      <c r="N85" s="238">
        <v>0</v>
      </c>
      <c r="O85" s="238">
        <v>0</v>
      </c>
      <c r="P85" s="238">
        <v>0</v>
      </c>
      <c r="Q85" s="238">
        <v>0</v>
      </c>
      <c r="R85" s="238">
        <v>0</v>
      </c>
      <c r="S85" s="238">
        <v>0</v>
      </c>
      <c r="T85" s="238">
        <v>0</v>
      </c>
      <c r="U85" s="238">
        <v>0</v>
      </c>
      <c r="V85" s="238">
        <v>0</v>
      </c>
      <c r="W85" s="238">
        <v>0</v>
      </c>
      <c r="X85" s="238">
        <v>0</v>
      </c>
      <c r="Y85" s="238">
        <v>0</v>
      </c>
      <c r="Z85" s="238">
        <v>0</v>
      </c>
      <c r="AA85" s="238">
        <v>0</v>
      </c>
      <c r="AB85" s="238">
        <v>0</v>
      </c>
      <c r="AC85" s="238">
        <v>0</v>
      </c>
      <c r="AD85" s="238">
        <v>0</v>
      </c>
      <c r="AE85" s="238">
        <v>0</v>
      </c>
      <c r="AF85" s="238">
        <v>0</v>
      </c>
      <c r="AG85" s="238">
        <v>0</v>
      </c>
      <c r="AH85" s="238">
        <v>0</v>
      </c>
      <c r="AI85" s="238">
        <v>0</v>
      </c>
      <c r="AJ85" s="238">
        <v>0</v>
      </c>
      <c r="AK85" s="238">
        <v>0</v>
      </c>
      <c r="AL85" s="238">
        <v>0</v>
      </c>
      <c r="AM85" s="238">
        <v>0</v>
      </c>
      <c r="AN85" s="238">
        <v>0</v>
      </c>
      <c r="AO85" s="238">
        <v>0</v>
      </c>
      <c r="AP85" s="238">
        <v>0</v>
      </c>
      <c r="AQ85" s="238">
        <v>0</v>
      </c>
      <c r="AR85" s="235">
        <v>0</v>
      </c>
      <c r="AS85" s="236">
        <v>0</v>
      </c>
      <c r="AU85" s="6"/>
    </row>
    <row r="86" spans="2:50" x14ac:dyDescent="0.25">
      <c r="B86" s="7" t="s">
        <v>191</v>
      </c>
      <c r="C86" s="243" t="s">
        <v>192</v>
      </c>
      <c r="D86" s="244">
        <v>9283.7804347836809</v>
      </c>
      <c r="E86" s="244">
        <v>191.12037624041929</v>
      </c>
      <c r="F86" s="244">
        <v>2399.6963745309822</v>
      </c>
      <c r="G86" s="244">
        <v>280.38298627531651</v>
      </c>
      <c r="H86" s="244">
        <v>49.085889653832034</v>
      </c>
      <c r="I86" s="244">
        <v>176.76225474161299</v>
      </c>
      <c r="J86" s="244">
        <v>69.388259829460722</v>
      </c>
      <c r="K86" s="244">
        <v>28.75207333076446</v>
      </c>
      <c r="L86" s="244">
        <v>263.75123232584593</v>
      </c>
      <c r="M86" s="244">
        <v>237.8677892086632</v>
      </c>
      <c r="N86" s="244">
        <v>758.6605339822197</v>
      </c>
      <c r="O86" s="244">
        <v>988.29246221223093</v>
      </c>
      <c r="P86" s="244">
        <v>16.066858618065474</v>
      </c>
      <c r="Q86" s="244">
        <v>59.287359892277188</v>
      </c>
      <c r="R86" s="244">
        <v>6.6220856455556785</v>
      </c>
      <c r="S86" s="244">
        <v>348.28382286020724</v>
      </c>
      <c r="T86" s="244">
        <v>743.08828159618417</v>
      </c>
      <c r="U86" s="244">
        <v>3957.6017174588305</v>
      </c>
      <c r="V86" s="244">
        <v>312.51988261099166</v>
      </c>
      <c r="W86" s="244">
        <v>347.86371150107152</v>
      </c>
      <c r="X86" s="244">
        <v>3018.9320508823866</v>
      </c>
      <c r="Y86" s="244">
        <v>1474.0893464205947</v>
      </c>
      <c r="Z86" s="244">
        <v>2237.0568602708854</v>
      </c>
      <c r="AA86" s="244">
        <v>0</v>
      </c>
      <c r="AB86" s="244">
        <v>514.61275252603377</v>
      </c>
      <c r="AC86" s="244">
        <v>353.16697999457131</v>
      </c>
      <c r="AD86" s="244">
        <v>1042.6397309935394</v>
      </c>
      <c r="AE86" s="244">
        <v>1706.2337080691834</v>
      </c>
      <c r="AF86" s="244">
        <v>2117.3083541933979</v>
      </c>
      <c r="AG86" s="244">
        <v>1051.6134245003416</v>
      </c>
      <c r="AH86" s="244">
        <v>837.77644761934494</v>
      </c>
      <c r="AI86" s="244">
        <v>1939.8446359969555</v>
      </c>
      <c r="AJ86" s="244">
        <v>676.57701751545551</v>
      </c>
      <c r="AK86" s="244">
        <v>1727.2961454597948</v>
      </c>
      <c r="AL86" s="244">
        <v>0</v>
      </c>
      <c r="AM86" s="244">
        <v>18960.046577654473</v>
      </c>
      <c r="AN86" s="244">
        <v>444.82638568548413</v>
      </c>
      <c r="AO86" s="244">
        <v>2915.8720826685517</v>
      </c>
      <c r="AP86" s="244">
        <v>8406.9023000826692</v>
      </c>
      <c r="AQ86" s="244">
        <v>1939.8475752238078</v>
      </c>
      <c r="AR86" s="244">
        <v>1262.5354495955462</v>
      </c>
      <c r="AS86" s="245">
        <v>73146.052212651208</v>
      </c>
    </row>
    <row r="87" spans="2:50" x14ac:dyDescent="0.25">
      <c r="B87" s="246"/>
    </row>
    <row r="88" spans="2:50" x14ac:dyDescent="0.25">
      <c r="B88" s="1" t="s">
        <v>193</v>
      </c>
    </row>
    <row r="89" spans="2:50" x14ac:dyDescent="0.25">
      <c r="B89" s="1" t="s">
        <v>194</v>
      </c>
    </row>
    <row r="93" spans="2:50" s="8" customFormat="1" x14ac:dyDescent="0.25">
      <c r="D93" s="247" t="s">
        <v>195</v>
      </c>
      <c r="E93" s="247"/>
      <c r="F93" s="247"/>
      <c r="G93" s="247"/>
      <c r="H93" s="247"/>
      <c r="I93" s="247"/>
      <c r="J93" s="247"/>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T93" s="9"/>
    </row>
    <row r="94" spans="2:50" s="8" customFormat="1" x14ac:dyDescent="0.25">
      <c r="D94" s="265" t="s">
        <v>196</v>
      </c>
      <c r="E94" s="266"/>
      <c r="F94" s="266"/>
      <c r="G94" s="266"/>
      <c r="H94" s="266"/>
      <c r="I94" s="265" t="s">
        <v>197</v>
      </c>
      <c r="J94" s="266"/>
      <c r="K94" s="266"/>
      <c r="L94" s="266"/>
      <c r="M94" s="266"/>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W94" s="9"/>
      <c r="AX94" s="10"/>
    </row>
    <row r="95" spans="2:50" s="8" customFormat="1" x14ac:dyDescent="0.25">
      <c r="D95" s="267" t="s">
        <v>198</v>
      </c>
      <c r="E95" s="262"/>
      <c r="F95" s="262"/>
      <c r="G95" s="262"/>
      <c r="H95" s="248">
        <v>410979.72008086671</v>
      </c>
      <c r="I95" s="267" t="s">
        <v>199</v>
      </c>
      <c r="J95" s="262"/>
      <c r="K95" s="262"/>
      <c r="L95" s="262"/>
      <c r="M95" s="248">
        <v>168320.45797955984</v>
      </c>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W95" s="9"/>
      <c r="AX95" s="10"/>
    </row>
    <row r="96" spans="2:50" s="8" customFormat="1" x14ac:dyDescent="0.25">
      <c r="D96" s="261" t="s">
        <v>200</v>
      </c>
      <c r="E96" s="262"/>
      <c r="F96" s="262"/>
      <c r="G96" s="262"/>
      <c r="H96" s="248">
        <v>-178510.76823883163</v>
      </c>
      <c r="I96" s="261" t="s">
        <v>201</v>
      </c>
      <c r="J96" s="262"/>
      <c r="K96" s="262"/>
      <c r="L96" s="262"/>
      <c r="M96" s="248">
        <v>0</v>
      </c>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W96" s="9"/>
      <c r="AX96" s="10"/>
    </row>
    <row r="97" spans="4:50" s="8" customFormat="1" x14ac:dyDescent="0.25">
      <c r="D97" s="267" t="s">
        <v>202</v>
      </c>
      <c r="E97" s="262"/>
      <c r="F97" s="262"/>
      <c r="G97" s="262"/>
      <c r="H97" s="248">
        <v>232468.95184203508</v>
      </c>
      <c r="I97" s="267" t="s">
        <v>203</v>
      </c>
      <c r="J97" s="262"/>
      <c r="K97" s="262"/>
      <c r="L97" s="262"/>
      <c r="M97" s="248">
        <v>14736.41467331286</v>
      </c>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W97" s="9"/>
      <c r="AX97" s="10"/>
    </row>
    <row r="98" spans="4:50" s="8" customFormat="1" x14ac:dyDescent="0.25">
      <c r="D98" s="261" t="s">
        <v>204</v>
      </c>
      <c r="E98" s="262"/>
      <c r="F98" s="262"/>
      <c r="G98" s="262"/>
      <c r="H98" s="248">
        <v>13164.537081306869</v>
      </c>
      <c r="I98" s="261" t="s">
        <v>205</v>
      </c>
      <c r="J98" s="262"/>
      <c r="K98" s="262"/>
      <c r="L98" s="262"/>
      <c r="M98" s="248">
        <v>75579.066462789953</v>
      </c>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W98" s="9"/>
      <c r="AX98" s="10"/>
    </row>
    <row r="99" spans="4:50" s="8" customFormat="1" x14ac:dyDescent="0.25">
      <c r="D99" s="249"/>
      <c r="E99" s="250"/>
      <c r="F99" s="250"/>
      <c r="G99" s="250"/>
      <c r="H99" s="248"/>
      <c r="I99" s="249" t="s">
        <v>206</v>
      </c>
      <c r="J99" s="250"/>
      <c r="K99" s="250"/>
      <c r="L99" s="250"/>
      <c r="M99" s="248">
        <v>0</v>
      </c>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W99" s="9"/>
      <c r="AX99" s="10"/>
    </row>
    <row r="100" spans="4:50" s="8" customFormat="1" x14ac:dyDescent="0.25">
      <c r="D100" s="267"/>
      <c r="E100" s="262"/>
      <c r="F100" s="262"/>
      <c r="G100" s="262"/>
      <c r="H100" s="248"/>
      <c r="I100" s="267" t="s">
        <v>207</v>
      </c>
      <c r="J100" s="262"/>
      <c r="K100" s="262"/>
      <c r="L100" s="262"/>
      <c r="M100" s="248"/>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W100" s="9"/>
      <c r="AX100" s="10"/>
    </row>
    <row r="101" spans="4:50" s="8" customFormat="1" x14ac:dyDescent="0.25">
      <c r="D101" s="267"/>
      <c r="E101" s="262"/>
      <c r="F101" s="262"/>
      <c r="G101" s="262"/>
      <c r="H101" s="251"/>
      <c r="I101" s="267" t="s">
        <v>208</v>
      </c>
      <c r="J101" s="262"/>
      <c r="K101" s="262"/>
      <c r="L101" s="262"/>
      <c r="M101" s="251">
        <v>30734.20841501328</v>
      </c>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W101" s="9"/>
      <c r="AX101" s="10"/>
    </row>
    <row r="102" spans="4:50" s="8" customFormat="1" x14ac:dyDescent="0.25">
      <c r="D102" s="267"/>
      <c r="E102" s="262"/>
      <c r="F102" s="262"/>
      <c r="G102" s="262"/>
      <c r="H102" s="248"/>
      <c r="I102" s="267" t="s">
        <v>209</v>
      </c>
      <c r="J102" s="262"/>
      <c r="K102" s="262"/>
      <c r="L102" s="262"/>
      <c r="M102" s="248">
        <v>-43736.658607334168</v>
      </c>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W102" s="9"/>
      <c r="AX102" s="10"/>
    </row>
    <row r="103" spans="4:50" s="8" customFormat="1" x14ac:dyDescent="0.25">
      <c r="D103" s="267"/>
      <c r="E103" s="262"/>
      <c r="F103" s="262"/>
      <c r="G103" s="262"/>
      <c r="H103" s="248"/>
      <c r="I103" s="267" t="s">
        <v>210</v>
      </c>
      <c r="J103" s="262"/>
      <c r="K103" s="262"/>
      <c r="L103" s="262"/>
      <c r="M103" s="248">
        <v>0</v>
      </c>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W103" s="9"/>
      <c r="AX103" s="10"/>
    </row>
    <row r="104" spans="4:50" s="8" customFormat="1" x14ac:dyDescent="0.25">
      <c r="D104" s="268" t="s">
        <v>211</v>
      </c>
      <c r="E104" s="269"/>
      <c r="F104" s="269"/>
      <c r="G104" s="269"/>
      <c r="H104" s="252">
        <v>245633.48892334194</v>
      </c>
      <c r="I104" s="268" t="s">
        <v>211</v>
      </c>
      <c r="J104" s="269"/>
      <c r="K104" s="269"/>
      <c r="L104" s="269"/>
      <c r="M104" s="252">
        <v>245633.48892334176</v>
      </c>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W104" s="9"/>
      <c r="AX104" s="10"/>
    </row>
  </sheetData>
  <mergeCells count="21">
    <mergeCell ref="D104:G104"/>
    <mergeCell ref="I104:L104"/>
    <mergeCell ref="D101:G101"/>
    <mergeCell ref="I101:L101"/>
    <mergeCell ref="D102:G102"/>
    <mergeCell ref="I102:L102"/>
    <mergeCell ref="D103:G103"/>
    <mergeCell ref="I103:L103"/>
    <mergeCell ref="D97:G97"/>
    <mergeCell ref="I97:L97"/>
    <mergeCell ref="D98:G98"/>
    <mergeCell ref="I98:L98"/>
    <mergeCell ref="D100:G100"/>
    <mergeCell ref="I100:L100"/>
    <mergeCell ref="D96:G96"/>
    <mergeCell ref="I96:L96"/>
    <mergeCell ref="B5:C6"/>
    <mergeCell ref="D94:H94"/>
    <mergeCell ref="I94:M94"/>
    <mergeCell ref="D95:G95"/>
    <mergeCell ref="I95:L9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2F14-9FD4-45A8-83BF-720D3C5B4B4B}">
  <dimension ref="A1:AS90"/>
  <sheetViews>
    <sheetView zoomScaleNormal="100" workbookViewId="0">
      <pane xSplit="3" ySplit="4" topLeftCell="D5" activePane="bottomRight" state="frozen"/>
      <selection activeCell="B2" sqref="B2"/>
      <selection pane="topRight" activeCell="B2" sqref="B2"/>
      <selection pane="bottomLeft" activeCell="B2" sqref="B2"/>
      <selection pane="bottomRight" activeCell="A2" sqref="A2"/>
    </sheetView>
  </sheetViews>
  <sheetFormatPr defaultColWidth="9.1796875" defaultRowHeight="11.5" x14ac:dyDescent="0.25"/>
  <cols>
    <col min="1" max="1" width="5.54296875" style="31" customWidth="1"/>
    <col min="2" max="2" width="4.1796875" style="31" customWidth="1"/>
    <col min="3" max="3" width="22.08984375" style="1" customWidth="1"/>
    <col min="4" max="45" width="5.453125" style="1" customWidth="1"/>
    <col min="46" max="16384" width="9.1796875" style="1"/>
  </cols>
  <sheetData>
    <row r="1" spans="1:45" x14ac:dyDescent="0.25">
      <c r="A1" s="129" t="s">
        <v>986</v>
      </c>
      <c r="B1" s="30"/>
      <c r="C1" s="2"/>
    </row>
    <row r="2" spans="1:45" s="31" customFormat="1" ht="13.5" customHeight="1" x14ac:dyDescent="0.25">
      <c r="A2" s="29" t="s">
        <v>243</v>
      </c>
      <c r="B2" s="39"/>
      <c r="C2" s="32"/>
      <c r="D2" s="32">
        <v>1</v>
      </c>
      <c r="E2" s="32">
        <v>2</v>
      </c>
      <c r="F2" s="32">
        <v>3</v>
      </c>
      <c r="G2" s="32">
        <v>4</v>
      </c>
      <c r="H2" s="32">
        <v>5</v>
      </c>
      <c r="I2" s="32">
        <v>6</v>
      </c>
      <c r="J2" s="32">
        <v>7</v>
      </c>
      <c r="K2" s="32">
        <v>8</v>
      </c>
      <c r="L2" s="32">
        <v>9</v>
      </c>
      <c r="M2" s="32">
        <v>10</v>
      </c>
      <c r="N2" s="32">
        <v>11</v>
      </c>
      <c r="O2" s="32">
        <v>12</v>
      </c>
      <c r="P2" s="32">
        <v>13</v>
      </c>
      <c r="Q2" s="32">
        <v>14</v>
      </c>
      <c r="R2" s="32">
        <v>15</v>
      </c>
      <c r="S2" s="32">
        <v>16</v>
      </c>
      <c r="T2" s="32">
        <v>17</v>
      </c>
      <c r="U2" s="32">
        <v>18</v>
      </c>
      <c r="V2" s="32">
        <v>19</v>
      </c>
      <c r="W2" s="32">
        <v>20</v>
      </c>
      <c r="X2" s="32">
        <v>21</v>
      </c>
      <c r="Y2" s="32">
        <v>22</v>
      </c>
      <c r="Z2" s="32">
        <v>23</v>
      </c>
      <c r="AA2" s="32">
        <v>24</v>
      </c>
      <c r="AB2" s="32">
        <v>25</v>
      </c>
      <c r="AC2" s="32">
        <v>26</v>
      </c>
      <c r="AD2" s="32">
        <v>27</v>
      </c>
      <c r="AE2" s="32">
        <v>28</v>
      </c>
      <c r="AF2" s="32">
        <v>29</v>
      </c>
      <c r="AG2" s="32">
        <v>30</v>
      </c>
      <c r="AH2" s="32">
        <v>31</v>
      </c>
      <c r="AI2" s="32">
        <v>32</v>
      </c>
      <c r="AJ2" s="32">
        <v>33</v>
      </c>
      <c r="AK2" s="32">
        <v>34</v>
      </c>
      <c r="AL2" s="32">
        <v>35</v>
      </c>
      <c r="AM2" s="32">
        <v>36</v>
      </c>
      <c r="AN2" s="32">
        <v>37</v>
      </c>
      <c r="AO2" s="32">
        <v>38</v>
      </c>
      <c r="AP2" s="32">
        <v>39</v>
      </c>
      <c r="AQ2" s="32">
        <v>40</v>
      </c>
      <c r="AR2" s="32">
        <v>41</v>
      </c>
      <c r="AS2" s="32">
        <v>42</v>
      </c>
    </row>
    <row r="3" spans="1:45" s="33" customFormat="1" x14ac:dyDescent="0.25">
      <c r="B3" s="34"/>
      <c r="C3" s="130"/>
      <c r="D3" s="131" t="s">
        <v>68</v>
      </c>
      <c r="E3" s="131" t="s">
        <v>69</v>
      </c>
      <c r="F3" s="131" t="s">
        <v>70</v>
      </c>
      <c r="G3" s="131" t="s">
        <v>71</v>
      </c>
      <c r="H3" s="131" t="s">
        <v>72</v>
      </c>
      <c r="I3" s="131" t="s">
        <v>73</v>
      </c>
      <c r="J3" s="131" t="s">
        <v>74</v>
      </c>
      <c r="K3" s="131" t="s">
        <v>75</v>
      </c>
      <c r="L3" s="131" t="s">
        <v>76</v>
      </c>
      <c r="M3" s="131" t="s">
        <v>77</v>
      </c>
      <c r="N3" s="131" t="s">
        <v>78</v>
      </c>
      <c r="O3" s="131" t="s">
        <v>79</v>
      </c>
      <c r="P3" s="131" t="s">
        <v>80</v>
      </c>
      <c r="Q3" s="131" t="s">
        <v>81</v>
      </c>
      <c r="R3" s="131" t="s">
        <v>82</v>
      </c>
      <c r="S3" s="131" t="s">
        <v>83</v>
      </c>
      <c r="T3" s="131" t="s">
        <v>84</v>
      </c>
      <c r="U3" s="131" t="s">
        <v>85</v>
      </c>
      <c r="V3" s="131" t="s">
        <v>86</v>
      </c>
      <c r="W3" s="131" t="s">
        <v>87</v>
      </c>
      <c r="X3" s="131" t="s">
        <v>88</v>
      </c>
      <c r="Y3" s="131" t="s">
        <v>89</v>
      </c>
      <c r="Z3" s="131" t="s">
        <v>90</v>
      </c>
      <c r="AA3" s="131" t="s">
        <v>91</v>
      </c>
      <c r="AB3" s="131" t="s">
        <v>92</v>
      </c>
      <c r="AC3" s="131" t="s">
        <v>93</v>
      </c>
      <c r="AD3" s="131" t="s">
        <v>94</v>
      </c>
      <c r="AE3" s="131" t="s">
        <v>95</v>
      </c>
      <c r="AF3" s="131" t="s">
        <v>96</v>
      </c>
      <c r="AG3" s="131" t="s">
        <v>97</v>
      </c>
      <c r="AH3" s="131" t="s">
        <v>98</v>
      </c>
      <c r="AI3" s="131" t="s">
        <v>99</v>
      </c>
      <c r="AJ3" s="131" t="s">
        <v>100</v>
      </c>
      <c r="AK3" s="131" t="s">
        <v>101</v>
      </c>
      <c r="AL3" s="131" t="s">
        <v>102</v>
      </c>
      <c r="AM3" s="131" t="s">
        <v>103</v>
      </c>
      <c r="AN3" s="131" t="s">
        <v>104</v>
      </c>
      <c r="AO3" s="131" t="s">
        <v>105</v>
      </c>
      <c r="AP3" s="131" t="s">
        <v>106</v>
      </c>
      <c r="AQ3" s="131" t="s">
        <v>107</v>
      </c>
      <c r="AR3" s="131" t="s">
        <v>108</v>
      </c>
      <c r="AS3" s="132"/>
    </row>
    <row r="4" spans="1:45" s="133" customFormat="1" ht="34" customHeight="1" x14ac:dyDescent="0.25">
      <c r="B4" s="134"/>
      <c r="C4" s="135" t="s">
        <v>25</v>
      </c>
      <c r="D4" s="40" t="s">
        <v>26</v>
      </c>
      <c r="E4" s="40" t="s">
        <v>27</v>
      </c>
      <c r="F4" s="40" t="s">
        <v>28</v>
      </c>
      <c r="G4" s="40" t="s">
        <v>29</v>
      </c>
      <c r="H4" s="40" t="s">
        <v>30</v>
      </c>
      <c r="I4" s="40" t="s">
        <v>31</v>
      </c>
      <c r="J4" s="40" t="s">
        <v>32</v>
      </c>
      <c r="K4" s="40" t="s">
        <v>33</v>
      </c>
      <c r="L4" s="40" t="s">
        <v>34</v>
      </c>
      <c r="M4" s="40" t="s">
        <v>35</v>
      </c>
      <c r="N4" s="40" t="s">
        <v>36</v>
      </c>
      <c r="O4" s="40" t="s">
        <v>37</v>
      </c>
      <c r="P4" s="40" t="s">
        <v>38</v>
      </c>
      <c r="Q4" s="40" t="s">
        <v>39</v>
      </c>
      <c r="R4" s="40" t="s">
        <v>40</v>
      </c>
      <c r="S4" s="40" t="s">
        <v>41</v>
      </c>
      <c r="T4" s="40" t="s">
        <v>42</v>
      </c>
      <c r="U4" s="40" t="s">
        <v>43</v>
      </c>
      <c r="V4" s="40" t="s">
        <v>44</v>
      </c>
      <c r="W4" s="40" t="s">
        <v>45</v>
      </c>
      <c r="X4" s="40" t="s">
        <v>46</v>
      </c>
      <c r="Y4" s="40" t="s">
        <v>47</v>
      </c>
      <c r="Z4" s="40" t="s">
        <v>48</v>
      </c>
      <c r="AA4" s="40" t="s">
        <v>49</v>
      </c>
      <c r="AB4" s="40" t="s">
        <v>50</v>
      </c>
      <c r="AC4" s="40" t="s">
        <v>51</v>
      </c>
      <c r="AD4" s="40" t="s">
        <v>52</v>
      </c>
      <c r="AE4" s="40" t="s">
        <v>53</v>
      </c>
      <c r="AF4" s="40" t="s">
        <v>54</v>
      </c>
      <c r="AG4" s="40" t="s">
        <v>55</v>
      </c>
      <c r="AH4" s="40" t="s">
        <v>56</v>
      </c>
      <c r="AI4" s="40" t="s">
        <v>57</v>
      </c>
      <c r="AJ4" s="40" t="s">
        <v>58</v>
      </c>
      <c r="AK4" s="40" t="s">
        <v>59</v>
      </c>
      <c r="AL4" s="40" t="s">
        <v>60</v>
      </c>
      <c r="AM4" s="40" t="s">
        <v>61</v>
      </c>
      <c r="AN4" s="40" t="s">
        <v>62</v>
      </c>
      <c r="AO4" s="40" t="s">
        <v>63</v>
      </c>
      <c r="AP4" s="40" t="s">
        <v>64</v>
      </c>
      <c r="AQ4" s="40" t="s">
        <v>65</v>
      </c>
      <c r="AR4" s="41" t="s">
        <v>66</v>
      </c>
      <c r="AS4" s="42" t="s">
        <v>67</v>
      </c>
    </row>
    <row r="5" spans="1:45" x14ac:dyDescent="0.25">
      <c r="A5" s="32">
        <v>1</v>
      </c>
      <c r="B5" s="38" t="s">
        <v>68</v>
      </c>
      <c r="C5" s="4" t="s">
        <v>110</v>
      </c>
      <c r="D5" s="136">
        <f>'35 sectors'!D8*ADB!$T$414/1000</f>
        <v>79.027224673187689</v>
      </c>
      <c r="E5" s="136">
        <f>'35 sectors'!E8*ADB!$T$414/1000</f>
        <v>0</v>
      </c>
      <c r="F5" s="136">
        <f>'35 sectors'!F8*ADB!$T$414/1000</f>
        <v>102.02158316096298</v>
      </c>
      <c r="G5" s="136">
        <f>'35 sectors'!G8*ADB!$T$414/1000</f>
        <v>3.2454792268788317</v>
      </c>
      <c r="H5" s="136">
        <f>'35 sectors'!H8*ADB!$T$414/1000</f>
        <v>1.6898238627612046</v>
      </c>
      <c r="I5" s="136">
        <f>'35 sectors'!I8*ADB!$T$414/1000</f>
        <v>3.8371452010674556</v>
      </c>
      <c r="J5" s="136">
        <f>'35 sectors'!J8*ADB!$T$414/1000</f>
        <v>0.16391878189816755</v>
      </c>
      <c r="K5" s="136">
        <f>'35 sectors'!K8*ADB!$T$414/1000</f>
        <v>0</v>
      </c>
      <c r="L5" s="136">
        <f>'35 sectors'!L8*ADB!$T$414/1000</f>
        <v>1.8246747252094002</v>
      </c>
      <c r="M5" s="136">
        <f>'35 sectors'!M8*ADB!$T$414/1000</f>
        <v>0.2569317547409703</v>
      </c>
      <c r="N5" s="136">
        <f>'35 sectors'!N8*ADB!$T$414/1000</f>
        <v>1.1816830436490864</v>
      </c>
      <c r="O5" s="136">
        <f>'35 sectors'!O8*ADB!$T$414/1000</f>
        <v>4.5125596142983518E-2</v>
      </c>
      <c r="P5" s="136">
        <f>'35 sectors'!P8*ADB!$T$414/1000</f>
        <v>0</v>
      </c>
      <c r="Q5" s="136">
        <f>'35 sectors'!Q8*ADB!$T$414/1000</f>
        <v>0</v>
      </c>
      <c r="R5" s="136">
        <f>'35 sectors'!R8*ADB!$T$414/1000</f>
        <v>0</v>
      </c>
      <c r="S5" s="136">
        <f>'35 sectors'!S8*ADB!$T$414/1000</f>
        <v>2.5917439612823689</v>
      </c>
      <c r="T5" s="136">
        <f>'35 sectors'!T8*ADB!$T$414/1000</f>
        <v>4.5822848995280143</v>
      </c>
      <c r="U5" s="136">
        <f>'35 sectors'!U8*ADB!$T$414/1000</f>
        <v>0</v>
      </c>
      <c r="V5" s="136">
        <f>'35 sectors'!V8*ADB!$T$414/1000</f>
        <v>0</v>
      </c>
      <c r="W5" s="136">
        <f>'35 sectors'!W8*ADB!$T$414/1000</f>
        <v>0</v>
      </c>
      <c r="X5" s="136">
        <f>'35 sectors'!X8*ADB!$T$414/1000</f>
        <v>0</v>
      </c>
      <c r="Y5" s="136">
        <f>'35 sectors'!Y8*ADB!$T$414/1000</f>
        <v>40.321216809553512</v>
      </c>
      <c r="Z5" s="136">
        <f>'35 sectors'!Z8*ADB!$T$414/1000</f>
        <v>0</v>
      </c>
      <c r="AA5" s="136">
        <f>'35 sectors'!AA8*ADB!$T$414/1000</f>
        <v>0</v>
      </c>
      <c r="AB5" s="136">
        <f>'35 sectors'!AB8*ADB!$T$414/1000</f>
        <v>0</v>
      </c>
      <c r="AC5" s="136">
        <f>'35 sectors'!AC8*ADB!$T$414/1000</f>
        <v>0</v>
      </c>
      <c r="AD5" s="136">
        <f>'35 sectors'!AD8*ADB!$T$414/1000</f>
        <v>16.694568335706812</v>
      </c>
      <c r="AE5" s="136">
        <f>'35 sectors'!AE8*ADB!$T$414/1000</f>
        <v>0</v>
      </c>
      <c r="AF5" s="136">
        <f>'35 sectors'!AF8*ADB!$T$414/1000</f>
        <v>0</v>
      </c>
      <c r="AG5" s="136">
        <f>'35 sectors'!AG8*ADB!$T$414/1000</f>
        <v>0</v>
      </c>
      <c r="AH5" s="136">
        <f>'35 sectors'!AH8*ADB!$T$414/1000</f>
        <v>3.0831759843737934</v>
      </c>
      <c r="AI5" s="136">
        <f>'35 sectors'!AI8*ADB!$T$414/1000</f>
        <v>13.11911880460887</v>
      </c>
      <c r="AJ5" s="136">
        <f>'35 sectors'!AJ8*ADB!$T$414/1000</f>
        <v>0</v>
      </c>
      <c r="AK5" s="136">
        <f>'35 sectors'!AK8*ADB!$T$414/1000</f>
        <v>0</v>
      </c>
      <c r="AL5" s="136">
        <f>'35 sectors'!AL8*ADB!$T$414/1000</f>
        <v>0</v>
      </c>
      <c r="AM5" s="136">
        <f>'35 sectors'!AM8*ADB!$T$414/1000</f>
        <v>388.66829840830491</v>
      </c>
      <c r="AN5" s="136">
        <f>'35 sectors'!AN8*ADB!$T$414/1000</f>
        <v>1.0224702790557656</v>
      </c>
      <c r="AO5" s="136">
        <f>'35 sectors'!AO8*ADB!$T$414/1000</f>
        <v>0</v>
      </c>
      <c r="AP5" s="136">
        <f>'35 sectors'!AP8*ADB!$T$414/1000</f>
        <v>124.68013397213598</v>
      </c>
      <c r="AQ5" s="136">
        <f>'35 sectors'!AQ8*ADB!$T$414/1000</f>
        <v>176.1782527108812</v>
      </c>
      <c r="AR5" s="136">
        <f>'35 sectors'!AR8*ADB!$T$414/1000</f>
        <v>6.0305412280898691</v>
      </c>
      <c r="AS5" s="136">
        <f>'35 sectors'!AS8*ADB!$T$414/1000</f>
        <v>970.2653954200199</v>
      </c>
    </row>
    <row r="6" spans="1:45" x14ac:dyDescent="0.25">
      <c r="A6" s="32">
        <v>2</v>
      </c>
      <c r="B6" s="38" t="s">
        <v>69</v>
      </c>
      <c r="C6" s="4" t="s">
        <v>111</v>
      </c>
      <c r="D6" s="136">
        <f>'35 sectors'!D9*ADB!$T$414/1000</f>
        <v>0</v>
      </c>
      <c r="E6" s="136">
        <f>'35 sectors'!E9*ADB!$T$414/1000</f>
        <v>0</v>
      </c>
      <c r="F6" s="136">
        <f>'35 sectors'!F9*ADB!$T$414/1000</f>
        <v>4.5666486938551E-2</v>
      </c>
      <c r="G6" s="136">
        <f>'35 sectors'!G9*ADB!$T$414/1000</f>
        <v>3.9982762370033929E-3</v>
      </c>
      <c r="H6" s="136">
        <f>'35 sectors'!H9*ADB!$T$414/1000</f>
        <v>1.3447894789416846E-3</v>
      </c>
      <c r="I6" s="136">
        <f>'35 sectors'!I9*ADB!$T$414/1000</f>
        <v>5.0245599480953495E-4</v>
      </c>
      <c r="J6" s="136">
        <f>'35 sectors'!J9*ADB!$T$414/1000</f>
        <v>0</v>
      </c>
      <c r="K6" s="136">
        <f>'35 sectors'!K9*ADB!$T$414/1000</f>
        <v>0.37511565339688252</v>
      </c>
      <c r="L6" s="136">
        <f>'35 sectors'!L9*ADB!$T$414/1000</f>
        <v>7.0830975496039436E-2</v>
      </c>
      <c r="M6" s="136">
        <f>'35 sectors'!M9*ADB!$T$414/1000</f>
        <v>0</v>
      </c>
      <c r="N6" s="136">
        <f>'35 sectors'!N9*ADB!$T$414/1000</f>
        <v>6.1082831156768327</v>
      </c>
      <c r="O6" s="136">
        <f>'35 sectors'!O9*ADB!$T$414/1000</f>
        <v>0.34861537303924944</v>
      </c>
      <c r="P6" s="136">
        <f>'35 sectors'!P9*ADB!$T$414/1000</f>
        <v>0</v>
      </c>
      <c r="Q6" s="136">
        <f>'35 sectors'!Q9*ADB!$T$414/1000</f>
        <v>5.8221378905865494E-4</v>
      </c>
      <c r="R6" s="136">
        <f>'35 sectors'!R9*ADB!$T$414/1000</f>
        <v>0</v>
      </c>
      <c r="S6" s="136">
        <f>'35 sectors'!S9*ADB!$T$414/1000</f>
        <v>2.2432655673527741E-3</v>
      </c>
      <c r="T6" s="136">
        <f>'35 sectors'!T9*ADB!$T$414/1000</f>
        <v>0</v>
      </c>
      <c r="U6" s="136">
        <f>'35 sectors'!U9*ADB!$T$414/1000</f>
        <v>9.5112604725968044</v>
      </c>
      <c r="V6" s="136">
        <f>'35 sectors'!V9*ADB!$T$414/1000</f>
        <v>0</v>
      </c>
      <c r="W6" s="136">
        <f>'35 sectors'!W9*ADB!$T$414/1000</f>
        <v>0</v>
      </c>
      <c r="X6" s="136">
        <f>'35 sectors'!X9*ADB!$T$414/1000</f>
        <v>0</v>
      </c>
      <c r="Y6" s="136">
        <f>'35 sectors'!Y9*ADB!$T$414/1000</f>
        <v>1.7989801509072721E-2</v>
      </c>
      <c r="Z6" s="136">
        <f>'35 sectors'!Z9*ADB!$T$414/1000</f>
        <v>0</v>
      </c>
      <c r="AA6" s="136">
        <f>'35 sectors'!AA9*ADB!$T$414/1000</f>
        <v>0</v>
      </c>
      <c r="AB6" s="136">
        <f>'35 sectors'!AB9*ADB!$T$414/1000</f>
        <v>0</v>
      </c>
      <c r="AC6" s="136">
        <f>'35 sectors'!AC9*ADB!$T$414/1000</f>
        <v>0</v>
      </c>
      <c r="AD6" s="136">
        <f>'35 sectors'!AD9*ADB!$T$414/1000</f>
        <v>8.8462265866936698E-3</v>
      </c>
      <c r="AE6" s="136">
        <f>'35 sectors'!AE9*ADB!$T$414/1000</f>
        <v>0</v>
      </c>
      <c r="AF6" s="136">
        <f>'35 sectors'!AF9*ADB!$T$414/1000</f>
        <v>0</v>
      </c>
      <c r="AG6" s="136">
        <f>'35 sectors'!AG9*ADB!$T$414/1000</f>
        <v>1.6691867303424285E-2</v>
      </c>
      <c r="AH6" s="136">
        <f>'35 sectors'!AH9*ADB!$T$414/1000</f>
        <v>0</v>
      </c>
      <c r="AI6" s="136">
        <f>'35 sectors'!AI9*ADB!$T$414/1000</f>
        <v>0</v>
      </c>
      <c r="AJ6" s="136">
        <f>'35 sectors'!AJ9*ADB!$T$414/1000</f>
        <v>0</v>
      </c>
      <c r="AK6" s="136">
        <f>'35 sectors'!AK9*ADB!$T$414/1000</f>
        <v>0</v>
      </c>
      <c r="AL6" s="136">
        <f>'35 sectors'!AL9*ADB!$T$414/1000</f>
        <v>0</v>
      </c>
      <c r="AM6" s="136">
        <f>'35 sectors'!AM9*ADB!$T$414/1000</f>
        <v>2.9698672917972986</v>
      </c>
      <c r="AN6" s="136">
        <f>'35 sectors'!AN9*ADB!$T$414/1000</f>
        <v>0</v>
      </c>
      <c r="AO6" s="136">
        <f>'35 sectors'!AO9*ADB!$T$414/1000</f>
        <v>0</v>
      </c>
      <c r="AP6" s="136">
        <f>'35 sectors'!AP9*ADB!$T$414/1000</f>
        <v>0</v>
      </c>
      <c r="AQ6" s="136">
        <f>'35 sectors'!AQ9*ADB!$T$414/1000</f>
        <v>0.20567185857992398</v>
      </c>
      <c r="AR6" s="136">
        <f>'35 sectors'!AR9*ADB!$T$414/1000</f>
        <v>0.28684070522301525</v>
      </c>
      <c r="AS6" s="136">
        <f>'35 sectors'!AS9*ADB!$T$414/1000</f>
        <v>19.974350829210952</v>
      </c>
    </row>
    <row r="7" spans="1:45" x14ac:dyDescent="0.25">
      <c r="A7" s="32">
        <v>3</v>
      </c>
      <c r="B7" s="38" t="s">
        <v>70</v>
      </c>
      <c r="C7" s="4" t="s">
        <v>112</v>
      </c>
      <c r="D7" s="136">
        <f>'35 sectors'!D10*ADB!$T$414/1000</f>
        <v>42.082565365267762</v>
      </c>
      <c r="E7" s="136">
        <f>'35 sectors'!E10*ADB!$T$414/1000</f>
        <v>0.17522235680110912</v>
      </c>
      <c r="F7" s="136">
        <f>'35 sectors'!F10*ADB!$T$414/1000</f>
        <v>30.898747910368719</v>
      </c>
      <c r="G7" s="136">
        <f>'35 sectors'!G10*ADB!$T$414/1000</f>
        <v>0.89240921455746114</v>
      </c>
      <c r="H7" s="136">
        <f>'35 sectors'!H10*ADB!$T$414/1000</f>
        <v>4.1079998327708089E-2</v>
      </c>
      <c r="I7" s="136">
        <f>'35 sectors'!I10*ADB!$T$414/1000</f>
        <v>0.12364753844523677</v>
      </c>
      <c r="J7" s="136">
        <f>'35 sectors'!J10*ADB!$T$414/1000</f>
        <v>5.5745896921640441E-2</v>
      </c>
      <c r="K7" s="136">
        <f>'35 sectors'!K10*ADB!$T$414/1000</f>
        <v>1.6904156924047131E-2</v>
      </c>
      <c r="L7" s="136">
        <f>'35 sectors'!L10*ADB!$T$414/1000</f>
        <v>1.7071709218850901</v>
      </c>
      <c r="M7" s="136">
        <f>'35 sectors'!M10*ADB!$T$414/1000</f>
        <v>0.10436019605378387</v>
      </c>
      <c r="N7" s="136">
        <f>'35 sectors'!N10*ADB!$T$414/1000</f>
        <v>0.21771142783891548</v>
      </c>
      <c r="O7" s="136">
        <f>'35 sectors'!O10*ADB!$T$414/1000</f>
        <v>0.33527691785285718</v>
      </c>
      <c r="P7" s="136">
        <f>'35 sectors'!P10*ADB!$T$414/1000</f>
        <v>1.4861986016528531E-2</v>
      </c>
      <c r="Q7" s="136">
        <f>'35 sectors'!Q10*ADB!$T$414/1000</f>
        <v>2.8390742879024267E-2</v>
      </c>
      <c r="R7" s="136">
        <f>'35 sectors'!R10*ADB!$T$414/1000</f>
        <v>2.6325068881010269E-3</v>
      </c>
      <c r="S7" s="136">
        <f>'35 sectors'!S10*ADB!$T$414/1000</f>
        <v>0.20262787039464447</v>
      </c>
      <c r="T7" s="136">
        <f>'35 sectors'!T10*ADB!$T$414/1000</f>
        <v>1.2638837432725378</v>
      </c>
      <c r="U7" s="136">
        <f>'35 sectors'!U10*ADB!$T$414/1000</f>
        <v>0.94000090758337063</v>
      </c>
      <c r="V7" s="136">
        <f>'35 sectors'!V10*ADB!$T$414/1000</f>
        <v>7.9268597870613772E-2</v>
      </c>
      <c r="W7" s="136">
        <f>'35 sectors'!W10*ADB!$T$414/1000</f>
        <v>4.8840062270387591E-2</v>
      </c>
      <c r="X7" s="136">
        <f>'35 sectors'!X10*ADB!$T$414/1000</f>
        <v>0.22504889760273269</v>
      </c>
      <c r="Y7" s="136">
        <f>'35 sectors'!Y10*ADB!$T$414/1000</f>
        <v>13.996437699948933</v>
      </c>
      <c r="Z7" s="136">
        <f>'35 sectors'!Z10*ADB!$T$414/1000</f>
        <v>0.47159997998997477</v>
      </c>
      <c r="AA7" s="136">
        <f>'35 sectors'!AA10*ADB!$T$414/1000</f>
        <v>0</v>
      </c>
      <c r="AB7" s="136">
        <f>'35 sectors'!AB10*ADB!$T$414/1000</f>
        <v>5.7542557387296696E-2</v>
      </c>
      <c r="AC7" s="136">
        <f>'35 sectors'!AC10*ADB!$T$414/1000</f>
        <v>0.92120515806102921</v>
      </c>
      <c r="AD7" s="136">
        <f>'35 sectors'!AD10*ADB!$T$414/1000</f>
        <v>8.4853360305505312</v>
      </c>
      <c r="AE7" s="136">
        <f>'35 sectors'!AE10*ADB!$T$414/1000</f>
        <v>1.4199520628638518</v>
      </c>
      <c r="AF7" s="136">
        <f>'35 sectors'!AF10*ADB!$T$414/1000</f>
        <v>0.65658680409194459</v>
      </c>
      <c r="AG7" s="136">
        <f>'35 sectors'!AG10*ADB!$T$414/1000</f>
        <v>1.0229586662499219</v>
      </c>
      <c r="AH7" s="136">
        <f>'35 sectors'!AH10*ADB!$T$414/1000</f>
        <v>4.5040534659399105</v>
      </c>
      <c r="AI7" s="136">
        <f>'35 sectors'!AI10*ADB!$T$414/1000</f>
        <v>0.88423417574397611</v>
      </c>
      <c r="AJ7" s="136">
        <f>'35 sectors'!AJ10*ADB!$T$414/1000</f>
        <v>0.31604171297628531</v>
      </c>
      <c r="AK7" s="136">
        <f>'35 sectors'!AK10*ADB!$T$414/1000</f>
        <v>1.0714535321023677</v>
      </c>
      <c r="AL7" s="136">
        <f>'35 sectors'!AL10*ADB!$T$414/1000</f>
        <v>0</v>
      </c>
      <c r="AM7" s="136">
        <f>'35 sectors'!AM10*ADB!$T$414/1000</f>
        <v>119.3267491537471</v>
      </c>
      <c r="AN7" s="136">
        <f>'35 sectors'!AN10*ADB!$T$414/1000</f>
        <v>1.5908282644538464E-2</v>
      </c>
      <c r="AO7" s="136">
        <f>'35 sectors'!AO10*ADB!$T$414/1000</f>
        <v>0</v>
      </c>
      <c r="AP7" s="136">
        <f>'35 sectors'!AP10*ADB!$T$414/1000</f>
        <v>1.5267205109249797</v>
      </c>
      <c r="AQ7" s="136">
        <f>'35 sectors'!AQ10*ADB!$T$414/1000</f>
        <v>10.517676044439549</v>
      </c>
      <c r="AR7" s="136">
        <f>'35 sectors'!AR10*ADB!$T$414/1000</f>
        <v>6.1459390590048475</v>
      </c>
      <c r="AS7" s="136">
        <f>'35 sectors'!AS10*ADB!$T$414/1000</f>
        <v>250.79679211268936</v>
      </c>
    </row>
    <row r="8" spans="1:45" x14ac:dyDescent="0.25">
      <c r="A8" s="32">
        <v>4</v>
      </c>
      <c r="B8" s="38" t="s">
        <v>71</v>
      </c>
      <c r="C8" s="4" t="s">
        <v>113</v>
      </c>
      <c r="D8" s="136">
        <f>'35 sectors'!D11*ADB!$T$414/1000</f>
        <v>1.8608280245421092</v>
      </c>
      <c r="E8" s="136">
        <f>'35 sectors'!E11*ADB!$T$414/1000</f>
        <v>5.8272994178331115E-2</v>
      </c>
      <c r="F8" s="136">
        <f>'35 sectors'!F11*ADB!$T$414/1000</f>
        <v>0.22007041365387978</v>
      </c>
      <c r="G8" s="136">
        <f>'35 sectors'!G11*ADB!$T$414/1000</f>
        <v>1.9719347966429939</v>
      </c>
      <c r="H8" s="136">
        <f>'35 sectors'!H11*ADB!$T$414/1000</f>
        <v>2.6525659514369047E-2</v>
      </c>
      <c r="I8" s="136">
        <f>'35 sectors'!I11*ADB!$T$414/1000</f>
        <v>2.6341787637859219E-2</v>
      </c>
      <c r="J8" s="136">
        <f>'35 sectors'!J11*ADB!$T$414/1000</f>
        <v>6.6444547001397569E-2</v>
      </c>
      <c r="K8" s="136">
        <f>'35 sectors'!K11*ADB!$T$414/1000</f>
        <v>4.8809519368871032E-3</v>
      </c>
      <c r="L8" s="136">
        <f>'35 sectors'!L11*ADB!$T$414/1000</f>
        <v>6.662905726163057E-2</v>
      </c>
      <c r="M8" s="136">
        <f>'35 sectors'!M11*ADB!$T$414/1000</f>
        <v>9.0145745241711359E-2</v>
      </c>
      <c r="N8" s="136">
        <f>'35 sectors'!N11*ADB!$T$414/1000</f>
        <v>7.0064085768200043E-2</v>
      </c>
      <c r="O8" s="136">
        <f>'35 sectors'!O11*ADB!$T$414/1000</f>
        <v>4.1995292437624322E-2</v>
      </c>
      <c r="P8" s="136">
        <f>'35 sectors'!P11*ADB!$T$414/1000</f>
        <v>1.4750619563365618E-2</v>
      </c>
      <c r="Q8" s="136">
        <f>'35 sectors'!Q11*ADB!$T$414/1000</f>
        <v>8.8352701190701332E-3</v>
      </c>
      <c r="R8" s="136">
        <f>'35 sectors'!R11*ADB!$T$414/1000</f>
        <v>3.3524089072168562E-3</v>
      </c>
      <c r="S8" s="136">
        <f>'35 sectors'!S11*ADB!$T$414/1000</f>
        <v>9.9467159559814541E-2</v>
      </c>
      <c r="T8" s="136">
        <f>'35 sectors'!T11*ADB!$T$414/1000</f>
        <v>0.42542378527347707</v>
      </c>
      <c r="U8" s="136">
        <f>'35 sectors'!U11*ADB!$T$414/1000</f>
        <v>0.24062533956786922</v>
      </c>
      <c r="V8" s="136">
        <f>'35 sectors'!V11*ADB!$T$414/1000</f>
        <v>2.3050595220826826E-2</v>
      </c>
      <c r="W8" s="136">
        <f>'35 sectors'!W11*ADB!$T$414/1000</f>
        <v>1.0763993396772543E-2</v>
      </c>
      <c r="X8" s="136">
        <f>'35 sectors'!X11*ADB!$T$414/1000</f>
        <v>5.7969403565620775E-2</v>
      </c>
      <c r="Y8" s="136">
        <f>'35 sectors'!Y11*ADB!$T$414/1000</f>
        <v>0.56402813642246608</v>
      </c>
      <c r="Z8" s="136">
        <f>'35 sectors'!Z11*ADB!$T$414/1000</f>
        <v>0.13877531179110572</v>
      </c>
      <c r="AA8" s="136">
        <f>'35 sectors'!AA11*ADB!$T$414/1000</f>
        <v>0</v>
      </c>
      <c r="AB8" s="136">
        <f>'35 sectors'!AB11*ADB!$T$414/1000</f>
        <v>1.6094478627260392E-2</v>
      </c>
      <c r="AC8" s="136">
        <f>'35 sectors'!AC11*ADB!$T$414/1000</f>
        <v>0.19528302685512999</v>
      </c>
      <c r="AD8" s="136">
        <f>'35 sectors'!AD11*ADB!$T$414/1000</f>
        <v>0.31578859556502054</v>
      </c>
      <c r="AE8" s="136">
        <f>'35 sectors'!AE11*ADB!$T$414/1000</f>
        <v>0.45969232616352718</v>
      </c>
      <c r="AF8" s="136">
        <f>'35 sectors'!AF11*ADB!$T$414/1000</f>
        <v>0.220374488202177</v>
      </c>
      <c r="AG8" s="136">
        <f>'35 sectors'!AG11*ADB!$T$414/1000</f>
        <v>0.71253054776438962</v>
      </c>
      <c r="AH8" s="136">
        <f>'35 sectors'!AH11*ADB!$T$414/1000</f>
        <v>0.1989113998797663</v>
      </c>
      <c r="AI8" s="136">
        <f>'35 sectors'!AI11*ADB!$T$414/1000</f>
        <v>0.10461876043918124</v>
      </c>
      <c r="AJ8" s="136">
        <f>'35 sectors'!AJ11*ADB!$T$414/1000</f>
        <v>9.1126280177341021E-2</v>
      </c>
      <c r="AK8" s="136">
        <f>'35 sectors'!AK11*ADB!$T$414/1000</f>
        <v>0.34630353226026883</v>
      </c>
      <c r="AL8" s="136">
        <f>'35 sectors'!AL11*ADB!$T$414/1000</f>
        <v>0</v>
      </c>
      <c r="AM8" s="136">
        <f>'35 sectors'!AM11*ADB!$T$414/1000</f>
        <v>13.442760266416133</v>
      </c>
      <c r="AN8" s="136">
        <f>'35 sectors'!AN11*ADB!$T$414/1000</f>
        <v>1.2480783295230576E-3</v>
      </c>
      <c r="AO8" s="136">
        <f>'35 sectors'!AO11*ADB!$T$414/1000</f>
        <v>0</v>
      </c>
      <c r="AP8" s="136">
        <f>'35 sectors'!AP11*ADB!$T$414/1000</f>
        <v>0.16165406111700525</v>
      </c>
      <c r="AQ8" s="136">
        <f>'35 sectors'!AQ11*ADB!$T$414/1000</f>
        <v>0.31973546023583038</v>
      </c>
      <c r="AR8" s="136">
        <f>'35 sectors'!AR11*ADB!$T$414/1000</f>
        <v>6.626057804419113</v>
      </c>
      <c r="AS8" s="136">
        <f>'35 sectors'!AS11*ADB!$T$414/1000</f>
        <v>29.303354485656264</v>
      </c>
    </row>
    <row r="9" spans="1:45" x14ac:dyDescent="0.25">
      <c r="A9" s="32">
        <v>5</v>
      </c>
      <c r="B9" s="38" t="s">
        <v>72</v>
      </c>
      <c r="C9" s="4" t="s">
        <v>114</v>
      </c>
      <c r="D9" s="136">
        <f>'35 sectors'!D12*ADB!$T$414/1000</f>
        <v>6.942637423096662E-2</v>
      </c>
      <c r="E9" s="136">
        <f>'35 sectors'!E12*ADB!$T$414/1000</f>
        <v>1.2852374631656023E-3</v>
      </c>
      <c r="F9" s="136">
        <f>'35 sectors'!F12*ADB!$T$414/1000</f>
        <v>2.8718431596444324E-2</v>
      </c>
      <c r="G9" s="136">
        <f>'35 sectors'!G12*ADB!$T$414/1000</f>
        <v>1.3548921522338024E-2</v>
      </c>
      <c r="H9" s="136">
        <f>'35 sectors'!H12*ADB!$T$414/1000</f>
        <v>9.4512793020071748E-2</v>
      </c>
      <c r="I9" s="136">
        <f>'35 sectors'!I12*ADB!$T$414/1000</f>
        <v>8.0632277999459067E-4</v>
      </c>
      <c r="J9" s="136">
        <f>'35 sectors'!J12*ADB!$T$414/1000</f>
        <v>6.6844870179129628E-4</v>
      </c>
      <c r="K9" s="136">
        <f>'35 sectors'!K12*ADB!$T$414/1000</f>
        <v>1.9509372999232399E-4</v>
      </c>
      <c r="L9" s="136">
        <f>'35 sectors'!L12*ADB!$T$414/1000</f>
        <v>3.0169255053690584E-3</v>
      </c>
      <c r="M9" s="136">
        <f>'35 sectors'!M12*ADB!$T$414/1000</f>
        <v>2.0141469244869827E-3</v>
      </c>
      <c r="N9" s="136">
        <f>'35 sectors'!N12*ADB!$T$414/1000</f>
        <v>2.4777871773388463E-3</v>
      </c>
      <c r="O9" s="136">
        <f>'35 sectors'!O12*ADB!$T$414/1000</f>
        <v>2.263819161878307E-3</v>
      </c>
      <c r="P9" s="136">
        <f>'35 sectors'!P12*ADB!$T$414/1000</f>
        <v>1.472542915952289E-4</v>
      </c>
      <c r="Q9" s="136">
        <f>'35 sectors'!Q12*ADB!$T$414/1000</f>
        <v>2.7928541901187456E-4</v>
      </c>
      <c r="R9" s="136">
        <f>'35 sectors'!R12*ADB!$T$414/1000</f>
        <v>3.5381131815545897E-5</v>
      </c>
      <c r="S9" s="136">
        <f>'35 sectors'!S12*ADB!$T$414/1000</f>
        <v>5.6787069486587708E-3</v>
      </c>
      <c r="T9" s="136">
        <f>'35 sectors'!T12*ADB!$T$414/1000</f>
        <v>9.2055022304838689E-3</v>
      </c>
      <c r="U9" s="136">
        <f>'35 sectors'!U12*ADB!$T$414/1000</f>
        <v>1.0197295531969949E-2</v>
      </c>
      <c r="V9" s="136">
        <f>'35 sectors'!V12*ADB!$T$414/1000</f>
        <v>5.5735795084647043E-4</v>
      </c>
      <c r="W9" s="136">
        <f>'35 sectors'!W12*ADB!$T$414/1000</f>
        <v>3.3882433189964383E-4</v>
      </c>
      <c r="X9" s="136">
        <f>'35 sectors'!X12*ADB!$T$414/1000</f>
        <v>1.528294710487462E-3</v>
      </c>
      <c r="Y9" s="136">
        <f>'35 sectors'!Y12*ADB!$T$414/1000</f>
        <v>1.4812541828263064E-2</v>
      </c>
      <c r="Z9" s="136">
        <f>'35 sectors'!Z12*ADB!$T$414/1000</f>
        <v>5.2136637181034026E-3</v>
      </c>
      <c r="AA9" s="136">
        <f>'35 sectors'!AA12*ADB!$T$414/1000</f>
        <v>0</v>
      </c>
      <c r="AB9" s="136">
        <f>'35 sectors'!AB12*ADB!$T$414/1000</f>
        <v>5.2412090862219711E-4</v>
      </c>
      <c r="AC9" s="136">
        <f>'35 sectors'!AC12*ADB!$T$414/1000</f>
        <v>2.6559522794625421E-3</v>
      </c>
      <c r="AD9" s="136">
        <f>'35 sectors'!AD12*ADB!$T$414/1000</f>
        <v>8.9172497501833342E-3</v>
      </c>
      <c r="AE9" s="136">
        <f>'35 sectors'!AE12*ADB!$T$414/1000</f>
        <v>1.0197982672580656E-2</v>
      </c>
      <c r="AF9" s="136">
        <f>'35 sectors'!AF12*ADB!$T$414/1000</f>
        <v>5.4978133977935315E-3</v>
      </c>
      <c r="AG9" s="136">
        <f>'35 sectors'!AG12*ADB!$T$414/1000</f>
        <v>8.9229738077533996E-3</v>
      </c>
      <c r="AH9" s="136">
        <f>'35 sectors'!AH12*ADB!$T$414/1000</f>
        <v>4.9413222097224917E-3</v>
      </c>
      <c r="AI9" s="136">
        <f>'35 sectors'!AI12*ADB!$T$414/1000</f>
        <v>2.999574498364643E-3</v>
      </c>
      <c r="AJ9" s="136">
        <f>'35 sectors'!AJ12*ADB!$T$414/1000</f>
        <v>2.7258152898196482E-3</v>
      </c>
      <c r="AK9" s="136">
        <f>'35 sectors'!AK12*ADB!$T$414/1000</f>
        <v>7.4995450302624911E-3</v>
      </c>
      <c r="AL9" s="136">
        <f>'35 sectors'!AL12*ADB!$T$414/1000</f>
        <v>0</v>
      </c>
      <c r="AM9" s="136">
        <f>'35 sectors'!AM12*ADB!$T$414/1000</f>
        <v>4.0524523082851749</v>
      </c>
      <c r="AN9" s="136">
        <f>'35 sectors'!AN12*ADB!$T$414/1000</f>
        <v>6.5893135598885514E-5</v>
      </c>
      <c r="AO9" s="136">
        <f>'35 sectors'!AO12*ADB!$T$414/1000</f>
        <v>0</v>
      </c>
      <c r="AP9" s="136">
        <f>'35 sectors'!AP12*ADB!$T$414/1000</f>
        <v>2.7892007803668017E-2</v>
      </c>
      <c r="AQ9" s="136">
        <f>'35 sectors'!AQ12*ADB!$T$414/1000</f>
        <v>0.21007650060038316</v>
      </c>
      <c r="AR9" s="136">
        <f>'35 sectors'!AR12*ADB!$T$414/1000</f>
        <v>0.517761396968623</v>
      </c>
      <c r="AS9" s="136">
        <f>'35 sectors'!AS12*ADB!$T$414/1000</f>
        <v>5.130058866544986</v>
      </c>
    </row>
    <row r="10" spans="1:45" x14ac:dyDescent="0.25">
      <c r="A10" s="32">
        <v>6</v>
      </c>
      <c r="B10" s="38" t="s">
        <v>73</v>
      </c>
      <c r="C10" s="4" t="s">
        <v>115</v>
      </c>
      <c r="D10" s="136">
        <f>'35 sectors'!D13*ADB!$T$414/1000</f>
        <v>0.70322692019783295</v>
      </c>
      <c r="E10" s="136">
        <f>'35 sectors'!E13*ADB!$T$414/1000</f>
        <v>8.8148632351586723E-2</v>
      </c>
      <c r="F10" s="136">
        <f>'35 sectors'!F13*ADB!$T$414/1000</f>
        <v>6.7107372971937695E-2</v>
      </c>
      <c r="G10" s="136">
        <f>'35 sectors'!G13*ADB!$T$414/1000</f>
        <v>1.6554974415536317E-2</v>
      </c>
      <c r="H10" s="136">
        <f>'35 sectors'!H13*ADB!$T$414/1000</f>
        <v>1.7780132280972802E-3</v>
      </c>
      <c r="I10" s="136">
        <f>'35 sectors'!I13*ADB!$T$414/1000</f>
        <v>2.1693355883567076</v>
      </c>
      <c r="J10" s="136">
        <f>'35 sectors'!J13*ADB!$T$414/1000</f>
        <v>5.3759529728579718E-2</v>
      </c>
      <c r="K10" s="136">
        <f>'35 sectors'!K13*ADB!$T$414/1000</f>
        <v>7.6102450500564387E-4</v>
      </c>
      <c r="L10" s="136">
        <f>'35 sectors'!L13*ADB!$T$414/1000</f>
        <v>3.4742166695668507E-2</v>
      </c>
      <c r="M10" s="136">
        <f>'35 sectors'!M13*ADB!$T$414/1000</f>
        <v>1.5022341616043452E-2</v>
      </c>
      <c r="N10" s="136">
        <f>'35 sectors'!N13*ADB!$T$414/1000</f>
        <v>9.2578254018188741E-2</v>
      </c>
      <c r="O10" s="136">
        <f>'35 sectors'!O13*ADB!$T$414/1000</f>
        <v>0.20762557016462047</v>
      </c>
      <c r="P10" s="136">
        <f>'35 sectors'!P13*ADB!$T$414/1000</f>
        <v>5.988820646986661E-3</v>
      </c>
      <c r="Q10" s="136">
        <f>'35 sectors'!Q13*ADB!$T$414/1000</f>
        <v>1.6112122925307432E-3</v>
      </c>
      <c r="R10" s="136">
        <f>'35 sectors'!R13*ADB!$T$414/1000</f>
        <v>1.0492417634138803E-2</v>
      </c>
      <c r="S10" s="136">
        <f>'35 sectors'!S13*ADB!$T$414/1000</f>
        <v>3.2819739907889121</v>
      </c>
      <c r="T10" s="136">
        <f>'35 sectors'!T13*ADB!$T$414/1000</f>
        <v>6.1924888106445551E-2</v>
      </c>
      <c r="U10" s="136">
        <f>'35 sectors'!U13*ADB!$T$414/1000</f>
        <v>7.511986081644717</v>
      </c>
      <c r="V10" s="136">
        <f>'35 sectors'!V13*ADB!$T$414/1000</f>
        <v>3.6186652020197634E-3</v>
      </c>
      <c r="W10" s="136">
        <f>'35 sectors'!W13*ADB!$T$414/1000</f>
        <v>1.9826077968939453E-3</v>
      </c>
      <c r="X10" s="136">
        <f>'35 sectors'!X13*ADB!$T$414/1000</f>
        <v>9.478903884033052E-3</v>
      </c>
      <c r="Y10" s="136">
        <f>'35 sectors'!Y13*ADB!$T$414/1000</f>
        <v>0.15593245791060237</v>
      </c>
      <c r="Z10" s="136">
        <f>'35 sectors'!Z13*ADB!$T$414/1000</f>
        <v>2.7369679715535292E-2</v>
      </c>
      <c r="AA10" s="136">
        <f>'35 sectors'!AA13*ADB!$T$414/1000</f>
        <v>0</v>
      </c>
      <c r="AB10" s="136">
        <f>'35 sectors'!AB13*ADB!$T$414/1000</f>
        <v>5.6619332618600672E-2</v>
      </c>
      <c r="AC10" s="136">
        <f>'35 sectors'!AC13*ADB!$T$414/1000</f>
        <v>0.57024850762820445</v>
      </c>
      <c r="AD10" s="136">
        <f>'35 sectors'!AD13*ADB!$T$414/1000</f>
        <v>0.5255851888977634</v>
      </c>
      <c r="AE10" s="136">
        <f>'35 sectors'!AE13*ADB!$T$414/1000</f>
        <v>6.8399970398059326E-2</v>
      </c>
      <c r="AF10" s="136">
        <f>'35 sectors'!AF13*ADB!$T$414/1000</f>
        <v>7.1236100811810199E-2</v>
      </c>
      <c r="AG10" s="136">
        <f>'35 sectors'!AG13*ADB!$T$414/1000</f>
        <v>4.3656390557932259E-2</v>
      </c>
      <c r="AH10" s="136">
        <f>'35 sectors'!AH13*ADB!$T$414/1000</f>
        <v>6.1399154782856768E-3</v>
      </c>
      <c r="AI10" s="136">
        <f>'35 sectors'!AI13*ADB!$T$414/1000</f>
        <v>1.565867878126383E-2</v>
      </c>
      <c r="AJ10" s="136">
        <f>'35 sectors'!AJ13*ADB!$T$414/1000</f>
        <v>1.391172051718465E-2</v>
      </c>
      <c r="AK10" s="136">
        <f>'35 sectors'!AK13*ADB!$T$414/1000</f>
        <v>0.3839599420123998</v>
      </c>
      <c r="AL10" s="136">
        <f>'35 sectors'!AL13*ADB!$T$414/1000</f>
        <v>0</v>
      </c>
      <c r="AM10" s="136">
        <f>'35 sectors'!AM13*ADB!$T$414/1000</f>
        <v>1.2020781548394455</v>
      </c>
      <c r="AN10" s="136">
        <f>'35 sectors'!AN13*ADB!$T$414/1000</f>
        <v>1.73776073138677E-4</v>
      </c>
      <c r="AO10" s="136">
        <f>'35 sectors'!AO13*ADB!$T$414/1000</f>
        <v>0</v>
      </c>
      <c r="AP10" s="136">
        <f>'35 sectors'!AP13*ADB!$T$414/1000</f>
        <v>6.6705171077080905E-2</v>
      </c>
      <c r="AQ10" s="136">
        <f>'35 sectors'!AQ13*ADB!$T$414/1000</f>
        <v>0.64109971892150541</v>
      </c>
      <c r="AR10" s="136">
        <f>'35 sectors'!AR13*ADB!$T$414/1000</f>
        <v>0.28528380033934481</v>
      </c>
      <c r="AS10" s="136">
        <f>'35 sectors'!AS13*ADB!$T$414/1000</f>
        <v>18.473756482824633</v>
      </c>
    </row>
    <row r="11" spans="1:45" x14ac:dyDescent="0.25">
      <c r="A11" s="32">
        <v>7</v>
      </c>
      <c r="B11" s="38" t="s">
        <v>74</v>
      </c>
      <c r="C11" s="4" t="s">
        <v>116</v>
      </c>
      <c r="D11" s="136">
        <f>'35 sectors'!D14*ADB!$T$414/1000</f>
        <v>0.49625075574624938</v>
      </c>
      <c r="E11" s="136">
        <f>'35 sectors'!E14*ADB!$T$414/1000</f>
        <v>4.4757103960064847E-2</v>
      </c>
      <c r="F11" s="136">
        <f>'35 sectors'!F14*ADB!$T$414/1000</f>
        <v>0.52462938721500307</v>
      </c>
      <c r="G11" s="136">
        <f>'35 sectors'!G14*ADB!$T$414/1000</f>
        <v>4.1807555486987537E-2</v>
      </c>
      <c r="H11" s="136">
        <f>'35 sectors'!H14*ADB!$T$414/1000</f>
        <v>3.8199144530264005E-3</v>
      </c>
      <c r="I11" s="136">
        <f>'35 sectors'!I14*ADB!$T$414/1000</f>
        <v>4.556757109949898E-2</v>
      </c>
      <c r="J11" s="136">
        <f>'35 sectors'!J14*ADB!$T$414/1000</f>
        <v>0.50836918029502176</v>
      </c>
      <c r="K11" s="136">
        <f>'35 sectors'!K14*ADB!$T$414/1000</f>
        <v>3.0322259496858611E-3</v>
      </c>
      <c r="L11" s="136">
        <f>'35 sectors'!L14*ADB!$T$414/1000</f>
        <v>6.2434697521046405E-2</v>
      </c>
      <c r="M11" s="136">
        <f>'35 sectors'!M14*ADB!$T$414/1000</f>
        <v>8.5887458429854593E-3</v>
      </c>
      <c r="N11" s="136">
        <f>'35 sectors'!N14*ADB!$T$414/1000</f>
        <v>1.2553556935922375E-2</v>
      </c>
      <c r="O11" s="136">
        <f>'35 sectors'!O14*ADB!$T$414/1000</f>
        <v>3.1398358889639738E-2</v>
      </c>
      <c r="P11" s="136">
        <f>'35 sectors'!P14*ADB!$T$414/1000</f>
        <v>7.7523779632649153E-4</v>
      </c>
      <c r="Q11" s="136">
        <f>'35 sectors'!Q14*ADB!$T$414/1000</f>
        <v>3.4030304993128806E-3</v>
      </c>
      <c r="R11" s="136">
        <f>'35 sectors'!R14*ADB!$T$414/1000</f>
        <v>1.2452924032740228E-4</v>
      </c>
      <c r="S11" s="136">
        <f>'35 sectors'!S14*ADB!$T$414/1000</f>
        <v>4.5268636618856578E-2</v>
      </c>
      <c r="T11" s="136">
        <f>'35 sectors'!T14*ADB!$T$414/1000</f>
        <v>0.17140938299153216</v>
      </c>
      <c r="U11" s="136">
        <f>'35 sectors'!U14*ADB!$T$414/1000</f>
        <v>0.40626821299215604</v>
      </c>
      <c r="V11" s="136">
        <f>'35 sectors'!V14*ADB!$T$414/1000</f>
        <v>8.6390117614867853E-3</v>
      </c>
      <c r="W11" s="136">
        <f>'35 sectors'!W14*ADB!$T$414/1000</f>
        <v>7.3632166361794534E-3</v>
      </c>
      <c r="X11" s="136">
        <f>'35 sectors'!X14*ADB!$T$414/1000</f>
        <v>2.6877704341241909E-2</v>
      </c>
      <c r="Y11" s="136">
        <f>'35 sectors'!Y14*ADB!$T$414/1000</f>
        <v>6.4960029036655233E-3</v>
      </c>
      <c r="Z11" s="136">
        <f>'35 sectors'!Z14*ADB!$T$414/1000</f>
        <v>4.5950144872285936E-2</v>
      </c>
      <c r="AA11" s="136">
        <f>'35 sectors'!AA14*ADB!$T$414/1000</f>
        <v>0</v>
      </c>
      <c r="AB11" s="136">
        <f>'35 sectors'!AB14*ADB!$T$414/1000</f>
        <v>6.15979565215969E-3</v>
      </c>
      <c r="AC11" s="136">
        <f>'35 sectors'!AC14*ADB!$T$414/1000</f>
        <v>2.0121947388277304E-2</v>
      </c>
      <c r="AD11" s="136">
        <f>'35 sectors'!AD14*ADB!$T$414/1000</f>
        <v>1.082858562888908E-2</v>
      </c>
      <c r="AE11" s="136">
        <f>'35 sectors'!AE14*ADB!$T$414/1000</f>
        <v>0.10654892578782829</v>
      </c>
      <c r="AF11" s="136">
        <f>'35 sectors'!AF14*ADB!$T$414/1000</f>
        <v>4.674252331840318E-2</v>
      </c>
      <c r="AG11" s="136">
        <f>'35 sectors'!AG14*ADB!$T$414/1000</f>
        <v>8.3437310643250495E-2</v>
      </c>
      <c r="AH11" s="136">
        <f>'35 sectors'!AH14*ADB!$T$414/1000</f>
        <v>2.3089337651886303E-2</v>
      </c>
      <c r="AI11" s="136">
        <f>'35 sectors'!AI14*ADB!$T$414/1000</f>
        <v>9.7875933179253763E-2</v>
      </c>
      <c r="AJ11" s="136">
        <f>'35 sectors'!AJ14*ADB!$T$414/1000</f>
        <v>9.5093731489541519E-2</v>
      </c>
      <c r="AK11" s="136">
        <f>'35 sectors'!AK14*ADB!$T$414/1000</f>
        <v>0.11755671503375602</v>
      </c>
      <c r="AL11" s="136">
        <f>'35 sectors'!AL14*ADB!$T$414/1000</f>
        <v>0</v>
      </c>
      <c r="AM11" s="136">
        <f>'35 sectors'!AM14*ADB!$T$414/1000</f>
        <v>2.9701957070390521</v>
      </c>
      <c r="AN11" s="136">
        <f>'35 sectors'!AN14*ADB!$T$414/1000</f>
        <v>2.8027483459326229E-2</v>
      </c>
      <c r="AO11" s="136">
        <f>'35 sectors'!AO14*ADB!$T$414/1000</f>
        <v>0.43683368538149286</v>
      </c>
      <c r="AP11" s="136">
        <f>'35 sectors'!AP14*ADB!$T$414/1000</f>
        <v>0.15076145948923736</v>
      </c>
      <c r="AQ11" s="136">
        <f>'35 sectors'!AQ14*ADB!$T$414/1000</f>
        <v>0.13325329812336265</v>
      </c>
      <c r="AR11" s="136">
        <f>'35 sectors'!AR14*ADB!$T$414/1000</f>
        <v>0.4195872451841306</v>
      </c>
      <c r="AS11" s="136">
        <f>'35 sectors'!AS14*ADB!$T$414/1000</f>
        <v>7.2518978484983503</v>
      </c>
    </row>
    <row r="12" spans="1:45" x14ac:dyDescent="0.25">
      <c r="A12" s="32">
        <v>8</v>
      </c>
      <c r="B12" s="38" t="s">
        <v>75</v>
      </c>
      <c r="C12" s="4" t="s">
        <v>117</v>
      </c>
      <c r="D12" s="136">
        <f>'35 sectors'!D15*ADB!$T$414/1000</f>
        <v>2.0138870368106191E-2</v>
      </c>
      <c r="E12" s="136">
        <f>'35 sectors'!E15*ADB!$T$414/1000</f>
        <v>2.1259079732773162E-2</v>
      </c>
      <c r="F12" s="136">
        <f>'35 sectors'!F15*ADB!$T$414/1000</f>
        <v>6.7137442174680104E-3</v>
      </c>
      <c r="G12" s="136">
        <f>'35 sectors'!G15*ADB!$T$414/1000</f>
        <v>5.7933212836611785E-3</v>
      </c>
      <c r="H12" s="136">
        <f>'35 sectors'!H15*ADB!$T$414/1000</f>
        <v>1.0258492920476813E-3</v>
      </c>
      <c r="I12" s="136">
        <f>'35 sectors'!I15*ADB!$T$414/1000</f>
        <v>2.5925577818308437E-3</v>
      </c>
      <c r="J12" s="136">
        <f>'35 sectors'!J15*ADB!$T$414/1000</f>
        <v>9.8982050891611778E-4</v>
      </c>
      <c r="K12" s="136">
        <f>'35 sectors'!K15*ADB!$T$414/1000</f>
        <v>1.8284777154414567E-2</v>
      </c>
      <c r="L12" s="136">
        <f>'35 sectors'!L15*ADB!$T$414/1000</f>
        <v>1.1302682678065046E-2</v>
      </c>
      <c r="M12" s="136">
        <f>'35 sectors'!M15*ADB!$T$414/1000</f>
        <v>9.6951668919576187E-3</v>
      </c>
      <c r="N12" s="136">
        <f>'35 sectors'!N15*ADB!$T$414/1000</f>
        <v>0.33971290560697132</v>
      </c>
      <c r="O12" s="136">
        <f>'35 sectors'!O15*ADB!$T$414/1000</f>
        <v>3.0105236828574494E-2</v>
      </c>
      <c r="P12" s="136">
        <f>'35 sectors'!P15*ADB!$T$414/1000</f>
        <v>1.9535503672773051E-4</v>
      </c>
      <c r="Q12" s="136">
        <f>'35 sectors'!Q15*ADB!$T$414/1000</f>
        <v>8.183023998149081E-4</v>
      </c>
      <c r="R12" s="136">
        <f>'35 sectors'!R15*ADB!$T$414/1000</f>
        <v>5.1266275878501752E-5</v>
      </c>
      <c r="S12" s="136">
        <f>'35 sectors'!S15*ADB!$T$414/1000</f>
        <v>3.4196198374621969E-3</v>
      </c>
      <c r="T12" s="136">
        <f>'35 sectors'!T15*ADB!$T$414/1000</f>
        <v>3.8081881516236468E-2</v>
      </c>
      <c r="U12" s="136">
        <f>'35 sectors'!U15*ADB!$T$414/1000</f>
        <v>0.56925648960262776</v>
      </c>
      <c r="V12" s="136">
        <f>'35 sectors'!V15*ADB!$T$414/1000</f>
        <v>3.3907423911702515E-3</v>
      </c>
      <c r="W12" s="136">
        <f>'35 sectors'!W15*ADB!$T$414/1000</f>
        <v>4.0267692669646261E-3</v>
      </c>
      <c r="X12" s="136">
        <f>'35 sectors'!X15*ADB!$T$414/1000</f>
        <v>1.8242829440996044E-2</v>
      </c>
      <c r="Y12" s="136">
        <f>'35 sectors'!Y15*ADB!$T$414/1000</f>
        <v>1.039320930260382E-3</v>
      </c>
      <c r="Z12" s="136">
        <f>'35 sectors'!Z15*ADB!$T$414/1000</f>
        <v>1.2503311421906975</v>
      </c>
      <c r="AA12" s="136">
        <f>'35 sectors'!AA15*ADB!$T$414/1000</f>
        <v>0</v>
      </c>
      <c r="AB12" s="136">
        <f>'35 sectors'!AB15*ADB!$T$414/1000</f>
        <v>9.7226817372710855E-2</v>
      </c>
      <c r="AC12" s="136">
        <f>'35 sectors'!AC15*ADB!$T$414/1000</f>
        <v>6.4239088679122142E-3</v>
      </c>
      <c r="AD12" s="136">
        <f>'35 sectors'!AD15*ADB!$T$414/1000</f>
        <v>8.2492806417906359E-4</v>
      </c>
      <c r="AE12" s="136">
        <f>'35 sectors'!AE15*ADB!$T$414/1000</f>
        <v>5.0871092895429126E-2</v>
      </c>
      <c r="AF12" s="136">
        <f>'35 sectors'!AF15*ADB!$T$414/1000</f>
        <v>8.9572390422681893E-4</v>
      </c>
      <c r="AG12" s="136">
        <f>'35 sectors'!AG15*ADB!$T$414/1000</f>
        <v>7.7794985276734361E-4</v>
      </c>
      <c r="AH12" s="136">
        <f>'35 sectors'!AH15*ADB!$T$414/1000</f>
        <v>5.8152453503422944E-3</v>
      </c>
      <c r="AI12" s="136">
        <f>'35 sectors'!AI15*ADB!$T$414/1000</f>
        <v>8.2095132365108178E-3</v>
      </c>
      <c r="AJ12" s="136">
        <f>'35 sectors'!AJ15*ADB!$T$414/1000</f>
        <v>9.5688375427277258E-3</v>
      </c>
      <c r="AK12" s="136">
        <f>'35 sectors'!AK15*ADB!$T$414/1000</f>
        <v>1.6802699065890502E-2</v>
      </c>
      <c r="AL12" s="136">
        <f>'35 sectors'!AL15*ADB!$T$414/1000</f>
        <v>0</v>
      </c>
      <c r="AM12" s="136">
        <f>'35 sectors'!AM15*ADB!$T$414/1000</f>
        <v>0.41728451082192303</v>
      </c>
      <c r="AN12" s="136">
        <f>'35 sectors'!AN15*ADB!$T$414/1000</f>
        <v>0</v>
      </c>
      <c r="AO12" s="136">
        <f>'35 sectors'!AO15*ADB!$T$414/1000</f>
        <v>0</v>
      </c>
      <c r="AP12" s="136">
        <f>'35 sectors'!AP15*ADB!$T$414/1000</f>
        <v>1.1205558679766644E-3</v>
      </c>
      <c r="AQ12" s="136">
        <f>'35 sectors'!AQ15*ADB!$T$414/1000</f>
        <v>1.6139107364124439E-2</v>
      </c>
      <c r="AR12" s="136">
        <f>'35 sectors'!AR15*ADB!$T$414/1000</f>
        <v>1.6504766998811513E-2</v>
      </c>
      <c r="AS12" s="136">
        <f>'35 sectors'!AS15*ADB!$T$414/1000</f>
        <v>3.0049333884391545</v>
      </c>
    </row>
    <row r="13" spans="1:45" x14ac:dyDescent="0.25">
      <c r="A13" s="32">
        <v>9</v>
      </c>
      <c r="B13" s="38" t="s">
        <v>76</v>
      </c>
      <c r="C13" s="4" t="s">
        <v>118</v>
      </c>
      <c r="D13" s="136">
        <f>'35 sectors'!D16*ADB!$T$414/1000</f>
        <v>8.627834123457534</v>
      </c>
      <c r="E13" s="136">
        <f>'35 sectors'!E16*ADB!$T$414/1000</f>
        <v>6.8976466394738934E-3</v>
      </c>
      <c r="F13" s="136">
        <f>'35 sectors'!F16*ADB!$T$414/1000</f>
        <v>0.36548234618644709</v>
      </c>
      <c r="G13" s="136">
        <f>'35 sectors'!G16*ADB!$T$414/1000</f>
        <v>0.14646056844152855</v>
      </c>
      <c r="H13" s="136">
        <f>'35 sectors'!H16*ADB!$T$414/1000</f>
        <v>0.12361007321978039</v>
      </c>
      <c r="I13" s="136">
        <f>'35 sectors'!I16*ADB!$T$414/1000</f>
        <v>0.42963245254252319</v>
      </c>
      <c r="J13" s="136">
        <f>'35 sectors'!J16*ADB!$T$414/1000</f>
        <v>5.7218120434393394E-2</v>
      </c>
      <c r="K13" s="136">
        <f>'35 sectors'!K16*ADB!$T$414/1000</f>
        <v>0.10171893092847266</v>
      </c>
      <c r="L13" s="136">
        <f>'35 sectors'!L16*ADB!$T$414/1000</f>
        <v>1.8984562674469592</v>
      </c>
      <c r="M13" s="136">
        <f>'35 sectors'!M16*ADB!$T$414/1000</f>
        <v>0.50767613485948115</v>
      </c>
      <c r="N13" s="136">
        <f>'35 sectors'!N16*ADB!$T$414/1000</f>
        <v>9.6823332796145231E-2</v>
      </c>
      <c r="O13" s="136">
        <f>'35 sectors'!O16*ADB!$T$414/1000</f>
        <v>7.3675438404732674E-2</v>
      </c>
      <c r="P13" s="136">
        <f>'35 sectors'!P16*ADB!$T$414/1000</f>
        <v>3.2597932990162753E-3</v>
      </c>
      <c r="Q13" s="136">
        <f>'35 sectors'!Q16*ADB!$T$414/1000</f>
        <v>2.7218206514377549E-2</v>
      </c>
      <c r="R13" s="136">
        <f>'35 sectors'!R16*ADB!$T$414/1000</f>
        <v>8.1294610941349068E-4</v>
      </c>
      <c r="S13" s="136">
        <f>'35 sectors'!S16*ADB!$T$414/1000</f>
        <v>6.4502196002891768E-2</v>
      </c>
      <c r="T13" s="136">
        <f>'35 sectors'!T16*ADB!$T$414/1000</f>
        <v>0.11233468536970131</v>
      </c>
      <c r="U13" s="136">
        <f>'35 sectors'!U16*ADB!$T$414/1000</f>
        <v>0.74687951770394245</v>
      </c>
      <c r="V13" s="136">
        <f>'35 sectors'!V16*ADB!$T$414/1000</f>
        <v>6.9198681325505487E-3</v>
      </c>
      <c r="W13" s="136">
        <f>'35 sectors'!W16*ADB!$T$414/1000</f>
        <v>7.8777204810680668E-3</v>
      </c>
      <c r="X13" s="136">
        <f>'35 sectors'!X16*ADB!$T$414/1000</f>
        <v>2.5905788296449732E-2</v>
      </c>
      <c r="Y13" s="136">
        <f>'35 sectors'!Y16*ADB!$T$414/1000</f>
        <v>0.13289026037021348</v>
      </c>
      <c r="Z13" s="136">
        <f>'35 sectors'!Z16*ADB!$T$414/1000</f>
        <v>1.5848639415192795E-2</v>
      </c>
      <c r="AA13" s="136">
        <f>'35 sectors'!AA16*ADB!$T$414/1000</f>
        <v>0</v>
      </c>
      <c r="AB13" s="136">
        <f>'35 sectors'!AB16*ADB!$T$414/1000</f>
        <v>2.8762836410871477E-3</v>
      </c>
      <c r="AC13" s="136">
        <f>'35 sectors'!AC16*ADB!$T$414/1000</f>
        <v>1.4216485621203603E-2</v>
      </c>
      <c r="AD13" s="136">
        <f>'35 sectors'!AD16*ADB!$T$414/1000</f>
        <v>6.9759234222468117E-2</v>
      </c>
      <c r="AE13" s="136">
        <f>'35 sectors'!AE16*ADB!$T$414/1000</f>
        <v>7.5808511982253218E-2</v>
      </c>
      <c r="AF13" s="136">
        <f>'35 sectors'!AF16*ADB!$T$414/1000</f>
        <v>2.6072333875241681E-2</v>
      </c>
      <c r="AG13" s="136">
        <f>'35 sectors'!AG16*ADB!$T$414/1000</f>
        <v>4.2681477533489443E-2</v>
      </c>
      <c r="AH13" s="136">
        <f>'35 sectors'!AH16*ADB!$T$414/1000</f>
        <v>9.867036501017893E-3</v>
      </c>
      <c r="AI13" s="136">
        <f>'35 sectors'!AI16*ADB!$T$414/1000</f>
        <v>1.466620874807217E-2</v>
      </c>
      <c r="AJ13" s="136">
        <f>'35 sectors'!AJ16*ADB!$T$414/1000</f>
        <v>2.9974691356712633</v>
      </c>
      <c r="AK13" s="136">
        <f>'35 sectors'!AK16*ADB!$T$414/1000</f>
        <v>6.2032714663064266E-2</v>
      </c>
      <c r="AL13" s="136">
        <f>'35 sectors'!AL16*ADB!$T$414/1000</f>
        <v>0</v>
      </c>
      <c r="AM13" s="136">
        <f>'35 sectors'!AM16*ADB!$T$414/1000</f>
        <v>8.9122881513450558</v>
      </c>
      <c r="AN13" s="136">
        <f>'35 sectors'!AN16*ADB!$T$414/1000</f>
        <v>1.2730759777079614E-2</v>
      </c>
      <c r="AO13" s="136">
        <f>'35 sectors'!AO16*ADB!$T$414/1000</f>
        <v>7.9650059772935544E-2</v>
      </c>
      <c r="AP13" s="136">
        <f>'35 sectors'!AP16*ADB!$T$414/1000</f>
        <v>0.36851268686770933</v>
      </c>
      <c r="AQ13" s="136">
        <f>'35 sectors'!AQ16*ADB!$T$414/1000</f>
        <v>0.29114162550899048</v>
      </c>
      <c r="AR13" s="136">
        <f>'35 sectors'!AR16*ADB!$T$414/1000</f>
        <v>1.0054307627185626</v>
      </c>
      <c r="AS13" s="136">
        <f>'35 sectors'!AS16*ADB!$T$414/1000</f>
        <v>27.565138525501776</v>
      </c>
    </row>
    <row r="14" spans="1:45" x14ac:dyDescent="0.25">
      <c r="A14" s="32">
        <v>10</v>
      </c>
      <c r="B14" s="38" t="s">
        <v>77</v>
      </c>
      <c r="C14" s="4" t="s">
        <v>119</v>
      </c>
      <c r="D14" s="136">
        <f>'35 sectors'!D17*ADB!$T$414/1000</f>
        <v>0.79723505943449613</v>
      </c>
      <c r="E14" s="136">
        <f>'35 sectors'!E17*ADB!$T$414/1000</f>
        <v>9.001268226519013E-2</v>
      </c>
      <c r="F14" s="136">
        <f>'35 sectors'!F17*ADB!$T$414/1000</f>
        <v>1.2706374063092301</v>
      </c>
      <c r="G14" s="136">
        <f>'35 sectors'!G17*ADB!$T$414/1000</f>
        <v>1.9778277745956505</v>
      </c>
      <c r="H14" s="136">
        <f>'35 sectors'!H17*ADB!$T$414/1000</f>
        <v>0.15879424988580559</v>
      </c>
      <c r="I14" s="136">
        <f>'35 sectors'!I17*ADB!$T$414/1000</f>
        <v>0.25828681965488148</v>
      </c>
      <c r="J14" s="136">
        <f>'35 sectors'!J17*ADB!$T$414/1000</f>
        <v>3.2212882384727241E-2</v>
      </c>
      <c r="K14" s="136">
        <f>'35 sectors'!K17*ADB!$T$414/1000</f>
        <v>0.20705927633673893</v>
      </c>
      <c r="L14" s="136">
        <f>'35 sectors'!L17*ADB!$T$414/1000</f>
        <v>0.14384554830435017</v>
      </c>
      <c r="M14" s="136">
        <f>'35 sectors'!M17*ADB!$T$414/1000</f>
        <v>6.1306931286868522</v>
      </c>
      <c r="N14" s="136">
        <f>'35 sectors'!N17*ADB!$T$414/1000</f>
        <v>0.34602452052641736</v>
      </c>
      <c r="O14" s="136">
        <f>'35 sectors'!O17*ADB!$T$414/1000</f>
        <v>0.10348379984316129</v>
      </c>
      <c r="P14" s="136">
        <f>'35 sectors'!P17*ADB!$T$414/1000</f>
        <v>3.2782032518109839E-3</v>
      </c>
      <c r="Q14" s="136">
        <f>'35 sectors'!Q17*ADB!$T$414/1000</f>
        <v>0.16963238872669062</v>
      </c>
      <c r="R14" s="136">
        <f>'35 sectors'!R17*ADB!$T$414/1000</f>
        <v>2.0705493804474544E-3</v>
      </c>
      <c r="S14" s="136">
        <f>'35 sectors'!S17*ADB!$T$414/1000</f>
        <v>2.9886065538851456E-2</v>
      </c>
      <c r="T14" s="136">
        <f>'35 sectors'!T17*ADB!$T$414/1000</f>
        <v>8.3729978895596427E-2</v>
      </c>
      <c r="U14" s="136">
        <f>'35 sectors'!U17*ADB!$T$414/1000</f>
        <v>2.8011180372870643</v>
      </c>
      <c r="V14" s="136">
        <f>'35 sectors'!V17*ADB!$T$414/1000</f>
        <v>5.2779954751907823E-3</v>
      </c>
      <c r="W14" s="136">
        <f>'35 sectors'!W17*ADB!$T$414/1000</f>
        <v>7.6926196786557075E-3</v>
      </c>
      <c r="X14" s="136">
        <f>'35 sectors'!X17*ADB!$T$414/1000</f>
        <v>2.3028898606280743E-2</v>
      </c>
      <c r="Y14" s="136">
        <f>'35 sectors'!Y17*ADB!$T$414/1000</f>
        <v>0.10865073844777563</v>
      </c>
      <c r="Z14" s="136">
        <f>'35 sectors'!Z17*ADB!$T$414/1000</f>
        <v>1.3919259987676151E-2</v>
      </c>
      <c r="AA14" s="136">
        <f>'35 sectors'!AA17*ADB!$T$414/1000</f>
        <v>0</v>
      </c>
      <c r="AB14" s="136">
        <f>'35 sectors'!AB17*ADB!$T$414/1000</f>
        <v>9.2191487284268691E-3</v>
      </c>
      <c r="AC14" s="136">
        <f>'35 sectors'!AC17*ADB!$T$414/1000</f>
        <v>0.28460919483272112</v>
      </c>
      <c r="AD14" s="136">
        <f>'35 sectors'!AD17*ADB!$T$414/1000</f>
        <v>5.7729262186188478E-2</v>
      </c>
      <c r="AE14" s="136">
        <f>'35 sectors'!AE17*ADB!$T$414/1000</f>
        <v>4.8742923563620727E-2</v>
      </c>
      <c r="AF14" s="136">
        <f>'35 sectors'!AF17*ADB!$T$414/1000</f>
        <v>5.3244893548177706E-3</v>
      </c>
      <c r="AG14" s="136">
        <f>'35 sectors'!AG17*ADB!$T$414/1000</f>
        <v>9.4028984175908492E-2</v>
      </c>
      <c r="AH14" s="136">
        <f>'35 sectors'!AH17*ADB!$T$414/1000</f>
        <v>3.4174618961779604E-2</v>
      </c>
      <c r="AI14" s="136">
        <f>'35 sectors'!AI17*ADB!$T$414/1000</f>
        <v>7.0204660359822835E-3</v>
      </c>
      <c r="AJ14" s="136">
        <f>'35 sectors'!AJ17*ADB!$T$414/1000</f>
        <v>8.0580174099057891E-2</v>
      </c>
      <c r="AK14" s="136">
        <f>'35 sectors'!AK17*ADB!$T$414/1000</f>
        <v>4.5380137108220517E-2</v>
      </c>
      <c r="AL14" s="136">
        <f>'35 sectors'!AL17*ADB!$T$414/1000</f>
        <v>0</v>
      </c>
      <c r="AM14" s="136">
        <f>'35 sectors'!AM17*ADB!$T$414/1000</f>
        <v>4.4536512532754697</v>
      </c>
      <c r="AN14" s="136">
        <f>'35 sectors'!AN17*ADB!$T$414/1000</f>
        <v>2.5819842924787242E-2</v>
      </c>
      <c r="AO14" s="136">
        <f>'35 sectors'!AO17*ADB!$T$414/1000</f>
        <v>0.16192478670526886</v>
      </c>
      <c r="AP14" s="136">
        <f>'35 sectors'!AP17*ADB!$T$414/1000</f>
        <v>0.43991249657646819</v>
      </c>
      <c r="AQ14" s="136">
        <f>'35 sectors'!AQ17*ADB!$T$414/1000</f>
        <v>2.565431543431532</v>
      </c>
      <c r="AR14" s="136">
        <f>'35 sectors'!AR17*ADB!$T$414/1000</f>
        <v>1.782063883284839</v>
      </c>
      <c r="AS14" s="136">
        <f>'35 sectors'!AS17*ADB!$T$414/1000</f>
        <v>24.860011088748628</v>
      </c>
    </row>
    <row r="15" spans="1:45" x14ac:dyDescent="0.25">
      <c r="A15" s="32">
        <v>11</v>
      </c>
      <c r="B15" s="38" t="s">
        <v>78</v>
      </c>
      <c r="C15" s="4" t="s">
        <v>120</v>
      </c>
      <c r="D15" s="136">
        <f>'35 sectors'!D18*ADB!$T$414/1000</f>
        <v>0.60987818606069266</v>
      </c>
      <c r="E15" s="136">
        <f>'35 sectors'!E18*ADB!$T$414/1000</f>
        <v>6.6597009904485489E-3</v>
      </c>
      <c r="F15" s="136">
        <f>'35 sectors'!F18*ADB!$T$414/1000</f>
        <v>0.67421474321622166</v>
      </c>
      <c r="G15" s="136">
        <f>'35 sectors'!G18*ADB!$T$414/1000</f>
        <v>0.36781853670931536</v>
      </c>
      <c r="H15" s="136">
        <f>'35 sectors'!H18*ADB!$T$414/1000</f>
        <v>7.8813135026857065E-3</v>
      </c>
      <c r="I15" s="136">
        <f>'35 sectors'!I18*ADB!$T$414/1000</f>
        <v>7.4794325906311812E-2</v>
      </c>
      <c r="J15" s="136">
        <f>'35 sectors'!J18*ADB!$T$414/1000</f>
        <v>4.6966059655277767E-2</v>
      </c>
      <c r="K15" s="136">
        <f>'35 sectors'!K18*ADB!$T$414/1000</f>
        <v>0.15280600622700183</v>
      </c>
      <c r="L15" s="136">
        <f>'35 sectors'!L18*ADB!$T$414/1000</f>
        <v>8.2531408952486701E-2</v>
      </c>
      <c r="M15" s="136">
        <f>'35 sectors'!M18*ADB!$T$414/1000</f>
        <v>3.3336436443295155E-2</v>
      </c>
      <c r="N15" s="136">
        <f>'35 sectors'!N18*ADB!$T$414/1000</f>
        <v>17.24735327447295</v>
      </c>
      <c r="O15" s="136">
        <f>'35 sectors'!O18*ADB!$T$414/1000</f>
        <v>0.38410790807298412</v>
      </c>
      <c r="P15" s="136">
        <f>'35 sectors'!P18*ADB!$T$414/1000</f>
        <v>1.1271660650697336E-2</v>
      </c>
      <c r="Q15" s="136">
        <f>'35 sectors'!Q18*ADB!$T$414/1000</f>
        <v>2.1861068769007271E-3</v>
      </c>
      <c r="R15" s="136">
        <f>'35 sectors'!R18*ADB!$T$414/1000</f>
        <v>6.0300575088993995E-4</v>
      </c>
      <c r="S15" s="136">
        <f>'35 sectors'!S18*ADB!$T$414/1000</f>
        <v>4.5713945722922304E-2</v>
      </c>
      <c r="T15" s="136">
        <f>'35 sectors'!T18*ADB!$T$414/1000</f>
        <v>4.6604068555772156E-2</v>
      </c>
      <c r="U15" s="136">
        <f>'35 sectors'!U18*ADB!$T$414/1000</f>
        <v>50.578757332959682</v>
      </c>
      <c r="V15" s="136">
        <f>'35 sectors'!V18*ADB!$T$414/1000</f>
        <v>4.4118253247592857E-3</v>
      </c>
      <c r="W15" s="136">
        <f>'35 sectors'!W18*ADB!$T$414/1000</f>
        <v>4.0157131372241554E-3</v>
      </c>
      <c r="X15" s="136">
        <f>'35 sectors'!X18*ADB!$T$414/1000</f>
        <v>1.4581050050467646E-2</v>
      </c>
      <c r="Y15" s="136">
        <f>'35 sectors'!Y18*ADB!$T$414/1000</f>
        <v>0.10656738240698189</v>
      </c>
      <c r="Z15" s="136">
        <f>'35 sectors'!Z18*ADB!$T$414/1000</f>
        <v>1.4303389364215163E-2</v>
      </c>
      <c r="AA15" s="136">
        <f>'35 sectors'!AA18*ADB!$T$414/1000</f>
        <v>0</v>
      </c>
      <c r="AB15" s="136">
        <f>'35 sectors'!AB18*ADB!$T$414/1000</f>
        <v>2.1829484023955167E-3</v>
      </c>
      <c r="AC15" s="136">
        <f>'35 sectors'!AC18*ADB!$T$414/1000</f>
        <v>3.3748393664583314E-2</v>
      </c>
      <c r="AD15" s="136">
        <f>'35 sectors'!AD18*ADB!$T$414/1000</f>
        <v>5.7941189761362796E-2</v>
      </c>
      <c r="AE15" s="136">
        <f>'35 sectors'!AE18*ADB!$T$414/1000</f>
        <v>6.0062609210712339E-2</v>
      </c>
      <c r="AF15" s="136">
        <f>'35 sectors'!AF18*ADB!$T$414/1000</f>
        <v>2.5598048432941688E-2</v>
      </c>
      <c r="AG15" s="136">
        <f>'35 sectors'!AG18*ADB!$T$414/1000</f>
        <v>0.11950654735171605</v>
      </c>
      <c r="AH15" s="136">
        <f>'35 sectors'!AH18*ADB!$T$414/1000</f>
        <v>3.46691879344092E-2</v>
      </c>
      <c r="AI15" s="136">
        <f>'35 sectors'!AI18*ADB!$T$414/1000</f>
        <v>1.2714579371236771E-2</v>
      </c>
      <c r="AJ15" s="136">
        <f>'35 sectors'!AJ18*ADB!$T$414/1000</f>
        <v>1.2872387741386816E-2</v>
      </c>
      <c r="AK15" s="136">
        <f>'35 sectors'!AK18*ADB!$T$414/1000</f>
        <v>4.3753740215960575E-2</v>
      </c>
      <c r="AL15" s="136">
        <f>'35 sectors'!AL18*ADB!$T$414/1000</f>
        <v>0</v>
      </c>
      <c r="AM15" s="136">
        <f>'35 sectors'!AM18*ADB!$T$414/1000</f>
        <v>4.1714973076495658</v>
      </c>
      <c r="AN15" s="136">
        <f>'35 sectors'!AN18*ADB!$T$414/1000</f>
        <v>7.1231988810698641E-5</v>
      </c>
      <c r="AO15" s="136">
        <f>'35 sectors'!AO18*ADB!$T$414/1000</f>
        <v>0</v>
      </c>
      <c r="AP15" s="136">
        <f>'35 sectors'!AP18*ADB!$T$414/1000</f>
        <v>0.12923142027757642</v>
      </c>
      <c r="AQ15" s="136">
        <f>'35 sectors'!AQ18*ADB!$T$414/1000</f>
        <v>2.2414252230149496</v>
      </c>
      <c r="AR15" s="136">
        <f>'35 sectors'!AR18*ADB!$T$414/1000</f>
        <v>1.8264044698089048</v>
      </c>
      <c r="AS15" s="136">
        <f>'35 sectors'!AS18*ADB!$T$414/1000</f>
        <v>79.289042665836718</v>
      </c>
    </row>
    <row r="16" spans="1:45" x14ac:dyDescent="0.25">
      <c r="A16" s="32">
        <v>12</v>
      </c>
      <c r="B16" s="38" t="s">
        <v>79</v>
      </c>
      <c r="C16" s="4" t="s">
        <v>121</v>
      </c>
      <c r="D16" s="136">
        <f>'35 sectors'!D19*ADB!$T$414/1000</f>
        <v>4.7469642236849419</v>
      </c>
      <c r="E16" s="136">
        <f>'35 sectors'!E19*ADB!$T$414/1000</f>
        <v>5.2855657987857026E-2</v>
      </c>
      <c r="F16" s="136">
        <f>'35 sectors'!F19*ADB!$T$414/1000</f>
        <v>0.26166514712153371</v>
      </c>
      <c r="G16" s="136">
        <f>'35 sectors'!G19*ADB!$T$414/1000</f>
        <v>3.446161905232676E-2</v>
      </c>
      <c r="H16" s="136">
        <f>'35 sectors'!H19*ADB!$T$414/1000</f>
        <v>4.5228671026628945E-3</v>
      </c>
      <c r="I16" s="136">
        <f>'35 sectors'!I19*ADB!$T$414/1000</f>
        <v>0.12357602101023009</v>
      </c>
      <c r="J16" s="136">
        <f>'35 sectors'!J19*ADB!$T$414/1000</f>
        <v>5.039765477596702E-2</v>
      </c>
      <c r="K16" s="136">
        <f>'35 sectors'!K19*ADB!$T$414/1000</f>
        <v>1.3135026139233332E-2</v>
      </c>
      <c r="L16" s="136">
        <f>'35 sectors'!L19*ADB!$T$414/1000</f>
        <v>7.54517189822317E-2</v>
      </c>
      <c r="M16" s="136">
        <f>'35 sectors'!M19*ADB!$T$414/1000</f>
        <v>0.18536539040356484</v>
      </c>
      <c r="N16" s="136">
        <f>'35 sectors'!N19*ADB!$T$414/1000</f>
        <v>0.33241130027374377</v>
      </c>
      <c r="O16" s="136">
        <f>'35 sectors'!O19*ADB!$T$414/1000</f>
        <v>33.167592178847904</v>
      </c>
      <c r="P16" s="136">
        <f>'35 sectors'!P19*ADB!$T$414/1000</f>
        <v>0.16073847607053085</v>
      </c>
      <c r="Q16" s="136">
        <f>'35 sectors'!Q19*ADB!$T$414/1000</f>
        <v>1.2046918437604213</v>
      </c>
      <c r="R16" s="136">
        <f>'35 sectors'!R19*ADB!$T$414/1000</f>
        <v>0.1308111434641118</v>
      </c>
      <c r="S16" s="136">
        <f>'35 sectors'!S19*ADB!$T$414/1000</f>
        <v>7.2634260627143821</v>
      </c>
      <c r="T16" s="136">
        <f>'35 sectors'!T19*ADB!$T$414/1000</f>
        <v>0.48144954461325012</v>
      </c>
      <c r="U16" s="136">
        <f>'35 sectors'!U19*ADB!$T$414/1000</f>
        <v>35.121680594303832</v>
      </c>
      <c r="V16" s="136">
        <f>'35 sectors'!V19*ADB!$T$414/1000</f>
        <v>2.1570252625060838E-2</v>
      </c>
      <c r="W16" s="136">
        <f>'35 sectors'!W19*ADB!$T$414/1000</f>
        <v>1.1055001639759312E-2</v>
      </c>
      <c r="X16" s="136">
        <f>'35 sectors'!X19*ADB!$T$414/1000</f>
        <v>5.4914368332301747E-2</v>
      </c>
      <c r="Y16" s="136">
        <f>'35 sectors'!Y19*ADB!$T$414/1000</f>
        <v>4.5000979419775336E-2</v>
      </c>
      <c r="Z16" s="136">
        <f>'35 sectors'!Z19*ADB!$T$414/1000</f>
        <v>1.2825777735980068</v>
      </c>
      <c r="AA16" s="136">
        <f>'35 sectors'!AA19*ADB!$T$414/1000</f>
        <v>0</v>
      </c>
      <c r="AB16" s="136">
        <f>'35 sectors'!AB19*ADB!$T$414/1000</f>
        <v>2.4577222311897077E-2</v>
      </c>
      <c r="AC16" s="136">
        <f>'35 sectors'!AC19*ADB!$T$414/1000</f>
        <v>5.5124672275910259E-2</v>
      </c>
      <c r="AD16" s="136">
        <f>'35 sectors'!AD19*ADB!$T$414/1000</f>
        <v>4.5426384626363628E-2</v>
      </c>
      <c r="AE16" s="136">
        <f>'35 sectors'!AE19*ADB!$T$414/1000</f>
        <v>0.43309761989701934</v>
      </c>
      <c r="AF16" s="136">
        <f>'35 sectors'!AF19*ADB!$T$414/1000</f>
        <v>0.20139205772371832</v>
      </c>
      <c r="AG16" s="136">
        <f>'35 sectors'!AG19*ADB!$T$414/1000</f>
        <v>0.30522135429206776</v>
      </c>
      <c r="AH16" s="136">
        <f>'35 sectors'!AH19*ADB!$T$414/1000</f>
        <v>3.2676947025190251E-2</v>
      </c>
      <c r="AI16" s="136">
        <f>'35 sectors'!AI19*ADB!$T$414/1000</f>
        <v>9.649694298562482E-2</v>
      </c>
      <c r="AJ16" s="136">
        <f>'35 sectors'!AJ19*ADB!$T$414/1000</f>
        <v>8.5079752201357911E-2</v>
      </c>
      <c r="AK16" s="136">
        <f>'35 sectors'!AK19*ADB!$T$414/1000</f>
        <v>0.33183707610364888</v>
      </c>
      <c r="AL16" s="136">
        <f>'35 sectors'!AL19*ADB!$T$414/1000</f>
        <v>0</v>
      </c>
      <c r="AM16" s="136">
        <f>'35 sectors'!AM19*ADB!$T$414/1000</f>
        <v>6.6663500314114978</v>
      </c>
      <c r="AN16" s="136">
        <f>'35 sectors'!AN19*ADB!$T$414/1000</f>
        <v>2.0650852823945963E-3</v>
      </c>
      <c r="AO16" s="136">
        <f>'35 sectors'!AO19*ADB!$T$414/1000</f>
        <v>0</v>
      </c>
      <c r="AP16" s="136">
        <f>'35 sectors'!AP19*ADB!$T$414/1000</f>
        <v>1.7583186399445581</v>
      </c>
      <c r="AQ16" s="136">
        <f>'35 sectors'!AQ19*ADB!$T$414/1000</f>
        <v>2.1206116910974275</v>
      </c>
      <c r="AR16" s="136">
        <f>'35 sectors'!AR19*ADB!$T$414/1000</f>
        <v>6.303718074005956</v>
      </c>
      <c r="AS16" s="136">
        <f>'35 sectors'!AS19*ADB!$T$414/1000</f>
        <v>103.28830839710827</v>
      </c>
    </row>
    <row r="17" spans="1:45" x14ac:dyDescent="0.25">
      <c r="A17" s="32">
        <v>13</v>
      </c>
      <c r="B17" s="38" t="s">
        <v>80</v>
      </c>
      <c r="C17" s="4" t="s">
        <v>38</v>
      </c>
      <c r="D17" s="136">
        <f>'35 sectors'!D20*ADB!$T$414/1000</f>
        <v>0.14658260568418066</v>
      </c>
      <c r="E17" s="136">
        <f>'35 sectors'!E20*ADB!$T$414/1000</f>
        <v>4.6855319313547561E-3</v>
      </c>
      <c r="F17" s="136">
        <f>'35 sectors'!F20*ADB!$T$414/1000</f>
        <v>9.1934449536794343E-3</v>
      </c>
      <c r="G17" s="136">
        <f>'35 sectors'!G20*ADB!$T$414/1000</f>
        <v>7.1230758140178995E-3</v>
      </c>
      <c r="H17" s="136">
        <f>'35 sectors'!H20*ADB!$T$414/1000</f>
        <v>2.6441048347335458E-4</v>
      </c>
      <c r="I17" s="136">
        <f>'35 sectors'!I20*ADB!$T$414/1000</f>
        <v>1.5386126976996944E-3</v>
      </c>
      <c r="J17" s="136">
        <f>'35 sectors'!J20*ADB!$T$414/1000</f>
        <v>6.3988035052583547E-4</v>
      </c>
      <c r="K17" s="136">
        <f>'35 sectors'!K20*ADB!$T$414/1000</f>
        <v>3.4739859566104415E-4</v>
      </c>
      <c r="L17" s="136">
        <f>'35 sectors'!L20*ADB!$T$414/1000</f>
        <v>5.185127757910502E-3</v>
      </c>
      <c r="M17" s="136">
        <f>'35 sectors'!M20*ADB!$T$414/1000</f>
        <v>1.0388801794905052E-3</v>
      </c>
      <c r="N17" s="136">
        <f>'35 sectors'!N20*ADB!$T$414/1000</f>
        <v>3.654980640075696E-3</v>
      </c>
      <c r="O17" s="136">
        <f>'35 sectors'!O20*ADB!$T$414/1000</f>
        <v>2.7952492526234409E-3</v>
      </c>
      <c r="P17" s="136">
        <f>'35 sectors'!P20*ADB!$T$414/1000</f>
        <v>1.1358199240403084E-3</v>
      </c>
      <c r="Q17" s="136">
        <f>'35 sectors'!Q20*ADB!$T$414/1000</f>
        <v>1.5019350527224449E-3</v>
      </c>
      <c r="R17" s="136">
        <f>'35 sectors'!R20*ADB!$T$414/1000</f>
        <v>7.5165146953317329E-5</v>
      </c>
      <c r="S17" s="136">
        <f>'35 sectors'!S20*ADB!$T$414/1000</f>
        <v>3.095954470115837E-3</v>
      </c>
      <c r="T17" s="136">
        <f>'35 sectors'!T20*ADB!$T$414/1000</f>
        <v>3.5635740991276338E-2</v>
      </c>
      <c r="U17" s="136">
        <f>'35 sectors'!U20*ADB!$T$414/1000</f>
        <v>6.3165874199644145E-2</v>
      </c>
      <c r="V17" s="136">
        <f>'35 sectors'!V20*ADB!$T$414/1000</f>
        <v>1.8826692142837329E-3</v>
      </c>
      <c r="W17" s="136">
        <f>'35 sectors'!W20*ADB!$T$414/1000</f>
        <v>8.9335673895001228E-4</v>
      </c>
      <c r="X17" s="136">
        <f>'35 sectors'!X20*ADB!$T$414/1000</f>
        <v>4.6442726122254106E-3</v>
      </c>
      <c r="Y17" s="136">
        <f>'35 sectors'!Y20*ADB!$T$414/1000</f>
        <v>2.7838649044405464E-3</v>
      </c>
      <c r="Z17" s="136">
        <f>'35 sectors'!Z20*ADB!$T$414/1000</f>
        <v>4.7930608529959763E-2</v>
      </c>
      <c r="AA17" s="136">
        <f>'35 sectors'!AA20*ADB!$T$414/1000</f>
        <v>0</v>
      </c>
      <c r="AB17" s="136">
        <f>'35 sectors'!AB20*ADB!$T$414/1000</f>
        <v>1.2696211435680508E-3</v>
      </c>
      <c r="AC17" s="136">
        <f>'35 sectors'!AC20*ADB!$T$414/1000</f>
        <v>6.9833512519833964E-3</v>
      </c>
      <c r="AD17" s="136">
        <f>'35 sectors'!AD20*ADB!$T$414/1000</f>
        <v>3.4184511479638459E-3</v>
      </c>
      <c r="AE17" s="136">
        <f>'35 sectors'!AE20*ADB!$T$414/1000</f>
        <v>6.1633950581578417E-2</v>
      </c>
      <c r="AF17" s="136">
        <f>'35 sectors'!AF20*ADB!$T$414/1000</f>
        <v>3.4636531216885078E-2</v>
      </c>
      <c r="AG17" s="136">
        <f>'35 sectors'!AG20*ADB!$T$414/1000</f>
        <v>0.1047515455465093</v>
      </c>
      <c r="AH17" s="136">
        <f>'35 sectors'!AH20*ADB!$T$414/1000</f>
        <v>2.8985212780765486E-3</v>
      </c>
      <c r="AI17" s="136">
        <f>'35 sectors'!AI20*ADB!$T$414/1000</f>
        <v>8.1181216694602952E-3</v>
      </c>
      <c r="AJ17" s="136">
        <f>'35 sectors'!AJ20*ADB!$T$414/1000</f>
        <v>7.2929688543688928E-3</v>
      </c>
      <c r="AK17" s="136">
        <f>'35 sectors'!AK20*ADB!$T$414/1000</f>
        <v>2.8395133120610497E-2</v>
      </c>
      <c r="AL17" s="136">
        <f>'35 sectors'!AL20*ADB!$T$414/1000</f>
        <v>0</v>
      </c>
      <c r="AM17" s="136">
        <f>'35 sectors'!AM20*ADB!$T$414/1000</f>
        <v>0.38833540456905985</v>
      </c>
      <c r="AN17" s="136">
        <f>'35 sectors'!AN20*ADB!$T$414/1000</f>
        <v>5.4826020862764824E-5</v>
      </c>
      <c r="AO17" s="136">
        <f>'35 sectors'!AO20*ADB!$T$414/1000</f>
        <v>0</v>
      </c>
      <c r="AP17" s="136">
        <f>'35 sectors'!AP20*ADB!$T$414/1000</f>
        <v>0.60849268403305035</v>
      </c>
      <c r="AQ17" s="136">
        <f>'35 sectors'!AQ20*ADB!$T$414/1000</f>
        <v>-1.110248896257617E-3</v>
      </c>
      <c r="AR17" s="136">
        <f>'35 sectors'!AR20*ADB!$T$414/1000</f>
        <v>7.821236244149038E-2</v>
      </c>
      <c r="AS17" s="136">
        <f>'35 sectors'!AS20*ADB!$T$414/1000</f>
        <v>1.6791776841045147</v>
      </c>
    </row>
    <row r="18" spans="1:45" x14ac:dyDescent="0.25">
      <c r="A18" s="32">
        <v>14</v>
      </c>
      <c r="B18" s="38" t="s">
        <v>81</v>
      </c>
      <c r="C18" s="4" t="s">
        <v>122</v>
      </c>
      <c r="D18" s="136">
        <f>'35 sectors'!D21*ADB!$T$414/1000</f>
        <v>1.3170158256485256E-2</v>
      </c>
      <c r="E18" s="136">
        <f>'35 sectors'!E21*ADB!$T$414/1000</f>
        <v>2.6866448216909789E-4</v>
      </c>
      <c r="F18" s="136">
        <f>'35 sectors'!F21*ADB!$T$414/1000</f>
        <v>3.7270288173437264E-3</v>
      </c>
      <c r="G18" s="136">
        <f>'35 sectors'!G21*ADB!$T$414/1000</f>
        <v>1.5101394747246016E-3</v>
      </c>
      <c r="H18" s="136">
        <f>'35 sectors'!H21*ADB!$T$414/1000</f>
        <v>1.7055646975422753E-4</v>
      </c>
      <c r="I18" s="136">
        <f>'35 sectors'!I21*ADB!$T$414/1000</f>
        <v>5.3779507203461545E-4</v>
      </c>
      <c r="J18" s="136">
        <f>'35 sectors'!J21*ADB!$T$414/1000</f>
        <v>4.0863690508406708E-4</v>
      </c>
      <c r="K18" s="136">
        <f>'35 sectors'!K21*ADB!$T$414/1000</f>
        <v>2.0436796475807324E-4</v>
      </c>
      <c r="L18" s="136">
        <f>'35 sectors'!L21*ADB!$T$414/1000</f>
        <v>5.8877664260088977E-4</v>
      </c>
      <c r="M18" s="136">
        <f>'35 sectors'!M21*ADB!$T$414/1000</f>
        <v>5.0469978522862651E-3</v>
      </c>
      <c r="N18" s="136">
        <f>'35 sectors'!N21*ADB!$T$414/1000</f>
        <v>1.6920837766071007E-3</v>
      </c>
      <c r="O18" s="136">
        <f>'35 sectors'!O21*ADB!$T$414/1000</f>
        <v>1.8526394232891253E-2</v>
      </c>
      <c r="P18" s="136">
        <f>'35 sectors'!P21*ADB!$T$414/1000</f>
        <v>1.1436787357406381E-3</v>
      </c>
      <c r="Q18" s="136">
        <f>'35 sectors'!Q21*ADB!$T$414/1000</f>
        <v>9.8545348896591584E-2</v>
      </c>
      <c r="R18" s="136">
        <f>'35 sectors'!R21*ADB!$T$414/1000</f>
        <v>5.8610579880370032E-3</v>
      </c>
      <c r="S18" s="136">
        <f>'35 sectors'!S21*ADB!$T$414/1000</f>
        <v>3.8395863901763273E-3</v>
      </c>
      <c r="T18" s="136">
        <f>'35 sectors'!T21*ADB!$T$414/1000</f>
        <v>0.89459435500494411</v>
      </c>
      <c r="U18" s="136">
        <f>'35 sectors'!U21*ADB!$T$414/1000</f>
        <v>0.96519175203266927</v>
      </c>
      <c r="V18" s="136">
        <f>'35 sectors'!V21*ADB!$T$414/1000</f>
        <v>7.61584963499374E-5</v>
      </c>
      <c r="W18" s="136">
        <f>'35 sectors'!W21*ADB!$T$414/1000</f>
        <v>3.9870779794831764E-5</v>
      </c>
      <c r="X18" s="136">
        <f>'35 sectors'!X21*ADB!$T$414/1000</f>
        <v>1.9901037288354217E-4</v>
      </c>
      <c r="Y18" s="136">
        <f>'35 sectors'!Y21*ADB!$T$414/1000</f>
        <v>9.3752774832748804E-4</v>
      </c>
      <c r="Z18" s="136">
        <f>'35 sectors'!Z21*ADB!$T$414/1000</f>
        <v>4.819061557067246E-2</v>
      </c>
      <c r="AA18" s="136">
        <f>'35 sectors'!AA21*ADB!$T$414/1000</f>
        <v>0</v>
      </c>
      <c r="AB18" s="136">
        <f>'35 sectors'!AB21*ADB!$T$414/1000</f>
        <v>8.0720343206824322E-2</v>
      </c>
      <c r="AC18" s="136">
        <f>'35 sectors'!AC21*ADB!$T$414/1000</f>
        <v>7.5873185250494354E-3</v>
      </c>
      <c r="AD18" s="136">
        <f>'35 sectors'!AD21*ADB!$T$414/1000</f>
        <v>5.4585611663691958E-4</v>
      </c>
      <c r="AE18" s="136">
        <f>'35 sectors'!AE21*ADB!$T$414/1000</f>
        <v>0.1249596551016547</v>
      </c>
      <c r="AF18" s="136">
        <f>'35 sectors'!AF21*ADB!$T$414/1000</f>
        <v>1.5225594992258683E-3</v>
      </c>
      <c r="AG18" s="136">
        <f>'35 sectors'!AG21*ADB!$T$414/1000</f>
        <v>0.16524720080683075</v>
      </c>
      <c r="AH18" s="136">
        <f>'35 sectors'!AH21*ADB!$T$414/1000</f>
        <v>2.5807161079751339E-4</v>
      </c>
      <c r="AI18" s="136">
        <f>'35 sectors'!AI21*ADB!$T$414/1000</f>
        <v>4.967576682452918E-4</v>
      </c>
      <c r="AJ18" s="136">
        <f>'35 sectors'!AJ21*ADB!$T$414/1000</f>
        <v>6.5324156433096427E-4</v>
      </c>
      <c r="AK18" s="136">
        <f>'35 sectors'!AK21*ADB!$T$414/1000</f>
        <v>0.1540841033674582</v>
      </c>
      <c r="AL18" s="136">
        <f>'35 sectors'!AL21*ADB!$T$414/1000</f>
        <v>0</v>
      </c>
      <c r="AM18" s="136">
        <f>'35 sectors'!AM21*ADB!$T$414/1000</f>
        <v>2.3911879644573624</v>
      </c>
      <c r="AN18" s="136">
        <f>'35 sectors'!AN21*ADB!$T$414/1000</f>
        <v>2.1575782843901573E-5</v>
      </c>
      <c r="AO18" s="136">
        <f>'35 sectors'!AO21*ADB!$T$414/1000</f>
        <v>0</v>
      </c>
      <c r="AP18" s="136">
        <f>'35 sectors'!AP21*ADB!$T$414/1000</f>
        <v>1.0377483392304405</v>
      </c>
      <c r="AQ18" s="136">
        <f>'35 sectors'!AQ21*ADB!$T$414/1000</f>
        <v>5.3948997667791168E-2</v>
      </c>
      <c r="AR18" s="136">
        <f>'35 sectors'!AR21*ADB!$T$414/1000</f>
        <v>0.11278120684539769</v>
      </c>
      <c r="AS18" s="136">
        <f>'35 sectors'!AS21*ADB!$T$414/1000</f>
        <v>6.196233753413817</v>
      </c>
    </row>
    <row r="19" spans="1:45" x14ac:dyDescent="0.25">
      <c r="A19" s="32">
        <v>15</v>
      </c>
      <c r="B19" s="38" t="s">
        <v>82</v>
      </c>
      <c r="C19" s="4" t="s">
        <v>123</v>
      </c>
      <c r="D19" s="136">
        <f>'35 sectors'!D22*ADB!$T$414/1000</f>
        <v>5.488575409255872E-2</v>
      </c>
      <c r="E19" s="136">
        <f>'35 sectors'!E22*ADB!$T$414/1000</f>
        <v>1.5998265478681377E-3</v>
      </c>
      <c r="F19" s="136">
        <f>'35 sectors'!F22*ADB!$T$414/1000</f>
        <v>4.2422974384487338E-3</v>
      </c>
      <c r="G19" s="136">
        <f>'35 sectors'!G22*ADB!$T$414/1000</f>
        <v>6.5578160357210725E-4</v>
      </c>
      <c r="H19" s="136">
        <f>'35 sectors'!H22*ADB!$T$414/1000</f>
        <v>8.1826867756511055E-5</v>
      </c>
      <c r="I19" s="136">
        <f>'35 sectors'!I22*ADB!$T$414/1000</f>
        <v>6.8334881953026208E-4</v>
      </c>
      <c r="J19" s="136">
        <f>'35 sectors'!J22*ADB!$T$414/1000</f>
        <v>2.0477592404973335E-4</v>
      </c>
      <c r="K19" s="136">
        <f>'35 sectors'!K22*ADB!$T$414/1000</f>
        <v>1.3904094533428196E-4</v>
      </c>
      <c r="L19" s="136">
        <f>'35 sectors'!L22*ADB!$T$414/1000</f>
        <v>1.814083205414468E-3</v>
      </c>
      <c r="M19" s="136">
        <f>'35 sectors'!M22*ADB!$T$414/1000</f>
        <v>5.7505568753811063E-4</v>
      </c>
      <c r="N19" s="136">
        <f>'35 sectors'!N22*ADB!$T$414/1000</f>
        <v>1.7010138952154499E-3</v>
      </c>
      <c r="O19" s="136">
        <f>'35 sectors'!O22*ADB!$T$414/1000</f>
        <v>4.8296019321673225E-2</v>
      </c>
      <c r="P19" s="136">
        <f>'35 sectors'!P22*ADB!$T$414/1000</f>
        <v>3.4551029459914477E-4</v>
      </c>
      <c r="Q19" s="136">
        <f>'35 sectors'!Q22*ADB!$T$414/1000</f>
        <v>1.9630502383342625E-3</v>
      </c>
      <c r="R19" s="136">
        <f>'35 sectors'!R22*ADB!$T$414/1000</f>
        <v>4.038974332843651E-4</v>
      </c>
      <c r="S19" s="136">
        <f>'35 sectors'!S22*ADB!$T$414/1000</f>
        <v>1.1404683232288196E-2</v>
      </c>
      <c r="T19" s="136">
        <f>'35 sectors'!T22*ADB!$T$414/1000</f>
        <v>1.1687146186740162E-2</v>
      </c>
      <c r="U19" s="136">
        <f>'35 sectors'!U22*ADB!$T$414/1000</f>
        <v>5.8005214516063455E-2</v>
      </c>
      <c r="V19" s="136">
        <f>'35 sectors'!V22*ADB!$T$414/1000</f>
        <v>6.3067401512594001E-4</v>
      </c>
      <c r="W19" s="136">
        <f>'35 sectors'!W22*ADB!$T$414/1000</f>
        <v>2.907277773556717E-4</v>
      </c>
      <c r="X19" s="136">
        <f>'35 sectors'!X22*ADB!$T$414/1000</f>
        <v>1.5414637903993897E-3</v>
      </c>
      <c r="Y19" s="136">
        <f>'35 sectors'!Y22*ADB!$T$414/1000</f>
        <v>9.0748334964788893E-4</v>
      </c>
      <c r="Z19" s="136">
        <f>'35 sectors'!Z22*ADB!$T$414/1000</f>
        <v>7.0981160799380447E-3</v>
      </c>
      <c r="AA19" s="136">
        <f>'35 sectors'!AA22*ADB!$T$414/1000</f>
        <v>0</v>
      </c>
      <c r="AB19" s="136">
        <f>'35 sectors'!AB22*ADB!$T$414/1000</f>
        <v>4.2666379086423221E-4</v>
      </c>
      <c r="AC19" s="136">
        <f>'35 sectors'!AC22*ADB!$T$414/1000</f>
        <v>1.6523897232159749E-3</v>
      </c>
      <c r="AD19" s="136">
        <f>'35 sectors'!AD22*ADB!$T$414/1000</f>
        <v>1.1312902976057645E-3</v>
      </c>
      <c r="AE19" s="136">
        <f>'35 sectors'!AE22*ADB!$T$414/1000</f>
        <v>1.3770144954821921E-2</v>
      </c>
      <c r="AF19" s="136">
        <f>'35 sectors'!AF22*ADB!$T$414/1000</f>
        <v>6.7229754822865301E-3</v>
      </c>
      <c r="AG19" s="136">
        <f>'35 sectors'!AG22*ADB!$T$414/1000</f>
        <v>1.142165076734182E-2</v>
      </c>
      <c r="AH19" s="136">
        <f>'35 sectors'!AH22*ADB!$T$414/1000</f>
        <v>9.0925330357008493E-4</v>
      </c>
      <c r="AI19" s="136">
        <f>'35 sectors'!AI22*ADB!$T$414/1000</f>
        <v>2.8435716507414204E-3</v>
      </c>
      <c r="AJ19" s="136">
        <f>'35 sectors'!AJ22*ADB!$T$414/1000</f>
        <v>2.4808427622506359E-3</v>
      </c>
      <c r="AK19" s="136">
        <f>'35 sectors'!AK22*ADB!$T$414/1000</f>
        <v>9.5348821540233181E-3</v>
      </c>
      <c r="AL19" s="136">
        <f>'35 sectors'!AL22*ADB!$T$414/1000</f>
        <v>0</v>
      </c>
      <c r="AM19" s="136">
        <f>'35 sectors'!AM22*ADB!$T$414/1000</f>
        <v>0.26946426618250813</v>
      </c>
      <c r="AN19" s="136">
        <f>'35 sectors'!AN22*ADB!$T$414/1000</f>
        <v>2.5484811182137973E-5</v>
      </c>
      <c r="AO19" s="136">
        <f>'35 sectors'!AO22*ADB!$T$414/1000</f>
        <v>0</v>
      </c>
      <c r="AP19" s="136">
        <f>'35 sectors'!AP22*ADB!$T$414/1000</f>
        <v>0.14179657916292115</v>
      </c>
      <c r="AQ19" s="136">
        <f>'35 sectors'!AQ22*ADB!$T$414/1000</f>
        <v>3.6821207865382786E-3</v>
      </c>
      <c r="AR19" s="136">
        <f>'35 sectors'!AR22*ADB!$T$414/1000</f>
        <v>1.7067747964098268E-2</v>
      </c>
      <c r="AS19" s="136">
        <f>'35 sectors'!AS22*ADB!$T$414/1000</f>
        <v>0.69208665505670586</v>
      </c>
    </row>
    <row r="20" spans="1:45" x14ac:dyDescent="0.25">
      <c r="A20" s="32">
        <v>16</v>
      </c>
      <c r="B20" s="38" t="s">
        <v>83</v>
      </c>
      <c r="C20" s="4" t="s">
        <v>124</v>
      </c>
      <c r="D20" s="136">
        <f>'35 sectors'!D23*ADB!$T$414/1000</f>
        <v>5.7397937804413335</v>
      </c>
      <c r="E20" s="136">
        <f>'35 sectors'!E23*ADB!$T$414/1000</f>
        <v>0.12847159970185609</v>
      </c>
      <c r="F20" s="136">
        <f>'35 sectors'!F23*ADB!$T$414/1000</f>
        <v>0.5886348004725066</v>
      </c>
      <c r="G20" s="136">
        <f>'35 sectors'!G23*ADB!$T$414/1000</f>
        <v>0.46969997535895375</v>
      </c>
      <c r="H20" s="136">
        <f>'35 sectors'!H23*ADB!$T$414/1000</f>
        <v>7.1143333897784933E-2</v>
      </c>
      <c r="I20" s="136">
        <f>'35 sectors'!I23*ADB!$T$414/1000</f>
        <v>0.77860099756577106</v>
      </c>
      <c r="J20" s="136">
        <f>'35 sectors'!J23*ADB!$T$414/1000</f>
        <v>0.35879037075022191</v>
      </c>
      <c r="K20" s="136">
        <f>'35 sectors'!K23*ADB!$T$414/1000</f>
        <v>8.9967538903999462E-3</v>
      </c>
      <c r="L20" s="136">
        <f>'35 sectors'!L23*ADB!$T$414/1000</f>
        <v>0.12834227233069564</v>
      </c>
      <c r="M20" s="136">
        <f>'35 sectors'!M23*ADB!$T$414/1000</f>
        <v>0.16306951917538889</v>
      </c>
      <c r="N20" s="136">
        <f>'35 sectors'!N23*ADB!$T$414/1000</f>
        <v>0.99638988009214069</v>
      </c>
      <c r="O20" s="136">
        <f>'35 sectors'!O23*ADB!$T$414/1000</f>
        <v>2.1425872304156943</v>
      </c>
      <c r="P20" s="136">
        <f>'35 sectors'!P23*ADB!$T$414/1000</f>
        <v>4.3540871256579745E-2</v>
      </c>
      <c r="Q20" s="136">
        <f>'35 sectors'!Q23*ADB!$T$414/1000</f>
        <v>1.9235127552924915E-2</v>
      </c>
      <c r="R20" s="136">
        <f>'35 sectors'!R23*ADB!$T$414/1000</f>
        <v>4.5345148727453941E-3</v>
      </c>
      <c r="S20" s="136">
        <f>'35 sectors'!S23*ADB!$T$414/1000</f>
        <v>1.0560262997084915</v>
      </c>
      <c r="T20" s="136">
        <f>'35 sectors'!T23*ADB!$T$414/1000</f>
        <v>0.77346328521577767</v>
      </c>
      <c r="U20" s="136">
        <f>'35 sectors'!U23*ADB!$T$414/1000</f>
        <v>2.5813849187222337</v>
      </c>
      <c r="V20" s="136">
        <f>'35 sectors'!V23*ADB!$T$414/1000</f>
        <v>4.9960757073031978E-2</v>
      </c>
      <c r="W20" s="136">
        <f>'35 sectors'!W23*ADB!$T$414/1000</f>
        <v>3.1678848577598798E-2</v>
      </c>
      <c r="X20" s="136">
        <f>'35 sectors'!X23*ADB!$T$414/1000</f>
        <v>0.13864640340076795</v>
      </c>
      <c r="Y20" s="136">
        <f>'35 sectors'!Y23*ADB!$T$414/1000</f>
        <v>0.20150226021381851</v>
      </c>
      <c r="Z20" s="136">
        <f>'35 sectors'!Z23*ADB!$T$414/1000</f>
        <v>0.23491460424772612</v>
      </c>
      <c r="AA20" s="136">
        <f>'35 sectors'!AA23*ADB!$T$414/1000</f>
        <v>0</v>
      </c>
      <c r="AB20" s="136">
        <f>'35 sectors'!AB23*ADB!$T$414/1000</f>
        <v>4.436420473642802E-2</v>
      </c>
      <c r="AC20" s="136">
        <f>'35 sectors'!AC23*ADB!$T$414/1000</f>
        <v>0.29291791208157264</v>
      </c>
      <c r="AD20" s="136">
        <f>'35 sectors'!AD23*ADB!$T$414/1000</f>
        <v>0.27118746741508443</v>
      </c>
      <c r="AE20" s="136">
        <f>'35 sectors'!AE23*ADB!$T$414/1000</f>
        <v>0.87814523054711935</v>
      </c>
      <c r="AF20" s="136">
        <f>'35 sectors'!AF23*ADB!$T$414/1000</f>
        <v>0.41994278107659322</v>
      </c>
      <c r="AG20" s="136">
        <f>'35 sectors'!AG23*ADB!$T$414/1000</f>
        <v>0.6035304112065184</v>
      </c>
      <c r="AH20" s="136">
        <f>'35 sectors'!AH23*ADB!$T$414/1000</f>
        <v>9.6494600742399142E-2</v>
      </c>
      <c r="AI20" s="136">
        <f>'35 sectors'!AI23*ADB!$T$414/1000</f>
        <v>0.19280735573327379</v>
      </c>
      <c r="AJ20" s="136">
        <f>'35 sectors'!AJ23*ADB!$T$414/1000</f>
        <v>0.17468526588124889</v>
      </c>
      <c r="AK20" s="136">
        <f>'35 sectors'!AK23*ADB!$T$414/1000</f>
        <v>0.74672842751000212</v>
      </c>
      <c r="AL20" s="136">
        <f>'35 sectors'!AL23*ADB!$T$414/1000</f>
        <v>0</v>
      </c>
      <c r="AM20" s="136">
        <f>'35 sectors'!AM23*ADB!$T$414/1000</f>
        <v>9.8025222231883333</v>
      </c>
      <c r="AN20" s="136">
        <f>'35 sectors'!AN23*ADB!$T$414/1000</f>
        <v>1.9257359040164685E-3</v>
      </c>
      <c r="AO20" s="136">
        <f>'35 sectors'!AO23*ADB!$T$414/1000</f>
        <v>0</v>
      </c>
      <c r="AP20" s="136">
        <f>'35 sectors'!AP23*ADB!$T$414/1000</f>
        <v>1.1832240628582251</v>
      </c>
      <c r="AQ20" s="136">
        <f>'35 sectors'!AQ23*ADB!$T$414/1000</f>
        <v>2.162703135403413</v>
      </c>
      <c r="AR20" s="136">
        <f>'35 sectors'!AR23*ADB!$T$414/1000</f>
        <v>2.8192117074917418</v>
      </c>
      <c r="AS20" s="136">
        <f>'35 sectors'!AS23*ADB!$T$414/1000</f>
        <v>36.399798926710403</v>
      </c>
    </row>
    <row r="21" spans="1:45" x14ac:dyDescent="0.25">
      <c r="A21" s="32">
        <v>17</v>
      </c>
      <c r="B21" s="38" t="s">
        <v>84</v>
      </c>
      <c r="C21" s="4" t="s">
        <v>125</v>
      </c>
      <c r="D21" s="136">
        <f>'35 sectors'!D24*ADB!$T$414/1000</f>
        <v>4.3940778596378038</v>
      </c>
      <c r="E21" s="136">
        <f>'35 sectors'!E24*ADB!$T$414/1000</f>
        <v>0.51299180047267801</v>
      </c>
      <c r="F21" s="136">
        <f>'35 sectors'!F24*ADB!$T$414/1000</f>
        <v>0.81239765332894209</v>
      </c>
      <c r="G21" s="136">
        <f>'35 sectors'!G24*ADB!$T$414/1000</f>
        <v>0.65272610876538306</v>
      </c>
      <c r="H21" s="136">
        <f>'35 sectors'!H24*ADB!$T$414/1000</f>
        <v>9.1173572194009497E-2</v>
      </c>
      <c r="I21" s="136">
        <f>'35 sectors'!I24*ADB!$T$414/1000</f>
        <v>0.21631167987074609</v>
      </c>
      <c r="J21" s="136">
        <f>'35 sectors'!J24*ADB!$T$414/1000</f>
        <v>0.18463712165124088</v>
      </c>
      <c r="K21" s="136">
        <f>'35 sectors'!K24*ADB!$T$414/1000</f>
        <v>0.15887254900241327</v>
      </c>
      <c r="L21" s="136">
        <f>'35 sectors'!L24*ADB!$T$414/1000</f>
        <v>0.30752486843398913</v>
      </c>
      <c r="M21" s="136">
        <f>'35 sectors'!M24*ADB!$T$414/1000</f>
        <v>0.6607433510631725</v>
      </c>
      <c r="N21" s="136">
        <f>'35 sectors'!N24*ADB!$T$414/1000</f>
        <v>4.8671738536559479</v>
      </c>
      <c r="O21" s="136">
        <f>'35 sectors'!O24*ADB!$T$414/1000</f>
        <v>1.8646922789960698</v>
      </c>
      <c r="P21" s="136">
        <f>'35 sectors'!P24*ADB!$T$414/1000</f>
        <v>3.0818931637608453E-2</v>
      </c>
      <c r="Q21" s="136">
        <f>'35 sectors'!Q24*ADB!$T$414/1000</f>
        <v>5.2871032681104636E-2</v>
      </c>
      <c r="R21" s="136">
        <f>'35 sectors'!R24*ADB!$T$414/1000</f>
        <v>1.4106248113693851E-2</v>
      </c>
      <c r="S21" s="136">
        <f>'35 sectors'!S24*ADB!$T$414/1000</f>
        <v>0.23045511909867653</v>
      </c>
      <c r="T21" s="136">
        <f>'35 sectors'!T24*ADB!$T$414/1000</f>
        <v>4.3455801837412178</v>
      </c>
      <c r="U21" s="136">
        <f>'35 sectors'!U24*ADB!$T$414/1000</f>
        <v>7.198183761975895</v>
      </c>
      <c r="V21" s="136">
        <f>'35 sectors'!V24*ADB!$T$414/1000</f>
        <v>0.37889215102988749</v>
      </c>
      <c r="W21" s="136">
        <f>'35 sectors'!W24*ADB!$T$414/1000</f>
        <v>0.32817269211780492</v>
      </c>
      <c r="X21" s="136">
        <f>'35 sectors'!X24*ADB!$T$414/1000</f>
        <v>4.3800526425553494</v>
      </c>
      <c r="Y21" s="136">
        <f>'35 sectors'!Y24*ADB!$T$414/1000</f>
        <v>11.722093911523141</v>
      </c>
      <c r="Z21" s="136">
        <f>'35 sectors'!Z24*ADB!$T$414/1000</f>
        <v>8.5256888973373565E-2</v>
      </c>
      <c r="AA21" s="136">
        <f>'35 sectors'!AA24*ADB!$T$414/1000</f>
        <v>0</v>
      </c>
      <c r="AB21" s="136">
        <f>'35 sectors'!AB24*ADB!$T$414/1000</f>
        <v>8.5240590377936673E-2</v>
      </c>
      <c r="AC21" s="136">
        <f>'35 sectors'!AC24*ADB!$T$414/1000</f>
        <v>1.0886515083998727</v>
      </c>
      <c r="AD21" s="136">
        <f>'35 sectors'!AD24*ADB!$T$414/1000</f>
        <v>8.4330445383797663</v>
      </c>
      <c r="AE21" s="136">
        <f>'35 sectors'!AE24*ADB!$T$414/1000</f>
        <v>2.1630430957828164</v>
      </c>
      <c r="AF21" s="136">
        <f>'35 sectors'!AF24*ADB!$T$414/1000</f>
        <v>1.8408460694788393</v>
      </c>
      <c r="AG21" s="136">
        <f>'35 sectors'!AG24*ADB!$T$414/1000</f>
        <v>0.36201367536252466</v>
      </c>
      <c r="AH21" s="136">
        <f>'35 sectors'!AH24*ADB!$T$414/1000</f>
        <v>0.54596442858899585</v>
      </c>
      <c r="AI21" s="136">
        <f>'35 sectors'!AI24*ADB!$T$414/1000</f>
        <v>1.3512461275338972</v>
      </c>
      <c r="AJ21" s="136">
        <f>'35 sectors'!AJ24*ADB!$T$414/1000</f>
        <v>0.67755270447133908</v>
      </c>
      <c r="AK21" s="136">
        <f>'35 sectors'!AK24*ADB!$T$414/1000</f>
        <v>2.4594246716294692</v>
      </c>
      <c r="AL21" s="136">
        <f>'35 sectors'!AL24*ADB!$T$414/1000</f>
        <v>0</v>
      </c>
      <c r="AM21" s="136">
        <f>'35 sectors'!AM24*ADB!$T$414/1000</f>
        <v>13.085482518399857</v>
      </c>
      <c r="AN21" s="136">
        <f>'35 sectors'!AN24*ADB!$T$414/1000</f>
        <v>1.2174491895968452E-3</v>
      </c>
      <c r="AO21" s="136">
        <f>'35 sectors'!AO24*ADB!$T$414/1000</f>
        <v>0</v>
      </c>
      <c r="AP21" s="136">
        <f>'35 sectors'!AP24*ADB!$T$414/1000</f>
        <v>1.4543630886040331</v>
      </c>
      <c r="AQ21" s="136">
        <f>'35 sectors'!AQ24*ADB!$T$414/1000</f>
        <v>0.12551516050812547</v>
      </c>
      <c r="AR21" s="136">
        <f>'35 sectors'!AR24*ADB!$T$414/1000</f>
        <v>0.49814532426728431</v>
      </c>
      <c r="AS21" s="136">
        <f>'35 sectors'!AS24*ADB!$T$414/1000</f>
        <v>77.661557211494511</v>
      </c>
    </row>
    <row r="22" spans="1:45" x14ac:dyDescent="0.25">
      <c r="A22" s="32">
        <v>18</v>
      </c>
      <c r="B22" s="38" t="s">
        <v>85</v>
      </c>
      <c r="C22" s="4" t="s">
        <v>43</v>
      </c>
      <c r="D22" s="136">
        <f>'35 sectors'!D25*ADB!$T$414/1000</f>
        <v>1.1455167177014343</v>
      </c>
      <c r="E22" s="136">
        <f>'35 sectors'!E25*ADB!$T$414/1000</f>
        <v>5.2494000935044555E-2</v>
      </c>
      <c r="F22" s="136">
        <f>'35 sectors'!F25*ADB!$T$414/1000</f>
        <v>0.36354067195335543</v>
      </c>
      <c r="G22" s="136">
        <f>'35 sectors'!G25*ADB!$T$414/1000</f>
        <v>5.9845122096720105E-2</v>
      </c>
      <c r="H22" s="136">
        <f>'35 sectors'!H25*ADB!$T$414/1000</f>
        <v>9.0101516892142387E-3</v>
      </c>
      <c r="I22" s="136">
        <f>'35 sectors'!I25*ADB!$T$414/1000</f>
        <v>3.6910559128599044E-2</v>
      </c>
      <c r="J22" s="136">
        <f>'35 sectors'!J25*ADB!$T$414/1000</f>
        <v>1.4867385466687184E-2</v>
      </c>
      <c r="K22" s="136">
        <f>'35 sectors'!K25*ADB!$T$414/1000</f>
        <v>1.097598414675114E-2</v>
      </c>
      <c r="L22" s="136">
        <f>'35 sectors'!L25*ADB!$T$414/1000</f>
        <v>0.12387399918544359</v>
      </c>
      <c r="M22" s="136">
        <f>'35 sectors'!M25*ADB!$T$414/1000</f>
        <v>3.3827840740156476E-2</v>
      </c>
      <c r="N22" s="136">
        <f>'35 sectors'!N25*ADB!$T$414/1000</f>
        <v>0.45119966815862816</v>
      </c>
      <c r="O22" s="136">
        <f>'35 sectors'!O25*ADB!$T$414/1000</f>
        <v>0.19116141948764767</v>
      </c>
      <c r="P22" s="136">
        <f>'35 sectors'!P25*ADB!$T$414/1000</f>
        <v>7.2411207965228652E-3</v>
      </c>
      <c r="Q22" s="136">
        <f>'35 sectors'!Q25*ADB!$T$414/1000</f>
        <v>1.5021891669317146E-2</v>
      </c>
      <c r="R22" s="136">
        <f>'35 sectors'!R25*ADB!$T$414/1000</f>
        <v>1.5183609066013553E-3</v>
      </c>
      <c r="S22" s="136">
        <f>'35 sectors'!S25*ADB!$T$414/1000</f>
        <v>5.0534555375338637E-2</v>
      </c>
      <c r="T22" s="136">
        <f>'35 sectors'!T25*ADB!$T$414/1000</f>
        <v>0.64435152177662502</v>
      </c>
      <c r="U22" s="136">
        <f>'35 sectors'!U25*ADB!$T$414/1000</f>
        <v>0.1826077130722186</v>
      </c>
      <c r="V22" s="136">
        <f>'35 sectors'!V25*ADB!$T$414/1000</f>
        <v>4.3090221466254228E-2</v>
      </c>
      <c r="W22" s="136">
        <f>'35 sectors'!W25*ADB!$T$414/1000</f>
        <v>4.0689675820376178E-2</v>
      </c>
      <c r="X22" s="136">
        <f>'35 sectors'!X25*ADB!$T$414/1000</f>
        <v>0.13729393268071349</v>
      </c>
      <c r="Y22" s="136">
        <f>'35 sectors'!Y25*ADB!$T$414/1000</f>
        <v>1.498590424917845E-2</v>
      </c>
      <c r="Z22" s="136">
        <f>'35 sectors'!Z25*ADB!$T$414/1000</f>
        <v>0.2945343973846945</v>
      </c>
      <c r="AA22" s="136">
        <f>'35 sectors'!AA25*ADB!$T$414/1000</f>
        <v>0</v>
      </c>
      <c r="AB22" s="136">
        <f>'35 sectors'!AB25*ADB!$T$414/1000</f>
        <v>1.7598327491356463E-2</v>
      </c>
      <c r="AC22" s="136">
        <f>'35 sectors'!AC25*ADB!$T$414/1000</f>
        <v>0.11071183161771427</v>
      </c>
      <c r="AD22" s="136">
        <f>'35 sectors'!AD25*ADB!$T$414/1000</f>
        <v>4.7303696611343371E-2</v>
      </c>
      <c r="AE22" s="136">
        <f>'35 sectors'!AE25*ADB!$T$414/1000</f>
        <v>0.29502174291951211</v>
      </c>
      <c r="AF22" s="136">
        <f>'35 sectors'!AF25*ADB!$T$414/1000</f>
        <v>38.620125517117252</v>
      </c>
      <c r="AG22" s="136">
        <f>'35 sectors'!AG25*ADB!$T$414/1000</f>
        <v>0.26857964176413401</v>
      </c>
      <c r="AH22" s="136">
        <f>'35 sectors'!AH25*ADB!$T$414/1000</f>
        <v>0.18272837010991672</v>
      </c>
      <c r="AI22" s="136">
        <f>'35 sectors'!AI25*ADB!$T$414/1000</f>
        <v>0.19691285567226718</v>
      </c>
      <c r="AJ22" s="136">
        <f>'35 sectors'!AJ25*ADB!$T$414/1000</f>
        <v>0.26588676886892848</v>
      </c>
      <c r="AK22" s="136">
        <f>'35 sectors'!AK25*ADB!$T$414/1000</f>
        <v>0.58459881281963033</v>
      </c>
      <c r="AL22" s="136">
        <f>'35 sectors'!AL25*ADB!$T$414/1000</f>
        <v>0</v>
      </c>
      <c r="AM22" s="136">
        <f>'35 sectors'!AM25*ADB!$T$414/1000</f>
        <v>1.226483256423675</v>
      </c>
      <c r="AN22" s="136">
        <f>'35 sectors'!AN25*ADB!$T$414/1000</f>
        <v>0.10280326267845269</v>
      </c>
      <c r="AO22" s="136">
        <f>'35 sectors'!AO25*ADB!$T$414/1000</f>
        <v>1.5930486121872067</v>
      </c>
      <c r="AP22" s="136">
        <f>'35 sectors'!AP25*ADB!$T$414/1000</f>
        <v>361.86736957840986</v>
      </c>
      <c r="AQ22" s="136">
        <f>'35 sectors'!AQ25*ADB!$T$414/1000</f>
        <v>0</v>
      </c>
      <c r="AR22" s="136">
        <f>'35 sectors'!AR25*ADB!$T$414/1000</f>
        <v>4.3121514414240814</v>
      </c>
      <c r="AS22" s="136">
        <f>'35 sectors'!AS25*ADB!$T$414/1000</f>
        <v>413.61641653200286</v>
      </c>
    </row>
    <row r="23" spans="1:45" x14ac:dyDescent="0.25">
      <c r="A23" s="32">
        <v>19</v>
      </c>
      <c r="B23" s="38" t="s">
        <v>86</v>
      </c>
      <c r="C23" s="4" t="s">
        <v>126</v>
      </c>
      <c r="D23" s="136">
        <f>'35 sectors'!D26*ADB!$T$414/1000</f>
        <v>2.1807051163231419</v>
      </c>
      <c r="E23" s="136">
        <f>'35 sectors'!E26*ADB!$T$414/1000</f>
        <v>2.4618591919840824E-2</v>
      </c>
      <c r="F23" s="136">
        <f>'35 sectors'!F26*ADB!$T$414/1000</f>
        <v>1.7066226298069169</v>
      </c>
      <c r="G23" s="136">
        <f>'35 sectors'!G26*ADB!$T$414/1000</f>
        <v>0.18505521142336026</v>
      </c>
      <c r="H23" s="136">
        <f>'35 sectors'!H26*ADB!$T$414/1000</f>
        <v>3.228506381132458E-2</v>
      </c>
      <c r="I23" s="136">
        <f>'35 sectors'!I26*ADB!$T$414/1000</f>
        <v>9.6305966415807409E-2</v>
      </c>
      <c r="J23" s="136">
        <f>'35 sectors'!J26*ADB!$T$414/1000</f>
        <v>6.4556414214216956E-2</v>
      </c>
      <c r="K23" s="136">
        <f>'35 sectors'!K26*ADB!$T$414/1000</f>
        <v>2.5598575540775211E-2</v>
      </c>
      <c r="L23" s="136">
        <f>'35 sectors'!L26*ADB!$T$414/1000</f>
        <v>0.16279948006617057</v>
      </c>
      <c r="M23" s="136">
        <f>'35 sectors'!M26*ADB!$T$414/1000</f>
        <v>0.29769972028606312</v>
      </c>
      <c r="N23" s="136">
        <f>'35 sectors'!N26*ADB!$T$414/1000</f>
        <v>0.44648013059605585</v>
      </c>
      <c r="O23" s="136">
        <f>'35 sectors'!O26*ADB!$T$414/1000</f>
        <v>0.47720774463562543</v>
      </c>
      <c r="P23" s="136">
        <f>'35 sectors'!P26*ADB!$T$414/1000</f>
        <v>5.4770967849568312E-3</v>
      </c>
      <c r="Q23" s="136">
        <f>'35 sectors'!Q26*ADB!$T$414/1000</f>
        <v>2.9911042776512773E-2</v>
      </c>
      <c r="R23" s="136">
        <f>'35 sectors'!R26*ADB!$T$414/1000</f>
        <v>3.7449108280090881E-3</v>
      </c>
      <c r="S23" s="136">
        <f>'35 sectors'!S26*ADB!$T$414/1000</f>
        <v>0.1505498469612406</v>
      </c>
      <c r="T23" s="136">
        <f>'35 sectors'!T26*ADB!$T$414/1000</f>
        <v>0.15382813329575654</v>
      </c>
      <c r="U23" s="136">
        <f>'35 sectors'!U26*ADB!$T$414/1000</f>
        <v>1.7220953360275073</v>
      </c>
      <c r="V23" s="136">
        <f>'35 sectors'!V26*ADB!$T$414/1000</f>
        <v>6.1576915697802975E-3</v>
      </c>
      <c r="W23" s="136">
        <f>'35 sectors'!W26*ADB!$T$414/1000</f>
        <v>6.7124716802972658E-3</v>
      </c>
      <c r="X23" s="136">
        <f>'35 sectors'!X26*ADB!$T$414/1000</f>
        <v>2.552278836394355E-2</v>
      </c>
      <c r="Y23" s="136">
        <f>'35 sectors'!Y26*ADB!$T$414/1000</f>
        <v>0.67833298550791388</v>
      </c>
      <c r="Z23" s="136">
        <f>'35 sectors'!Z26*ADB!$T$414/1000</f>
        <v>0.82729835013169406</v>
      </c>
      <c r="AA23" s="136">
        <f>'35 sectors'!AA26*ADB!$T$414/1000</f>
        <v>0</v>
      </c>
      <c r="AB23" s="136">
        <f>'35 sectors'!AB26*ADB!$T$414/1000</f>
        <v>6.3086638588258165E-2</v>
      </c>
      <c r="AC23" s="136">
        <f>'35 sectors'!AC26*ADB!$T$414/1000</f>
        <v>4.8475710272895038E-2</v>
      </c>
      <c r="AD23" s="136">
        <f>'35 sectors'!AD26*ADB!$T$414/1000</f>
        <v>0.34198149188828969</v>
      </c>
      <c r="AE23" s="136">
        <f>'35 sectors'!AE26*ADB!$T$414/1000</f>
        <v>0.13101710848272399</v>
      </c>
      <c r="AF23" s="136">
        <f>'35 sectors'!AF26*ADB!$T$414/1000</f>
        <v>1.9972240785592552E-2</v>
      </c>
      <c r="AG23" s="136">
        <f>'35 sectors'!AG26*ADB!$T$414/1000</f>
        <v>0.20222553872734192</v>
      </c>
      <c r="AH23" s="136">
        <f>'35 sectors'!AH26*ADB!$T$414/1000</f>
        <v>0.12976060190758326</v>
      </c>
      <c r="AI23" s="136">
        <f>'35 sectors'!AI26*ADB!$T$414/1000</f>
        <v>0.15284939083318225</v>
      </c>
      <c r="AJ23" s="136">
        <f>'35 sectors'!AJ26*ADB!$T$414/1000</f>
        <v>0.16819263497433987</v>
      </c>
      <c r="AK23" s="136">
        <f>'35 sectors'!AK26*ADB!$T$414/1000</f>
        <v>5.5570151366610594E-2</v>
      </c>
      <c r="AL23" s="136">
        <f>'35 sectors'!AL26*ADB!$T$414/1000</f>
        <v>0</v>
      </c>
      <c r="AM23" s="136">
        <f>'35 sectors'!AM26*ADB!$T$414/1000</f>
        <v>15.579348227463999</v>
      </c>
      <c r="AN23" s="136">
        <f>'35 sectors'!AN26*ADB!$T$414/1000</f>
        <v>2.1226226557460474E-2</v>
      </c>
      <c r="AO23" s="136">
        <f>'35 sectors'!AO26*ADB!$T$414/1000</f>
        <v>0</v>
      </c>
      <c r="AP23" s="136">
        <f>'35 sectors'!AP26*ADB!$T$414/1000</f>
        <v>5.3911599808919117</v>
      </c>
      <c r="AQ23" s="136">
        <f>'35 sectors'!AQ26*ADB!$T$414/1000</f>
        <v>0</v>
      </c>
      <c r="AR23" s="136">
        <f>'35 sectors'!AR26*ADB!$T$414/1000</f>
        <v>1.0476108658450014</v>
      </c>
      <c r="AS23" s="136">
        <f>'35 sectors'!AS26*ADB!$T$414/1000</f>
        <v>32.662042107552104</v>
      </c>
    </row>
    <row r="24" spans="1:45" x14ac:dyDescent="0.25">
      <c r="A24" s="32">
        <v>20</v>
      </c>
      <c r="B24" s="38" t="s">
        <v>87</v>
      </c>
      <c r="C24" s="4" t="s">
        <v>127</v>
      </c>
      <c r="D24" s="136">
        <f>'35 sectors'!D27*ADB!$T$414/1000</f>
        <v>2.4315713956911615</v>
      </c>
      <c r="E24" s="136">
        <f>'35 sectors'!E27*ADB!$T$414/1000</f>
        <v>2.7450691735621213E-2</v>
      </c>
      <c r="F24" s="136">
        <f>'35 sectors'!F27*ADB!$T$414/1000</f>
        <v>1.9029509028137623</v>
      </c>
      <c r="G24" s="136">
        <f>'35 sectors'!G27*ADB!$T$414/1000</f>
        <v>0.20634379006700326</v>
      </c>
      <c r="H24" s="136">
        <f>'35 sectors'!H27*ADB!$T$414/1000</f>
        <v>3.5999107391486367E-2</v>
      </c>
      <c r="I24" s="136">
        <f>'35 sectors'!I27*ADB!$T$414/1000</f>
        <v>0.10738491482328881</v>
      </c>
      <c r="J24" s="136">
        <f>'35 sectors'!J27*ADB!$T$414/1000</f>
        <v>7.1982923796845857E-2</v>
      </c>
      <c r="K24" s="136">
        <f>'35 sectors'!K27*ADB!$T$414/1000</f>
        <v>2.8543411756807469E-2</v>
      </c>
      <c r="L24" s="136">
        <f>'35 sectors'!L27*ADB!$T$414/1000</f>
        <v>0.18152778016577711</v>
      </c>
      <c r="M24" s="136">
        <f>'35 sectors'!M27*ADB!$T$414/1000</f>
        <v>0.33194681799682035</v>
      </c>
      <c r="N24" s="136">
        <f>'35 sectors'!N27*ADB!$T$414/1000</f>
        <v>0.49784278771827684</v>
      </c>
      <c r="O24" s="136">
        <f>'35 sectors'!O27*ADB!$T$414/1000</f>
        <v>0.53210527777123584</v>
      </c>
      <c r="P24" s="136">
        <f>'35 sectors'!P27*ADB!$T$414/1000</f>
        <v>6.1071768823967717E-3</v>
      </c>
      <c r="Q24" s="136">
        <f>'35 sectors'!Q27*ADB!$T$414/1000</f>
        <v>3.3351981194639252E-2</v>
      </c>
      <c r="R24" s="136">
        <f>'35 sectors'!R27*ADB!$T$414/1000</f>
        <v>4.1757218711691475E-3</v>
      </c>
      <c r="S24" s="136">
        <f>'35 sectors'!S27*ADB!$T$414/1000</f>
        <v>0.1678689607120582</v>
      </c>
      <c r="T24" s="136">
        <f>'35 sectors'!T27*ADB!$T$414/1000</f>
        <v>0.17152437804392437</v>
      </c>
      <c r="U24" s="136">
        <f>'35 sectors'!U27*ADB!$T$414/1000</f>
        <v>1.9202035747033783</v>
      </c>
      <c r="V24" s="136">
        <f>'35 sectors'!V27*ADB!$T$414/1000</f>
        <v>6.8660666554549599E-3</v>
      </c>
      <c r="W24" s="136">
        <f>'35 sectors'!W27*ADB!$T$414/1000</f>
        <v>7.4846681516104428E-3</v>
      </c>
      <c r="X24" s="136">
        <f>'35 sectors'!X27*ADB!$T$414/1000</f>
        <v>2.8458906093953486E-2</v>
      </c>
      <c r="Y24" s="136">
        <f>'35 sectors'!Y27*ADB!$T$414/1000</f>
        <v>0.75636777846235681</v>
      </c>
      <c r="Z24" s="136">
        <f>'35 sectors'!Z27*ADB!$T$414/1000</f>
        <v>0.92246997946907672</v>
      </c>
      <c r="AA24" s="136">
        <f>'35 sectors'!AA27*ADB!$T$414/1000</f>
        <v>0</v>
      </c>
      <c r="AB24" s="136">
        <f>'35 sectors'!AB27*ADB!$T$414/1000</f>
        <v>7.0344066555940388E-2</v>
      </c>
      <c r="AC24" s="136">
        <f>'35 sectors'!AC27*ADB!$T$414/1000</f>
        <v>5.4052310696701036E-2</v>
      </c>
      <c r="AD24" s="136">
        <f>'35 sectors'!AD27*ADB!$T$414/1000</f>
        <v>0.3813227232361534</v>
      </c>
      <c r="AE24" s="136">
        <f>'35 sectors'!AE27*ADB!$T$414/1000</f>
        <v>0.14617526025173738</v>
      </c>
      <c r="AF24" s="136">
        <f>'35 sectors'!AF27*ADB!$T$414/1000</f>
        <v>2.2269828707508311E-2</v>
      </c>
      <c r="AG24" s="136">
        <f>'35 sectors'!AG27*ADB!$T$414/1000</f>
        <v>0.22548937578352243</v>
      </c>
      <c r="AH24" s="136">
        <f>'35 sectors'!AH27*ADB!$T$414/1000</f>
        <v>0.14468814032873251</v>
      </c>
      <c r="AI24" s="136">
        <f>'35 sectors'!AI27*ADB!$T$414/1000</f>
        <v>0.17043304196279482</v>
      </c>
      <c r="AJ24" s="136">
        <f>'35 sectors'!AJ27*ADB!$T$414/1000</f>
        <v>0.1875413585762995</v>
      </c>
      <c r="AK24" s="136">
        <f>'35 sectors'!AK27*ADB!$T$414/1000</f>
        <v>6.1962889666213453E-2</v>
      </c>
      <c r="AL24" s="136">
        <f>'35 sectors'!AL27*ADB!$T$414/1000</f>
        <v>0</v>
      </c>
      <c r="AM24" s="136">
        <f>'35 sectors'!AM27*ADB!$T$414/1000</f>
        <v>17.371541155770558</v>
      </c>
      <c r="AN24" s="136">
        <f>'35 sectors'!AN27*ADB!$T$414/1000</f>
        <v>2.3668016327834253E-2</v>
      </c>
      <c r="AO24" s="136">
        <f>'35 sectors'!AO27*ADB!$T$414/1000</f>
        <v>0</v>
      </c>
      <c r="AP24" s="136">
        <f>'35 sectors'!AP27*ADB!$T$414/1000</f>
        <v>6.0113398916336767</v>
      </c>
      <c r="AQ24" s="136">
        <f>'35 sectors'!AQ27*ADB!$T$414/1000</f>
        <v>0</v>
      </c>
      <c r="AR24" s="136">
        <f>'35 sectors'!AR27*ADB!$T$414/1000</f>
        <v>1.104535243089612</v>
      </c>
      <c r="AS24" s="136">
        <f>'35 sectors'!AS27*ADB!$T$414/1000</f>
        <v>36.355892296555396</v>
      </c>
    </row>
    <row r="25" spans="1:45" x14ac:dyDescent="0.25">
      <c r="A25" s="32">
        <v>21</v>
      </c>
      <c r="B25" s="38" t="s">
        <v>88</v>
      </c>
      <c r="C25" s="4" t="s">
        <v>128</v>
      </c>
      <c r="D25" s="136">
        <f>'35 sectors'!D28*ADB!$T$414/1000</f>
        <v>21.103099762787593</v>
      </c>
      <c r="E25" s="136">
        <f>'35 sectors'!E28*ADB!$T$414/1000</f>
        <v>0.23823881428068161</v>
      </c>
      <c r="F25" s="136">
        <f>'35 sectors'!F28*ADB!$T$414/1000</f>
        <v>16.515324152846862</v>
      </c>
      <c r="G25" s="136">
        <f>'35 sectors'!G28*ADB!$T$414/1000</f>
        <v>1.7908146128307527</v>
      </c>
      <c r="H25" s="136">
        <f>'35 sectors'!H28*ADB!$T$414/1000</f>
        <v>0.31242872656769261</v>
      </c>
      <c r="I25" s="136">
        <f>'35 sectors'!I28*ADB!$T$414/1000</f>
        <v>0.93197122432828927</v>
      </c>
      <c r="J25" s="136">
        <f>'35 sectors'!J28*ADB!$T$414/1000</f>
        <v>0.62472474586412197</v>
      </c>
      <c r="K25" s="136">
        <f>'35 sectors'!K28*ADB!$T$414/1000</f>
        <v>0.24772230294521316</v>
      </c>
      <c r="L25" s="136">
        <f>'35 sectors'!L28*ADB!$T$414/1000</f>
        <v>1.5754416512369886</v>
      </c>
      <c r="M25" s="136">
        <f>'35 sectors'!M28*ADB!$T$414/1000</f>
        <v>2.8808970319121832</v>
      </c>
      <c r="N25" s="136">
        <f>'35 sectors'!N28*ADB!$T$414/1000</f>
        <v>4.3206734685402868</v>
      </c>
      <c r="O25" s="136">
        <f>'35 sectors'!O28*ADB!$T$414/1000</f>
        <v>4.618030456328662</v>
      </c>
      <c r="P25" s="136">
        <f>'35 sectors'!P28*ADB!$T$414/1000</f>
        <v>5.3002911306711142E-2</v>
      </c>
      <c r="Q25" s="136">
        <f>'35 sectors'!Q28*ADB!$T$414/1000</f>
        <v>0.28945487174475965</v>
      </c>
      <c r="R25" s="136">
        <f>'35 sectors'!R28*ADB!$T$414/1000</f>
        <v>3.6240217084295034E-2</v>
      </c>
      <c r="S25" s="136">
        <f>'35 sectors'!S28*ADB!$T$414/1000</f>
        <v>1.4568996129267551</v>
      </c>
      <c r="T25" s="136">
        <f>'35 sectors'!T28*ADB!$T$414/1000</f>
        <v>1.4886242153011318</v>
      </c>
      <c r="U25" s="136">
        <f>'35 sectors'!U28*ADB!$T$414/1000</f>
        <v>16.665045359780827</v>
      </c>
      <c r="V25" s="136">
        <f>'35 sectors'!V28*ADB!$T$414/1000</f>
        <v>5.9589156932011264E-2</v>
      </c>
      <c r="W25" s="136">
        <f>'35 sectors'!W28*ADB!$T$414/1000</f>
        <v>6.4957869981171923E-2</v>
      </c>
      <c r="X25" s="136">
        <f>'35 sectors'!X28*ADB!$T$414/1000</f>
        <v>0.24698889577703423</v>
      </c>
      <c r="Y25" s="136">
        <f>'35 sectors'!Y28*ADB!$T$414/1000</f>
        <v>6.5643578123545074</v>
      </c>
      <c r="Z25" s="136">
        <f>'35 sectors'!Z28*ADB!$T$414/1000</f>
        <v>8.0059240871274806</v>
      </c>
      <c r="AA25" s="136">
        <f>'35 sectors'!AA28*ADB!$T$414/1000</f>
        <v>0</v>
      </c>
      <c r="AB25" s="136">
        <f>'35 sectors'!AB28*ADB!$T$414/1000</f>
        <v>0.61050144649569171</v>
      </c>
      <c r="AC25" s="136">
        <f>'35 sectors'!AC28*ADB!$T$414/1000</f>
        <v>0.46910870350930955</v>
      </c>
      <c r="AD25" s="136">
        <f>'35 sectors'!AD28*ADB!$T$414/1000</f>
        <v>3.3094201902232339</v>
      </c>
      <c r="AE25" s="136">
        <f>'35 sectors'!AE28*ADB!$T$414/1000</f>
        <v>1.2678775535283593</v>
      </c>
      <c r="AF25" s="136">
        <f>'35 sectors'!AF28*ADB!$T$414/1000</f>
        <v>0.1932751870609333</v>
      </c>
      <c r="AG25" s="136">
        <f>'35 sectors'!AG28*ADB!$T$414/1000</f>
        <v>1.9569751481367439</v>
      </c>
      <c r="AH25" s="136">
        <f>'35 sectors'!AH28*ADB!$T$414/1000</f>
        <v>1.2557181193280926</v>
      </c>
      <c r="AI25" s="136">
        <f>'35 sectors'!AI28*ADB!$T$414/1000</f>
        <v>1.4791527379360445</v>
      </c>
      <c r="AJ25" s="136">
        <f>'35 sectors'!AJ28*ADB!$T$414/1000</f>
        <v>1.6276322409208888</v>
      </c>
      <c r="AK25" s="136">
        <f>'35 sectors'!AK28*ADB!$T$414/1000</f>
        <v>0.53776296412732094</v>
      </c>
      <c r="AL25" s="136">
        <f>'35 sectors'!AL28*ADB!$T$414/1000</f>
        <v>0</v>
      </c>
      <c r="AM25" s="136">
        <f>'35 sectors'!AM28*ADB!$T$414/1000</f>
        <v>150.70952417596882</v>
      </c>
      <c r="AN25" s="136">
        <f>'35 sectors'!AN28*ADB!$T$414/1000</f>
        <v>0.20517958807062647</v>
      </c>
      <c r="AO25" s="136">
        <f>'35 sectors'!AO28*ADB!$T$414/1000</f>
        <v>0</v>
      </c>
      <c r="AP25" s="136">
        <f>'35 sectors'!AP28*ADB!$T$414/1000</f>
        <v>52.11270034471039</v>
      </c>
      <c r="AQ25" s="136">
        <f>'35 sectors'!AQ28*ADB!$T$414/1000</f>
        <v>0</v>
      </c>
      <c r="AR25" s="136">
        <f>'35 sectors'!AR28*ADB!$T$414/1000</f>
        <v>9.6889996970090841</v>
      </c>
      <c r="AS25" s="136">
        <f>'35 sectors'!AS28*ADB!$T$414/1000</f>
        <v>315.51428005781156</v>
      </c>
    </row>
    <row r="26" spans="1:45" x14ac:dyDescent="0.25">
      <c r="A26" s="32">
        <v>22</v>
      </c>
      <c r="B26" s="38" t="s">
        <v>89</v>
      </c>
      <c r="C26" s="4" t="s">
        <v>129</v>
      </c>
      <c r="D26" s="136">
        <f>'35 sectors'!D29*ADB!$T$414/1000</f>
        <v>0.62053277450673872</v>
      </c>
      <c r="E26" s="136">
        <f>'35 sectors'!E29*ADB!$T$414/1000</f>
        <v>1.0323952454108753E-2</v>
      </c>
      <c r="F26" s="136">
        <f>'35 sectors'!F29*ADB!$T$414/1000</f>
        <v>0.96509261983400896</v>
      </c>
      <c r="G26" s="136">
        <f>'35 sectors'!G29*ADB!$T$414/1000</f>
        <v>0.35795707810329919</v>
      </c>
      <c r="H26" s="136">
        <f>'35 sectors'!H29*ADB!$T$414/1000</f>
        <v>9.8016093672821034E-3</v>
      </c>
      <c r="I26" s="136">
        <f>'35 sectors'!I29*ADB!$T$414/1000</f>
        <v>0.25217777806203595</v>
      </c>
      <c r="J26" s="136">
        <f>'35 sectors'!J29*ADB!$T$414/1000</f>
        <v>3.7883134699362934E-2</v>
      </c>
      <c r="K26" s="136">
        <f>'35 sectors'!K29*ADB!$T$414/1000</f>
        <v>2.0431061270063715E-2</v>
      </c>
      <c r="L26" s="136">
        <f>'35 sectors'!L29*ADB!$T$414/1000</f>
        <v>0.11583823921900746</v>
      </c>
      <c r="M26" s="136">
        <f>'35 sectors'!M29*ADB!$T$414/1000</f>
        <v>9.486431245692277E-2</v>
      </c>
      <c r="N26" s="136">
        <f>'35 sectors'!N29*ADB!$T$414/1000</f>
        <v>0.17717441778124535</v>
      </c>
      <c r="O26" s="136">
        <f>'35 sectors'!O29*ADB!$T$414/1000</f>
        <v>0.14508118482413909</v>
      </c>
      <c r="P26" s="136">
        <f>'35 sectors'!P29*ADB!$T$414/1000</f>
        <v>2.1187033835064928E-2</v>
      </c>
      <c r="Q26" s="136">
        <f>'35 sectors'!Q29*ADB!$T$414/1000</f>
        <v>9.1198221234836778E-3</v>
      </c>
      <c r="R26" s="136">
        <f>'35 sectors'!R29*ADB!$T$414/1000</f>
        <v>1.1520266251544341E-3</v>
      </c>
      <c r="S26" s="136">
        <f>'35 sectors'!S29*ADB!$T$414/1000</f>
        <v>9.038297384908521E-2</v>
      </c>
      <c r="T26" s="136">
        <f>'35 sectors'!T29*ADB!$T$414/1000</f>
        <v>0.93625590006893844</v>
      </c>
      <c r="U26" s="136">
        <f>'35 sectors'!U29*ADB!$T$414/1000</f>
        <v>0.54496724735390034</v>
      </c>
      <c r="V26" s="136">
        <f>'35 sectors'!V29*ADB!$T$414/1000</f>
        <v>1.4325389872233732E-2</v>
      </c>
      <c r="W26" s="136">
        <f>'35 sectors'!W29*ADB!$T$414/1000</f>
        <v>1.5693028312898465E-2</v>
      </c>
      <c r="X26" s="136">
        <f>'35 sectors'!X29*ADB!$T$414/1000</f>
        <v>0.11195441073801352</v>
      </c>
      <c r="Y26" s="136">
        <f>'35 sectors'!Y29*ADB!$T$414/1000</f>
        <v>7.9948011647678499</v>
      </c>
      <c r="Z26" s="136">
        <f>'35 sectors'!Z29*ADB!$T$414/1000</f>
        <v>0.31124775200978444</v>
      </c>
      <c r="AA26" s="136">
        <f>'35 sectors'!AA29*ADB!$T$414/1000</f>
        <v>0</v>
      </c>
      <c r="AB26" s="136">
        <f>'35 sectors'!AB29*ADB!$T$414/1000</f>
        <v>1.4617935241290569</v>
      </c>
      <c r="AC26" s="136">
        <f>'35 sectors'!AC29*ADB!$T$414/1000</f>
        <v>3.3999188621840934</v>
      </c>
      <c r="AD26" s="136">
        <f>'35 sectors'!AD29*ADB!$T$414/1000</f>
        <v>5.2620820053113304</v>
      </c>
      <c r="AE26" s="136">
        <f>'35 sectors'!AE29*ADB!$T$414/1000</f>
        <v>3.7470576521657688</v>
      </c>
      <c r="AF26" s="136">
        <f>'35 sectors'!AF29*ADB!$T$414/1000</f>
        <v>1.7641484897853919E-2</v>
      </c>
      <c r="AG26" s="136">
        <f>'35 sectors'!AG29*ADB!$T$414/1000</f>
        <v>4.3898037197510407</v>
      </c>
      <c r="AH26" s="136">
        <f>'35 sectors'!AH29*ADB!$T$414/1000</f>
        <v>8.6125218671931236E-2</v>
      </c>
      <c r="AI26" s="136">
        <f>'35 sectors'!AI29*ADB!$T$414/1000</f>
        <v>2.4617083567404623</v>
      </c>
      <c r="AJ26" s="136">
        <f>'35 sectors'!AJ29*ADB!$T$414/1000</f>
        <v>0.11204997320482792</v>
      </c>
      <c r="AK26" s="136">
        <f>'35 sectors'!AK29*ADB!$T$414/1000</f>
        <v>8.1589408760350892</v>
      </c>
      <c r="AL26" s="136">
        <f>'35 sectors'!AL29*ADB!$T$414/1000</f>
        <v>0</v>
      </c>
      <c r="AM26" s="136">
        <f>'35 sectors'!AM29*ADB!$T$414/1000</f>
        <v>97.065501248725511</v>
      </c>
      <c r="AN26" s="136">
        <f>'35 sectors'!AN29*ADB!$T$414/1000</f>
        <v>10.177175166244174</v>
      </c>
      <c r="AO26" s="136">
        <f>'35 sectors'!AO29*ADB!$T$414/1000</f>
        <v>0.84976203413165807</v>
      </c>
      <c r="AP26" s="136">
        <f>'35 sectors'!AP29*ADB!$T$414/1000</f>
        <v>2.4606952308172301</v>
      </c>
      <c r="AQ26" s="136">
        <f>'35 sectors'!AQ29*ADB!$T$414/1000</f>
        <v>0</v>
      </c>
      <c r="AR26" s="136">
        <f>'35 sectors'!AR29*ADB!$T$414/1000</f>
        <v>1.5513563456869663</v>
      </c>
      <c r="AS26" s="136">
        <f>'35 sectors'!AS29*ADB!$T$414/1000</f>
        <v>154.05985661083162</v>
      </c>
    </row>
    <row r="27" spans="1:45" x14ac:dyDescent="0.25">
      <c r="A27" s="32">
        <v>23</v>
      </c>
      <c r="B27" s="38" t="s">
        <v>90</v>
      </c>
      <c r="C27" s="4" t="s">
        <v>130</v>
      </c>
      <c r="D27" s="136">
        <f>'35 sectors'!D30*ADB!$T$414/1000</f>
        <v>9.8816213674820261</v>
      </c>
      <c r="E27" s="136">
        <f>'35 sectors'!E30*ADB!$T$414/1000</f>
        <v>0.15228740170697252</v>
      </c>
      <c r="F27" s="136">
        <f>'35 sectors'!F30*ADB!$T$414/1000</f>
        <v>8.4462979885331837</v>
      </c>
      <c r="G27" s="136">
        <f>'35 sectors'!G30*ADB!$T$414/1000</f>
        <v>0.70825076042294199</v>
      </c>
      <c r="H27" s="136">
        <f>'35 sectors'!H30*ADB!$T$414/1000</f>
        <v>0.15424259131873069</v>
      </c>
      <c r="I27" s="136">
        <f>'35 sectors'!I30*ADB!$T$414/1000</f>
        <v>0.70410702090539401</v>
      </c>
      <c r="J27" s="136">
        <f>'35 sectors'!J30*ADB!$T$414/1000</f>
        <v>0.26395552566448038</v>
      </c>
      <c r="K27" s="136">
        <f>'35 sectors'!K30*ADB!$T$414/1000</f>
        <v>0.12824495887773399</v>
      </c>
      <c r="L27" s="136">
        <f>'35 sectors'!L30*ADB!$T$414/1000</f>
        <v>1.1847235747604776</v>
      </c>
      <c r="M27" s="136">
        <f>'35 sectors'!M30*ADB!$T$414/1000</f>
        <v>1.139190075370623</v>
      </c>
      <c r="N27" s="136">
        <f>'35 sectors'!N30*ADB!$T$414/1000</f>
        <v>2.0162416738334228</v>
      </c>
      <c r="O27" s="136">
        <f>'35 sectors'!O30*ADB!$T$414/1000</f>
        <v>2.2694430772629293</v>
      </c>
      <c r="P27" s="136">
        <f>'35 sectors'!P30*ADB!$T$414/1000</f>
        <v>3.8604687351148921E-2</v>
      </c>
      <c r="Q27" s="136">
        <f>'35 sectors'!Q30*ADB!$T$414/1000</f>
        <v>0.18203069899713162</v>
      </c>
      <c r="R27" s="136">
        <f>'35 sectors'!R30*ADB!$T$414/1000</f>
        <v>1.7982687692916915E-2</v>
      </c>
      <c r="S27" s="136">
        <f>'35 sectors'!S30*ADB!$T$414/1000</f>
        <v>0.62936649145469736</v>
      </c>
      <c r="T27" s="136">
        <f>'35 sectors'!T30*ADB!$T$414/1000</f>
        <v>3.007653063930618</v>
      </c>
      <c r="U27" s="136">
        <f>'35 sectors'!U30*ADB!$T$414/1000</f>
        <v>6.1507734042108506</v>
      </c>
      <c r="V27" s="136">
        <f>'35 sectors'!V30*ADB!$T$414/1000</f>
        <v>1.0317494190341987</v>
      </c>
      <c r="W27" s="136">
        <f>'35 sectors'!W30*ADB!$T$414/1000</f>
        <v>1.7721857644113086</v>
      </c>
      <c r="X27" s="136">
        <f>'35 sectors'!X30*ADB!$T$414/1000</f>
        <v>26.89776453847411</v>
      </c>
      <c r="Y27" s="136">
        <f>'35 sectors'!Y30*ADB!$T$414/1000</f>
        <v>3.1623041318178462</v>
      </c>
      <c r="Z27" s="136">
        <f>'35 sectors'!Z30*ADB!$T$414/1000</f>
        <v>4.1985575527578511</v>
      </c>
      <c r="AA27" s="136">
        <f>'35 sectors'!AA30*ADB!$T$414/1000</f>
        <v>0</v>
      </c>
      <c r="AB27" s="136">
        <f>'35 sectors'!AB30*ADB!$T$414/1000</f>
        <v>0.87857392015294078</v>
      </c>
      <c r="AC27" s="136">
        <f>'35 sectors'!AC30*ADB!$T$414/1000</f>
        <v>4.7243851059710105</v>
      </c>
      <c r="AD27" s="136">
        <f>'35 sectors'!AD30*ADB!$T$414/1000</f>
        <v>5.5152764603607647</v>
      </c>
      <c r="AE27" s="136">
        <f>'35 sectors'!AE30*ADB!$T$414/1000</f>
        <v>2.48883008039122</v>
      </c>
      <c r="AF27" s="136">
        <f>'35 sectors'!AF30*ADB!$T$414/1000</f>
        <v>0.39245922639679476</v>
      </c>
      <c r="AG27" s="136">
        <f>'35 sectors'!AG30*ADB!$T$414/1000</f>
        <v>2.5771961771900882</v>
      </c>
      <c r="AH27" s="136">
        <f>'35 sectors'!AH30*ADB!$T$414/1000</f>
        <v>1.477860856710407</v>
      </c>
      <c r="AI27" s="136">
        <f>'35 sectors'!AI30*ADB!$T$414/1000</f>
        <v>4.8898551168357107</v>
      </c>
      <c r="AJ27" s="136">
        <f>'35 sectors'!AJ30*ADB!$T$414/1000</f>
        <v>1.6148606894145601</v>
      </c>
      <c r="AK27" s="136">
        <f>'35 sectors'!AK30*ADB!$T$414/1000</f>
        <v>10.380408761054461</v>
      </c>
      <c r="AL27" s="136">
        <f>'35 sectors'!AL30*ADB!$T$414/1000</f>
        <v>0</v>
      </c>
      <c r="AM27" s="136">
        <f>'35 sectors'!AM30*ADB!$T$414/1000</f>
        <v>79.490504731692326</v>
      </c>
      <c r="AN27" s="136">
        <f>'35 sectors'!AN30*ADB!$T$414/1000</f>
        <v>10.039548833184435</v>
      </c>
      <c r="AO27" s="136">
        <f>'35 sectors'!AO30*ADB!$T$414/1000</f>
        <v>2.5152692298119685</v>
      </c>
      <c r="AP27" s="136">
        <f>'35 sectors'!AP30*ADB!$T$414/1000</f>
        <v>21.925908338162465</v>
      </c>
      <c r="AQ27" s="136">
        <f>'35 sectors'!AQ30*ADB!$T$414/1000</f>
        <v>0</v>
      </c>
      <c r="AR27" s="136">
        <f>'35 sectors'!AR30*ADB!$T$414/1000</f>
        <v>10.750513878782566</v>
      </c>
      <c r="AS27" s="136">
        <f>'35 sectors'!AS30*ADB!$T$414/1000</f>
        <v>233.79902986238329</v>
      </c>
    </row>
    <row r="28" spans="1:45" x14ac:dyDescent="0.25">
      <c r="A28" s="32">
        <v>24</v>
      </c>
      <c r="B28" s="38" t="s">
        <v>91</v>
      </c>
      <c r="C28" s="4" t="s">
        <v>131</v>
      </c>
      <c r="D28" s="136">
        <f>'35 sectors'!D31*ADB!$T$414/1000</f>
        <v>0</v>
      </c>
      <c r="E28" s="136">
        <f>'35 sectors'!E31*ADB!$T$414/1000</f>
        <v>0</v>
      </c>
      <c r="F28" s="136">
        <f>'35 sectors'!F31*ADB!$T$414/1000</f>
        <v>0</v>
      </c>
      <c r="G28" s="136">
        <f>'35 sectors'!G31*ADB!$T$414/1000</f>
        <v>0</v>
      </c>
      <c r="H28" s="136">
        <f>'35 sectors'!H31*ADB!$T$414/1000</f>
        <v>0</v>
      </c>
      <c r="I28" s="136">
        <f>'35 sectors'!I31*ADB!$T$414/1000</f>
        <v>0</v>
      </c>
      <c r="J28" s="136">
        <f>'35 sectors'!J31*ADB!$T$414/1000</f>
        <v>0</v>
      </c>
      <c r="K28" s="136">
        <f>'35 sectors'!K31*ADB!$T$414/1000</f>
        <v>0</v>
      </c>
      <c r="L28" s="136">
        <f>'35 sectors'!L31*ADB!$T$414/1000</f>
        <v>0</v>
      </c>
      <c r="M28" s="136">
        <f>'35 sectors'!M31*ADB!$T$414/1000</f>
        <v>0</v>
      </c>
      <c r="N28" s="136">
        <f>'35 sectors'!N31*ADB!$T$414/1000</f>
        <v>0</v>
      </c>
      <c r="O28" s="136">
        <f>'35 sectors'!O31*ADB!$T$414/1000</f>
        <v>0</v>
      </c>
      <c r="P28" s="136">
        <f>'35 sectors'!P31*ADB!$T$414/1000</f>
        <v>0</v>
      </c>
      <c r="Q28" s="136">
        <f>'35 sectors'!Q31*ADB!$T$414/1000</f>
        <v>0</v>
      </c>
      <c r="R28" s="136">
        <f>'35 sectors'!R31*ADB!$T$414/1000</f>
        <v>0</v>
      </c>
      <c r="S28" s="136">
        <f>'35 sectors'!S31*ADB!$T$414/1000</f>
        <v>0</v>
      </c>
      <c r="T28" s="136">
        <f>'35 sectors'!T31*ADB!$T$414/1000</f>
        <v>0</v>
      </c>
      <c r="U28" s="136">
        <f>'35 sectors'!U31*ADB!$T$414/1000</f>
        <v>0</v>
      </c>
      <c r="V28" s="136">
        <f>'35 sectors'!V31*ADB!$T$414/1000</f>
        <v>0</v>
      </c>
      <c r="W28" s="136">
        <f>'35 sectors'!W31*ADB!$T$414/1000</f>
        <v>0</v>
      </c>
      <c r="X28" s="136">
        <f>'35 sectors'!X31*ADB!$T$414/1000</f>
        <v>0</v>
      </c>
      <c r="Y28" s="136">
        <f>'35 sectors'!Y31*ADB!$T$414/1000</f>
        <v>0</v>
      </c>
      <c r="Z28" s="136">
        <f>'35 sectors'!Z31*ADB!$T$414/1000</f>
        <v>0</v>
      </c>
      <c r="AA28" s="136">
        <f>'35 sectors'!AA31*ADB!$T$414/1000</f>
        <v>0</v>
      </c>
      <c r="AB28" s="136">
        <f>'35 sectors'!AB31*ADB!$T$414/1000</f>
        <v>0</v>
      </c>
      <c r="AC28" s="136">
        <f>'35 sectors'!AC31*ADB!$T$414/1000</f>
        <v>0</v>
      </c>
      <c r="AD28" s="136">
        <f>'35 sectors'!AD31*ADB!$T$414/1000</f>
        <v>0</v>
      </c>
      <c r="AE28" s="136">
        <f>'35 sectors'!AE31*ADB!$T$414/1000</f>
        <v>0</v>
      </c>
      <c r="AF28" s="136">
        <f>'35 sectors'!AF31*ADB!$T$414/1000</f>
        <v>0</v>
      </c>
      <c r="AG28" s="136">
        <f>'35 sectors'!AG31*ADB!$T$414/1000</f>
        <v>0</v>
      </c>
      <c r="AH28" s="136">
        <f>'35 sectors'!AH31*ADB!$T$414/1000</f>
        <v>0</v>
      </c>
      <c r="AI28" s="136">
        <f>'35 sectors'!AI31*ADB!$T$414/1000</f>
        <v>0</v>
      </c>
      <c r="AJ28" s="136">
        <f>'35 sectors'!AJ31*ADB!$T$414/1000</f>
        <v>0</v>
      </c>
      <c r="AK28" s="136">
        <f>'35 sectors'!AK31*ADB!$T$414/1000</f>
        <v>0</v>
      </c>
      <c r="AL28" s="136">
        <f>'35 sectors'!AL31*ADB!$T$414/1000</f>
        <v>0</v>
      </c>
      <c r="AM28" s="136">
        <f>'35 sectors'!AM31*ADB!$T$414/1000</f>
        <v>0</v>
      </c>
      <c r="AN28" s="136">
        <f>'35 sectors'!AN31*ADB!$T$414/1000</f>
        <v>0</v>
      </c>
      <c r="AO28" s="136">
        <f>'35 sectors'!AO31*ADB!$T$414/1000</f>
        <v>0</v>
      </c>
      <c r="AP28" s="136">
        <f>'35 sectors'!AP31*ADB!$T$414/1000</f>
        <v>0</v>
      </c>
      <c r="AQ28" s="136">
        <f>'35 sectors'!AQ31*ADB!$T$414/1000</f>
        <v>0</v>
      </c>
      <c r="AR28" s="136">
        <f>'35 sectors'!AR31*ADB!$T$414/1000</f>
        <v>0</v>
      </c>
      <c r="AS28" s="136">
        <f>'35 sectors'!AS31*ADB!$T$414/1000</f>
        <v>0</v>
      </c>
    </row>
    <row r="29" spans="1:45" x14ac:dyDescent="0.25">
      <c r="A29" s="32">
        <v>25</v>
      </c>
      <c r="B29" s="38" t="s">
        <v>92</v>
      </c>
      <c r="C29" s="4" t="s">
        <v>132</v>
      </c>
      <c r="D29" s="136">
        <f>'35 sectors'!D32*ADB!$T$414/1000</f>
        <v>3.5178138033611639E-2</v>
      </c>
      <c r="E29" s="136">
        <f>'35 sectors'!E32*ADB!$T$414/1000</f>
        <v>1.6523770908111985E-2</v>
      </c>
      <c r="F29" s="136">
        <f>'35 sectors'!F32*ADB!$T$414/1000</f>
        <v>4.2750568036898799E-2</v>
      </c>
      <c r="G29" s="136">
        <f>'35 sectors'!G32*ADB!$T$414/1000</f>
        <v>1.2483892918858413E-2</v>
      </c>
      <c r="H29" s="136">
        <f>'35 sectors'!H32*ADB!$T$414/1000</f>
        <v>2.3006437922159393E-3</v>
      </c>
      <c r="I29" s="136">
        <f>'35 sectors'!I32*ADB!$T$414/1000</f>
        <v>1.0496867487523388E-2</v>
      </c>
      <c r="J29" s="136">
        <f>'35 sectors'!J32*ADB!$T$414/1000</f>
        <v>2.7662435326396284E-2</v>
      </c>
      <c r="K29" s="136">
        <f>'35 sectors'!K32*ADB!$T$414/1000</f>
        <v>1.7274275379601828E-3</v>
      </c>
      <c r="L29" s="136">
        <f>'35 sectors'!L32*ADB!$T$414/1000</f>
        <v>1.7040848089628805E-2</v>
      </c>
      <c r="M29" s="136">
        <f>'35 sectors'!M32*ADB!$T$414/1000</f>
        <v>7.9477477760506472E-3</v>
      </c>
      <c r="N29" s="136">
        <f>'35 sectors'!N32*ADB!$T$414/1000</f>
        <v>2.1419074815309476E-2</v>
      </c>
      <c r="O29" s="136">
        <f>'35 sectors'!O32*ADB!$T$414/1000</f>
        <v>1.5184164995686429E-2</v>
      </c>
      <c r="P29" s="136">
        <f>'35 sectors'!P32*ADB!$T$414/1000</f>
        <v>9.7100322068572795E-4</v>
      </c>
      <c r="Q29" s="136">
        <f>'35 sectors'!Q32*ADB!$T$414/1000</f>
        <v>2.3740989671277067E-3</v>
      </c>
      <c r="R29" s="136">
        <f>'35 sectors'!R32*ADB!$T$414/1000</f>
        <v>6.1280819713377388E-4</v>
      </c>
      <c r="S29" s="136">
        <f>'35 sectors'!S32*ADB!$T$414/1000</f>
        <v>2.6166966297268088E-2</v>
      </c>
      <c r="T29" s="136">
        <f>'35 sectors'!T32*ADB!$T$414/1000</f>
        <v>7.1026593607809885E-2</v>
      </c>
      <c r="U29" s="136">
        <f>'35 sectors'!U32*ADB!$T$414/1000</f>
        <v>0.28986426084868105</v>
      </c>
      <c r="V29" s="136">
        <f>'35 sectors'!V32*ADB!$T$414/1000</f>
        <v>9.9512026027832962E-2</v>
      </c>
      <c r="W29" s="136">
        <f>'35 sectors'!W32*ADB!$T$414/1000</f>
        <v>0.1478681717431983</v>
      </c>
      <c r="X29" s="136">
        <f>'35 sectors'!X32*ADB!$T$414/1000</f>
        <v>0.49500900070305581</v>
      </c>
      <c r="Y29" s="136">
        <f>'35 sectors'!Y32*ADB!$T$414/1000</f>
        <v>3.7852711189222697E-2</v>
      </c>
      <c r="Z29" s="136">
        <f>'35 sectors'!Z32*ADB!$T$414/1000</f>
        <v>6.6585045397311901E-2</v>
      </c>
      <c r="AA29" s="136">
        <f>'35 sectors'!AA32*ADB!$T$414/1000</f>
        <v>0</v>
      </c>
      <c r="AB29" s="136">
        <f>'35 sectors'!AB32*ADB!$T$414/1000</f>
        <v>3.1154245488550676E-2</v>
      </c>
      <c r="AC29" s="136">
        <f>'35 sectors'!AC32*ADB!$T$414/1000</f>
        <v>0.25386053914410406</v>
      </c>
      <c r="AD29" s="136">
        <f>'35 sectors'!AD32*ADB!$T$414/1000</f>
        <v>5.7990316863067319E-2</v>
      </c>
      <c r="AE29" s="136">
        <f>'35 sectors'!AE32*ADB!$T$414/1000</f>
        <v>0.47919763729580211</v>
      </c>
      <c r="AF29" s="136">
        <f>'35 sectors'!AF32*ADB!$T$414/1000</f>
        <v>0.13836502814063667</v>
      </c>
      <c r="AG29" s="136">
        <f>'35 sectors'!AG32*ADB!$T$414/1000</f>
        <v>0.40465373276040301</v>
      </c>
      <c r="AH29" s="136">
        <f>'35 sectors'!AH32*ADB!$T$414/1000</f>
        <v>7.4179558666047099E-2</v>
      </c>
      <c r="AI29" s="136">
        <f>'35 sectors'!AI32*ADB!$T$414/1000</f>
        <v>0.2292264732879421</v>
      </c>
      <c r="AJ29" s="136">
        <f>'35 sectors'!AJ32*ADB!$T$414/1000</f>
        <v>0.14944406031189908</v>
      </c>
      <c r="AK29" s="136">
        <f>'35 sectors'!AK32*ADB!$T$414/1000</f>
        <v>0.35496494193136197</v>
      </c>
      <c r="AL29" s="136">
        <f>'35 sectors'!AL32*ADB!$T$414/1000</f>
        <v>0</v>
      </c>
      <c r="AM29" s="136">
        <f>'35 sectors'!AM32*ADB!$T$414/1000</f>
        <v>39.306989897573018</v>
      </c>
      <c r="AN29" s="136">
        <f>'35 sectors'!AN32*ADB!$T$414/1000</f>
        <v>4.0729192170013057E-2</v>
      </c>
      <c r="AO29" s="136">
        <f>'35 sectors'!AO32*ADB!$T$414/1000</f>
        <v>0.36470408343978322</v>
      </c>
      <c r="AP29" s="136">
        <f>'35 sectors'!AP32*ADB!$T$414/1000</f>
        <v>9.5996545061457468</v>
      </c>
      <c r="AQ29" s="136">
        <f>'35 sectors'!AQ32*ADB!$T$414/1000</f>
        <v>0</v>
      </c>
      <c r="AR29" s="136">
        <f>'35 sectors'!AR32*ADB!$T$414/1000</f>
        <v>0.8494764573772543</v>
      </c>
      <c r="AS29" s="136">
        <f>'35 sectors'!AS32*ADB!$T$414/1000</f>
        <v>53.783148936513214</v>
      </c>
    </row>
    <row r="30" spans="1:45" x14ac:dyDescent="0.25">
      <c r="A30" s="32">
        <v>26</v>
      </c>
      <c r="B30" s="38" t="s">
        <v>93</v>
      </c>
      <c r="C30" s="4" t="s">
        <v>133</v>
      </c>
      <c r="D30" s="136">
        <f>'35 sectors'!D33*ADB!$T$414/1000</f>
        <v>3.7202131625438568</v>
      </c>
      <c r="E30" s="136">
        <f>'35 sectors'!E33*ADB!$T$414/1000</f>
        <v>0.12158281688071579</v>
      </c>
      <c r="F30" s="136">
        <f>'35 sectors'!F33*ADB!$T$414/1000</f>
        <v>0.23592347332955052</v>
      </c>
      <c r="G30" s="136">
        <f>'35 sectors'!G33*ADB!$T$414/1000</f>
        <v>4.1601541205163489E-2</v>
      </c>
      <c r="H30" s="136">
        <f>'35 sectors'!H33*ADB!$T$414/1000</f>
        <v>4.8814773156154821E-3</v>
      </c>
      <c r="I30" s="136">
        <f>'35 sectors'!I33*ADB!$T$414/1000</f>
        <v>3.8175468660914411E-2</v>
      </c>
      <c r="J30" s="136">
        <f>'35 sectors'!J33*ADB!$T$414/1000</f>
        <v>8.8616976170561058E-3</v>
      </c>
      <c r="K30" s="136">
        <f>'35 sectors'!K33*ADB!$T$414/1000</f>
        <v>8.656027384335508E-3</v>
      </c>
      <c r="L30" s="136">
        <f>'35 sectors'!L33*ADB!$T$414/1000</f>
        <v>0.13054463507254765</v>
      </c>
      <c r="M30" s="136">
        <f>'35 sectors'!M33*ADB!$T$414/1000</f>
        <v>1.3840639613280765E-2</v>
      </c>
      <c r="N30" s="136">
        <f>'35 sectors'!N33*ADB!$T$414/1000</f>
        <v>8.3936943367502431E-2</v>
      </c>
      <c r="O30" s="136">
        <f>'35 sectors'!O33*ADB!$T$414/1000</f>
        <v>5.3498939283109365E-2</v>
      </c>
      <c r="P30" s="136">
        <f>'35 sectors'!P33*ADB!$T$414/1000</f>
        <v>6.0291059447276701E-3</v>
      </c>
      <c r="Q30" s="136">
        <f>'35 sectors'!Q33*ADB!$T$414/1000</f>
        <v>1.6780482835866264E-2</v>
      </c>
      <c r="R30" s="136">
        <f>'35 sectors'!R33*ADB!$T$414/1000</f>
        <v>4.9427654064963507E-4</v>
      </c>
      <c r="S30" s="136">
        <f>'35 sectors'!S33*ADB!$T$414/1000</f>
        <v>7.7719874867026431E-2</v>
      </c>
      <c r="T30" s="136">
        <f>'35 sectors'!T33*ADB!$T$414/1000</f>
        <v>0.88256003306923803</v>
      </c>
      <c r="U30" s="136">
        <f>'35 sectors'!U33*ADB!$T$414/1000</f>
        <v>0.42627385379700206</v>
      </c>
      <c r="V30" s="136">
        <f>'35 sectors'!V33*ADB!$T$414/1000</f>
        <v>6.1446042862010164E-2</v>
      </c>
      <c r="W30" s="136">
        <f>'35 sectors'!W33*ADB!$T$414/1000</f>
        <v>4.3287349103803996E-2</v>
      </c>
      <c r="X30" s="136">
        <f>'35 sectors'!X33*ADB!$T$414/1000</f>
        <v>0.21365171758592336</v>
      </c>
      <c r="Y30" s="136">
        <f>'35 sectors'!Y33*ADB!$T$414/1000</f>
        <v>0.47502762069829207</v>
      </c>
      <c r="Z30" s="136">
        <f>'35 sectors'!Z33*ADB!$T$414/1000</f>
        <v>1.9250967223126882</v>
      </c>
      <c r="AA30" s="136">
        <f>'35 sectors'!AA33*ADB!$T$414/1000</f>
        <v>0</v>
      </c>
      <c r="AB30" s="136">
        <f>'35 sectors'!AB33*ADB!$T$414/1000</f>
        <v>1.0167109516216819</v>
      </c>
      <c r="AC30" s="136">
        <f>'35 sectors'!AC33*ADB!$T$414/1000</f>
        <v>0.69009766569365516</v>
      </c>
      <c r="AD30" s="136">
        <f>'35 sectors'!AD33*ADB!$T$414/1000</f>
        <v>1.8456635133993646</v>
      </c>
      <c r="AE30" s="136">
        <f>'35 sectors'!AE33*ADB!$T$414/1000</f>
        <v>1.7690634986978111</v>
      </c>
      <c r="AF30" s="136">
        <f>'35 sectors'!AF33*ADB!$T$414/1000</f>
        <v>0.83304736932772194</v>
      </c>
      <c r="AG30" s="136">
        <f>'35 sectors'!AG33*ADB!$T$414/1000</f>
        <v>1.0318732951743557</v>
      </c>
      <c r="AH30" s="136">
        <f>'35 sectors'!AH33*ADB!$T$414/1000</f>
        <v>7.0901109691175454E-2</v>
      </c>
      <c r="AI30" s="136">
        <f>'35 sectors'!AI33*ADB!$T$414/1000</f>
        <v>0.22943663231614864</v>
      </c>
      <c r="AJ30" s="136">
        <f>'35 sectors'!AJ33*ADB!$T$414/1000</f>
        <v>0.20291160888833351</v>
      </c>
      <c r="AK30" s="136">
        <f>'35 sectors'!AK33*ADB!$T$414/1000</f>
        <v>0.78742671065891801</v>
      </c>
      <c r="AL30" s="136">
        <f>'35 sectors'!AL33*ADB!$T$414/1000</f>
        <v>0</v>
      </c>
      <c r="AM30" s="136">
        <f>'35 sectors'!AM33*ADB!$T$414/1000</f>
        <v>6.6572396078893519</v>
      </c>
      <c r="AN30" s="136">
        <f>'35 sectors'!AN33*ADB!$T$414/1000</f>
        <v>4.4221378818765089E-2</v>
      </c>
      <c r="AO30" s="136">
        <f>'35 sectors'!AO33*ADB!$T$414/1000</f>
        <v>0.36625685632595972</v>
      </c>
      <c r="AP30" s="136">
        <f>'35 sectors'!AP33*ADB!$T$414/1000</f>
        <v>0.76766153428246597</v>
      </c>
      <c r="AQ30" s="136">
        <f>'35 sectors'!AQ33*ADB!$T$414/1000</f>
        <v>0</v>
      </c>
      <c r="AR30" s="136">
        <f>'35 sectors'!AR33*ADB!$T$414/1000</f>
        <v>12.007551250083466</v>
      </c>
      <c r="AS30" s="136">
        <f>'35 sectors'!AS33*ADB!$T$414/1000</f>
        <v>36.910146884760053</v>
      </c>
    </row>
    <row r="31" spans="1:45" x14ac:dyDescent="0.25">
      <c r="A31" s="32">
        <v>27</v>
      </c>
      <c r="B31" s="38" t="s">
        <v>94</v>
      </c>
      <c r="C31" s="4" t="s">
        <v>134</v>
      </c>
      <c r="D31" s="136">
        <f>'35 sectors'!D34*ADB!$T$414/1000</f>
        <v>1.1408641118303324</v>
      </c>
      <c r="E31" s="136">
        <f>'35 sectors'!E34*ADB!$T$414/1000</f>
        <v>2.9395551296892565E-2</v>
      </c>
      <c r="F31" s="136">
        <f>'35 sectors'!F34*ADB!$T$414/1000</f>
        <v>0.68438813119246655</v>
      </c>
      <c r="G31" s="136">
        <f>'35 sectors'!G34*ADB!$T$414/1000</f>
        <v>0.20385754443707652</v>
      </c>
      <c r="H31" s="136">
        <f>'35 sectors'!H34*ADB!$T$414/1000</f>
        <v>9.7536392140256025E-3</v>
      </c>
      <c r="I31" s="136">
        <f>'35 sectors'!I34*ADB!$T$414/1000</f>
        <v>0.14241758934969209</v>
      </c>
      <c r="J31" s="136">
        <f>'35 sectors'!J34*ADB!$T$414/1000</f>
        <v>3.8545273599279908E-2</v>
      </c>
      <c r="K31" s="136">
        <f>'35 sectors'!K34*ADB!$T$414/1000</f>
        <v>1.4446021576662849E-2</v>
      </c>
      <c r="L31" s="136">
        <f>'35 sectors'!L34*ADB!$T$414/1000</f>
        <v>0.12165153546618629</v>
      </c>
      <c r="M31" s="136">
        <f>'35 sectors'!M34*ADB!$T$414/1000</f>
        <v>6.8775646113587469E-2</v>
      </c>
      <c r="N31" s="136">
        <f>'35 sectors'!N34*ADB!$T$414/1000</f>
        <v>0.19040171336539588</v>
      </c>
      <c r="O31" s="136">
        <f>'35 sectors'!O34*ADB!$T$414/1000</f>
        <v>0.13731839820295641</v>
      </c>
      <c r="P31" s="136">
        <f>'35 sectors'!P34*ADB!$T$414/1000</f>
        <v>1.3684493703124799E-2</v>
      </c>
      <c r="Q31" s="136">
        <f>'35 sectors'!Q34*ADB!$T$414/1000</f>
        <v>2.6179048411372367E-2</v>
      </c>
      <c r="R31" s="136">
        <f>'35 sectors'!R34*ADB!$T$414/1000</f>
        <v>2.2933691071295331E-3</v>
      </c>
      <c r="S31" s="136">
        <f>'35 sectors'!S34*ADB!$T$414/1000</f>
        <v>0.11841629157048267</v>
      </c>
      <c r="T31" s="136">
        <f>'35 sectors'!T34*ADB!$T$414/1000</f>
        <v>1.0057329663670067</v>
      </c>
      <c r="U31" s="136">
        <f>'35 sectors'!U34*ADB!$T$414/1000</f>
        <v>0.9623777343340556</v>
      </c>
      <c r="V31" s="136">
        <f>'35 sectors'!V34*ADB!$T$414/1000</f>
        <v>0.44649526558469133</v>
      </c>
      <c r="W31" s="136">
        <f>'35 sectors'!W34*ADB!$T$414/1000</f>
        <v>0.40071537426342074</v>
      </c>
      <c r="X31" s="136">
        <f>'35 sectors'!X34*ADB!$T$414/1000</f>
        <v>6.3508019517965586</v>
      </c>
      <c r="Y31" s="136">
        <f>'35 sectors'!Y34*ADB!$T$414/1000</f>
        <v>4.4299572135483283</v>
      </c>
      <c r="Z31" s="136">
        <f>'35 sectors'!Z34*ADB!$T$414/1000</f>
        <v>0.21354350276155376</v>
      </c>
      <c r="AA31" s="136">
        <f>'35 sectors'!AA34*ADB!$T$414/1000</f>
        <v>0</v>
      </c>
      <c r="AB31" s="136">
        <f>'35 sectors'!AB34*ADB!$T$414/1000</f>
        <v>1.6371290641382352</v>
      </c>
      <c r="AC31" s="136">
        <f>'35 sectors'!AC34*ADB!$T$414/1000</f>
        <v>3.6707272031215195</v>
      </c>
      <c r="AD31" s="136">
        <f>'35 sectors'!AD34*ADB!$T$414/1000</f>
        <v>3.3075463671705116</v>
      </c>
      <c r="AE31" s="136">
        <f>'35 sectors'!AE34*ADB!$T$414/1000</f>
        <v>4.925900715404274</v>
      </c>
      <c r="AF31" s="136">
        <f>'35 sectors'!AF34*ADB!$T$414/1000</f>
        <v>0.38232691194957502</v>
      </c>
      <c r="AG31" s="136">
        <f>'35 sectors'!AG34*ADB!$T$414/1000</f>
        <v>4.74035097768689</v>
      </c>
      <c r="AH31" s="136">
        <f>'35 sectors'!AH34*ADB!$T$414/1000</f>
        <v>0.19610552018249996</v>
      </c>
      <c r="AI31" s="136">
        <f>'35 sectors'!AI34*ADB!$T$414/1000</f>
        <v>1.497156547150533</v>
      </c>
      <c r="AJ31" s="136">
        <f>'35 sectors'!AJ34*ADB!$T$414/1000</f>
        <v>0.43239121084034443</v>
      </c>
      <c r="AK31" s="136">
        <f>'35 sectors'!AK34*ADB!$T$414/1000</f>
        <v>4.6730356452252257</v>
      </c>
      <c r="AL31" s="136">
        <f>'35 sectors'!AL34*ADB!$T$414/1000</f>
        <v>0</v>
      </c>
      <c r="AM31" s="136">
        <f>'35 sectors'!AM34*ADB!$T$414/1000</f>
        <v>56.864472586328269</v>
      </c>
      <c r="AN31" s="136">
        <f>'35 sectors'!AN34*ADB!$T$414/1000</f>
        <v>3.3528495526111666</v>
      </c>
      <c r="AO31" s="136">
        <f>'35 sectors'!AO34*ADB!$T$414/1000</f>
        <v>0.27200665662884926</v>
      </c>
      <c r="AP31" s="136">
        <f>'35 sectors'!AP34*ADB!$T$414/1000</f>
        <v>0.71811813359397725</v>
      </c>
      <c r="AQ31" s="136">
        <f>'35 sectors'!AQ34*ADB!$T$414/1000</f>
        <v>0</v>
      </c>
      <c r="AR31" s="136">
        <f>'35 sectors'!AR34*ADB!$T$414/1000</f>
        <v>5.5461144561191098</v>
      </c>
      <c r="AS31" s="136">
        <f>'35 sectors'!AS34*ADB!$T$414/1000</f>
        <v>108.96824391524326</v>
      </c>
    </row>
    <row r="32" spans="1:45" x14ac:dyDescent="0.25">
      <c r="A32" s="32">
        <v>28</v>
      </c>
      <c r="B32" s="38" t="s">
        <v>95</v>
      </c>
      <c r="C32" s="4" t="s">
        <v>135</v>
      </c>
      <c r="D32" s="136">
        <f>'35 sectors'!D35*ADB!$T$414/1000</f>
        <v>4.5001516356628302E-2</v>
      </c>
      <c r="E32" s="136">
        <f>'35 sectors'!E35*ADB!$T$414/1000</f>
        <v>0</v>
      </c>
      <c r="F32" s="136">
        <f>'35 sectors'!F35*ADB!$T$414/1000</f>
        <v>0.45910617748002935</v>
      </c>
      <c r="G32" s="136">
        <f>'35 sectors'!G35*ADB!$T$414/1000</f>
        <v>8.2724006361024768E-2</v>
      </c>
      <c r="H32" s="136">
        <f>'35 sectors'!H35*ADB!$T$414/1000</f>
        <v>1.1593159861892821E-2</v>
      </c>
      <c r="I32" s="136">
        <f>'35 sectors'!I35*ADB!$T$414/1000</f>
        <v>2.8588376272434587E-2</v>
      </c>
      <c r="J32" s="136">
        <f>'35 sectors'!J35*ADB!$T$414/1000</f>
        <v>1.8486025977860667E-2</v>
      </c>
      <c r="K32" s="136">
        <f>'35 sectors'!K35*ADB!$T$414/1000</f>
        <v>8.8867694700596519E-3</v>
      </c>
      <c r="L32" s="136">
        <f>'35 sectors'!L35*ADB!$T$414/1000</f>
        <v>0.10467764678302359</v>
      </c>
      <c r="M32" s="136">
        <f>'35 sectors'!M35*ADB!$T$414/1000</f>
        <v>6.0354729834064924E-2</v>
      </c>
      <c r="N32" s="136">
        <f>'35 sectors'!N35*ADB!$T$414/1000</f>
        <v>0.18321506304532989</v>
      </c>
      <c r="O32" s="136">
        <f>'35 sectors'!O35*ADB!$T$414/1000</f>
        <v>0.1022530874527237</v>
      </c>
      <c r="P32" s="136">
        <f>'35 sectors'!P35*ADB!$T$414/1000</f>
        <v>5.6957248427893497E-3</v>
      </c>
      <c r="Q32" s="136">
        <f>'35 sectors'!Q35*ADB!$T$414/1000</f>
        <v>1.5057444238039125E-2</v>
      </c>
      <c r="R32" s="136">
        <f>'35 sectors'!R35*ADB!$T$414/1000</f>
        <v>0</v>
      </c>
      <c r="S32" s="136">
        <f>'35 sectors'!S35*ADB!$T$414/1000</f>
        <v>1.45040562531767E-2</v>
      </c>
      <c r="T32" s="136">
        <f>'35 sectors'!T35*ADB!$T$414/1000</f>
        <v>0</v>
      </c>
      <c r="U32" s="136">
        <f>'35 sectors'!U35*ADB!$T$414/1000</f>
        <v>0</v>
      </c>
      <c r="V32" s="136">
        <f>'35 sectors'!V35*ADB!$T$414/1000</f>
        <v>0.90753018441720423</v>
      </c>
      <c r="W32" s="136">
        <f>'35 sectors'!W35*ADB!$T$414/1000</f>
        <v>0.31086684710804641</v>
      </c>
      <c r="X32" s="136">
        <f>'35 sectors'!X35*ADB!$T$414/1000</f>
        <v>2.0624889889639748</v>
      </c>
      <c r="Y32" s="136">
        <f>'35 sectors'!Y35*ADB!$T$414/1000</f>
        <v>2.8681003486636456</v>
      </c>
      <c r="Z32" s="136">
        <f>'35 sectors'!Z35*ADB!$T$414/1000</f>
        <v>7.1895059855099834</v>
      </c>
      <c r="AA32" s="136">
        <f>'35 sectors'!AA35*ADB!$T$414/1000</f>
        <v>0</v>
      </c>
      <c r="AB32" s="136">
        <f>'35 sectors'!AB35*ADB!$T$414/1000</f>
        <v>0.65744842139410231</v>
      </c>
      <c r="AC32" s="136">
        <f>'35 sectors'!AC35*ADB!$T$414/1000</f>
        <v>0.66644011797528913</v>
      </c>
      <c r="AD32" s="136">
        <f>'35 sectors'!AD35*ADB!$T$414/1000</f>
        <v>2.4868444793375493</v>
      </c>
      <c r="AE32" s="136">
        <f>'35 sectors'!AE35*ADB!$T$414/1000</f>
        <v>2.2255458992905202</v>
      </c>
      <c r="AF32" s="136">
        <f>'35 sectors'!AF35*ADB!$T$414/1000</f>
        <v>5.1811771827881827</v>
      </c>
      <c r="AG32" s="136">
        <f>'35 sectors'!AG35*ADB!$T$414/1000</f>
        <v>0</v>
      </c>
      <c r="AH32" s="136">
        <f>'35 sectors'!AH35*ADB!$T$414/1000</f>
        <v>5.3282529894687708E-2</v>
      </c>
      <c r="AI32" s="136">
        <f>'35 sectors'!AI35*ADB!$T$414/1000</f>
        <v>0.35948101518713299</v>
      </c>
      <c r="AJ32" s="136">
        <f>'35 sectors'!AJ35*ADB!$T$414/1000</f>
        <v>3.2431607518342029</v>
      </c>
      <c r="AK32" s="136">
        <f>'35 sectors'!AK35*ADB!$T$414/1000</f>
        <v>3.8162903277265707</v>
      </c>
      <c r="AL32" s="136">
        <f>'35 sectors'!AL35*ADB!$T$414/1000</f>
        <v>0</v>
      </c>
      <c r="AM32" s="136">
        <f>'35 sectors'!AM35*ADB!$T$414/1000</f>
        <v>145.04324674165082</v>
      </c>
      <c r="AN32" s="136">
        <f>'35 sectors'!AN35*ADB!$T$414/1000</f>
        <v>0</v>
      </c>
      <c r="AO32" s="136">
        <f>'35 sectors'!AO35*ADB!$T$414/1000</f>
        <v>0</v>
      </c>
      <c r="AP32" s="136">
        <f>'35 sectors'!AP35*ADB!$T$414/1000</f>
        <v>0</v>
      </c>
      <c r="AQ32" s="136">
        <f>'35 sectors'!AQ35*ADB!$T$414/1000</f>
        <v>0</v>
      </c>
      <c r="AR32" s="136">
        <f>'35 sectors'!AR35*ADB!$T$414/1000</f>
        <v>0.11014788925573998</v>
      </c>
      <c r="AS32" s="136">
        <f>'35 sectors'!AS35*ADB!$T$414/1000</f>
        <v>178.32170149522676</v>
      </c>
    </row>
    <row r="33" spans="1:45" x14ac:dyDescent="0.25">
      <c r="A33" s="32">
        <v>29</v>
      </c>
      <c r="B33" s="38" t="s">
        <v>96</v>
      </c>
      <c r="C33" s="4" t="s">
        <v>136</v>
      </c>
      <c r="D33" s="136">
        <f>'35 sectors'!D36*ADB!$T$414/1000</f>
        <v>7.0062423821454747</v>
      </c>
      <c r="E33" s="136">
        <f>'35 sectors'!E36*ADB!$T$414/1000</f>
        <v>0.4096107931449145</v>
      </c>
      <c r="F33" s="136">
        <f>'35 sectors'!F36*ADB!$T$414/1000</f>
        <v>0.59572072686097644</v>
      </c>
      <c r="G33" s="136">
        <f>'35 sectors'!G36*ADB!$T$414/1000</f>
        <v>0.20401982024577478</v>
      </c>
      <c r="H33" s="136">
        <f>'35 sectors'!H36*ADB!$T$414/1000</f>
        <v>3.2071443815144797E-2</v>
      </c>
      <c r="I33" s="136">
        <f>'35 sectors'!I36*ADB!$T$414/1000</f>
        <v>0.18179189341193638</v>
      </c>
      <c r="J33" s="136">
        <f>'35 sectors'!J36*ADB!$T$414/1000</f>
        <v>6.421023129547225E-2</v>
      </c>
      <c r="K33" s="136">
        <f>'35 sectors'!K36*ADB!$T$414/1000</f>
        <v>3.3029906938838248E-2</v>
      </c>
      <c r="L33" s="136">
        <f>'35 sectors'!L36*ADB!$T$414/1000</f>
        <v>0.42296751836434859</v>
      </c>
      <c r="M33" s="136">
        <f>'35 sectors'!M36*ADB!$T$414/1000</f>
        <v>6.8169536885001464E-2</v>
      </c>
      <c r="N33" s="136">
        <f>'35 sectors'!N36*ADB!$T$414/1000</f>
        <v>0.33724171155285065</v>
      </c>
      <c r="O33" s="136">
        <f>'35 sectors'!O36*ADB!$T$414/1000</f>
        <v>0.18830138297968516</v>
      </c>
      <c r="P33" s="136">
        <f>'35 sectors'!P36*ADB!$T$414/1000</f>
        <v>2.2565867820075459E-2</v>
      </c>
      <c r="Q33" s="136">
        <f>'35 sectors'!Q36*ADB!$T$414/1000</f>
        <v>5.4343885650550497E-2</v>
      </c>
      <c r="R33" s="136">
        <f>'35 sectors'!R36*ADB!$T$414/1000</f>
        <v>8.1293977267850419E-3</v>
      </c>
      <c r="S33" s="136">
        <f>'35 sectors'!S36*ADB!$T$414/1000</f>
        <v>0.45942561198880932</v>
      </c>
      <c r="T33" s="136">
        <f>'35 sectors'!T36*ADB!$T$414/1000</f>
        <v>1.6656585323874296</v>
      </c>
      <c r="U33" s="136">
        <f>'35 sectors'!U36*ADB!$T$414/1000</f>
        <v>4.1315923732420758</v>
      </c>
      <c r="V33" s="136">
        <f>'35 sectors'!V36*ADB!$T$414/1000</f>
        <v>1.329218382922541</v>
      </c>
      <c r="W33" s="136">
        <f>'35 sectors'!W36*ADB!$T$414/1000</f>
        <v>1.9099781972479719</v>
      </c>
      <c r="X33" s="136">
        <f>'35 sectors'!X36*ADB!$T$414/1000</f>
        <v>5.7361379322697648</v>
      </c>
      <c r="Y33" s="136">
        <f>'35 sectors'!Y36*ADB!$T$414/1000</f>
        <v>0.35575262961388748</v>
      </c>
      <c r="Z33" s="136">
        <f>'35 sectors'!Z36*ADB!$T$414/1000</f>
        <v>0.64859792776625569</v>
      </c>
      <c r="AA33" s="136">
        <f>'35 sectors'!AA36*ADB!$T$414/1000</f>
        <v>0</v>
      </c>
      <c r="AB33" s="136">
        <f>'35 sectors'!AB36*ADB!$T$414/1000</f>
        <v>0.37551916101207833</v>
      </c>
      <c r="AC33" s="136">
        <f>'35 sectors'!AC36*ADB!$T$414/1000</f>
        <v>1.5388757905835622</v>
      </c>
      <c r="AD33" s="136">
        <f>'35 sectors'!AD36*ADB!$T$414/1000</f>
        <v>0.62937596609221125</v>
      </c>
      <c r="AE33" s="136">
        <f>'35 sectors'!AE36*ADB!$T$414/1000</f>
        <v>8.0647367509788488</v>
      </c>
      <c r="AF33" s="136">
        <f>'35 sectors'!AF36*ADB!$T$414/1000</f>
        <v>1.5971620000794673</v>
      </c>
      <c r="AG33" s="136">
        <f>'35 sectors'!AG36*ADB!$T$414/1000</f>
        <v>1.8723100155935426</v>
      </c>
      <c r="AH33" s="136">
        <f>'35 sectors'!AH36*ADB!$T$414/1000</f>
        <v>0.69673615252124621</v>
      </c>
      <c r="AI33" s="136">
        <f>'35 sectors'!AI36*ADB!$T$414/1000</f>
        <v>1.3606941729369066</v>
      </c>
      <c r="AJ33" s="136">
        <f>'35 sectors'!AJ36*ADB!$T$414/1000</f>
        <v>1.8155394784177592</v>
      </c>
      <c r="AK33" s="136">
        <f>'35 sectors'!AK36*ADB!$T$414/1000</f>
        <v>5.0583490834413753</v>
      </c>
      <c r="AL33" s="136">
        <f>'35 sectors'!AL36*ADB!$T$414/1000</f>
        <v>0</v>
      </c>
      <c r="AM33" s="136">
        <f>'35 sectors'!AM36*ADB!$T$414/1000</f>
        <v>30.849733186852507</v>
      </c>
      <c r="AN33" s="136">
        <f>'35 sectors'!AN36*ADB!$T$414/1000</f>
        <v>2.3022956531060629E-3</v>
      </c>
      <c r="AO33" s="136">
        <f>'35 sectors'!AO36*ADB!$T$414/1000</f>
        <v>0</v>
      </c>
      <c r="AP33" s="136">
        <f>'35 sectors'!AP36*ADB!$T$414/1000</f>
        <v>141.53142607584329</v>
      </c>
      <c r="AQ33" s="136">
        <f>'35 sectors'!AQ36*ADB!$T$414/1000</f>
        <v>0</v>
      </c>
      <c r="AR33" s="136">
        <f>'35 sectors'!AR36*ADB!$T$414/1000</f>
        <v>2.6349520927113821E-2</v>
      </c>
      <c r="AS33" s="136">
        <f>'35 sectors'!AS36*ADB!$T$414/1000</f>
        <v>221.28388773720957</v>
      </c>
    </row>
    <row r="34" spans="1:45" x14ac:dyDescent="0.25">
      <c r="A34" s="32">
        <v>30</v>
      </c>
      <c r="B34" s="38" t="s">
        <v>97</v>
      </c>
      <c r="C34" s="4" t="s">
        <v>137</v>
      </c>
      <c r="D34" s="136">
        <f>'35 sectors'!D37*ADB!$T$414/1000</f>
        <v>28.550053579382656</v>
      </c>
      <c r="E34" s="136">
        <f>'35 sectors'!E37*ADB!$T$414/1000</f>
        <v>0.92939539342159383</v>
      </c>
      <c r="F34" s="136">
        <f>'35 sectors'!F37*ADB!$T$414/1000</f>
        <v>1.5928212891020963</v>
      </c>
      <c r="G34" s="136">
        <f>'35 sectors'!G37*ADB!$T$414/1000</f>
        <v>0.29505612195010078</v>
      </c>
      <c r="H34" s="136">
        <f>'35 sectors'!H37*ADB!$T$414/1000</f>
        <v>3.2379419056024615E-2</v>
      </c>
      <c r="I34" s="136">
        <f>'35 sectors'!I37*ADB!$T$414/1000</f>
        <v>0.27544955596980952</v>
      </c>
      <c r="J34" s="136">
        <f>'35 sectors'!J37*ADB!$T$414/1000</f>
        <v>5.9347427144241106E-2</v>
      </c>
      <c r="K34" s="136">
        <f>'35 sectors'!K37*ADB!$T$414/1000</f>
        <v>6.2805142726209309E-2</v>
      </c>
      <c r="L34" s="136">
        <f>'35 sectors'!L37*ADB!$T$414/1000</f>
        <v>0.97831736308073181</v>
      </c>
      <c r="M34" s="136">
        <f>'35 sectors'!M37*ADB!$T$414/1000</f>
        <v>6.8084235398572487E-2</v>
      </c>
      <c r="N34" s="136">
        <f>'35 sectors'!N37*ADB!$T$414/1000</f>
        <v>0.58760633439441645</v>
      </c>
      <c r="O34" s="136">
        <f>'35 sectors'!O37*ADB!$T$414/1000</f>
        <v>0.34763818118587614</v>
      </c>
      <c r="P34" s="136">
        <f>'35 sectors'!P37*ADB!$T$414/1000</f>
        <v>4.5503489887984069E-2</v>
      </c>
      <c r="Q34" s="136">
        <f>'35 sectors'!Q37*ADB!$T$414/1000</f>
        <v>0.12592361918447462</v>
      </c>
      <c r="R34" s="136">
        <f>'35 sectors'!R37*ADB!$T$414/1000</f>
        <v>3.0615859285247934E-3</v>
      </c>
      <c r="S34" s="136">
        <f>'35 sectors'!S37*ADB!$T$414/1000</f>
        <v>0.57102487576180694</v>
      </c>
      <c r="T34" s="136">
        <f>'35 sectors'!T37*ADB!$T$414/1000</f>
        <v>6.8227350613276503</v>
      </c>
      <c r="U34" s="136">
        <f>'35 sectors'!U37*ADB!$T$414/1000</f>
        <v>2.9651236260905574</v>
      </c>
      <c r="V34" s="136">
        <f>'35 sectors'!V37*ADB!$T$414/1000</f>
        <v>0.43949264922612058</v>
      </c>
      <c r="W34" s="136">
        <f>'35 sectors'!W37*ADB!$T$414/1000</f>
        <v>0.25135143156284473</v>
      </c>
      <c r="X34" s="136">
        <f>'35 sectors'!X37*ADB!$T$414/1000</f>
        <v>1.6485034183136293</v>
      </c>
      <c r="Y34" s="136">
        <f>'35 sectors'!Y37*ADB!$T$414/1000</f>
        <v>0.29490575060778706</v>
      </c>
      <c r="Z34" s="136">
        <f>'35 sectors'!Z37*ADB!$T$414/1000</f>
        <v>1.7631218794600962</v>
      </c>
      <c r="AA34" s="136">
        <f>'35 sectors'!AA37*ADB!$T$414/1000</f>
        <v>0</v>
      </c>
      <c r="AB34" s="136">
        <f>'35 sectors'!AB37*ADB!$T$414/1000</f>
        <v>0.32856355726702924</v>
      </c>
      <c r="AC34" s="136">
        <f>'35 sectors'!AC37*ADB!$T$414/1000</f>
        <v>1.1370916142664873</v>
      </c>
      <c r="AD34" s="136">
        <f>'35 sectors'!AD37*ADB!$T$414/1000</f>
        <v>0.60396296104353231</v>
      </c>
      <c r="AE34" s="136">
        <f>'35 sectors'!AE37*ADB!$T$414/1000</f>
        <v>7.8048170892730795</v>
      </c>
      <c r="AF34" s="136">
        <f>'35 sectors'!AF37*ADB!$T$414/1000</f>
        <v>3.5801059955075694</v>
      </c>
      <c r="AG34" s="136">
        <f>'35 sectors'!AG37*ADB!$T$414/1000</f>
        <v>4.6983318417207327</v>
      </c>
      <c r="AH34" s="136">
        <f>'35 sectors'!AH37*ADB!$T$414/1000</f>
        <v>0.50199969278832179</v>
      </c>
      <c r="AI34" s="136">
        <f>'35 sectors'!AI37*ADB!$T$414/1000</f>
        <v>1.6600455419365796</v>
      </c>
      <c r="AJ34" s="136">
        <f>'35 sectors'!AJ37*ADB!$T$414/1000</f>
        <v>1.4530987168601903</v>
      </c>
      <c r="AK34" s="136">
        <f>'35 sectors'!AK37*ADB!$T$414/1000</f>
        <v>5.769310319794509</v>
      </c>
      <c r="AL34" s="136">
        <f>'35 sectors'!AL37*ADB!$T$414/1000</f>
        <v>0</v>
      </c>
      <c r="AM34" s="136">
        <f>'35 sectors'!AM37*ADB!$T$414/1000</f>
        <v>28.617364882502386</v>
      </c>
      <c r="AN34" s="136">
        <f>'35 sectors'!AN37*ADB!$T$414/1000</f>
        <v>6.5315869248670222E-2</v>
      </c>
      <c r="AO34" s="136">
        <f>'35 sectors'!AO37*ADB!$T$414/1000</f>
        <v>0.78902872040791128</v>
      </c>
      <c r="AP34" s="136">
        <f>'35 sectors'!AP37*ADB!$T$414/1000</f>
        <v>3.5446183713334602</v>
      </c>
      <c r="AQ34" s="136">
        <f>'35 sectors'!AQ37*ADB!$T$414/1000</f>
        <v>0</v>
      </c>
      <c r="AR34" s="136">
        <f>'35 sectors'!AR37*ADB!$T$414/1000</f>
        <v>0.64274493711640435</v>
      </c>
      <c r="AS34" s="136">
        <f>'35 sectors'!AS37*ADB!$T$414/1000</f>
        <v>109.90610154123067</v>
      </c>
    </row>
    <row r="35" spans="1:45" x14ac:dyDescent="0.25">
      <c r="A35" s="32">
        <v>31</v>
      </c>
      <c r="B35" s="38" t="s">
        <v>98</v>
      </c>
      <c r="C35" s="4" t="s">
        <v>138</v>
      </c>
      <c r="D35" s="136">
        <f>'35 sectors'!D38*ADB!$T$414/1000</f>
        <v>3.3460387540917839E-2</v>
      </c>
      <c r="E35" s="136">
        <f>'35 sectors'!E38*ADB!$T$414/1000</f>
        <v>7.120230035718148E-3</v>
      </c>
      <c r="F35" s="136">
        <f>'35 sectors'!F38*ADB!$T$414/1000</f>
        <v>0</v>
      </c>
      <c r="G35" s="136">
        <f>'35 sectors'!G38*ADB!$T$414/1000</f>
        <v>0</v>
      </c>
      <c r="H35" s="136">
        <f>'35 sectors'!H38*ADB!$T$414/1000</f>
        <v>0</v>
      </c>
      <c r="I35" s="136">
        <f>'35 sectors'!I38*ADB!$T$414/1000</f>
        <v>0</v>
      </c>
      <c r="J35" s="136">
        <f>'35 sectors'!J38*ADB!$T$414/1000</f>
        <v>0</v>
      </c>
      <c r="K35" s="136">
        <f>'35 sectors'!K38*ADB!$T$414/1000</f>
        <v>0</v>
      </c>
      <c r="L35" s="136">
        <f>'35 sectors'!L38*ADB!$T$414/1000</f>
        <v>0</v>
      </c>
      <c r="M35" s="136">
        <f>'35 sectors'!M38*ADB!$T$414/1000</f>
        <v>0</v>
      </c>
      <c r="N35" s="136">
        <f>'35 sectors'!N38*ADB!$T$414/1000</f>
        <v>0</v>
      </c>
      <c r="O35" s="136">
        <f>'35 sectors'!O38*ADB!$T$414/1000</f>
        <v>0</v>
      </c>
      <c r="P35" s="136">
        <f>'35 sectors'!P38*ADB!$T$414/1000</f>
        <v>0</v>
      </c>
      <c r="Q35" s="136">
        <f>'35 sectors'!Q38*ADB!$T$414/1000</f>
        <v>0</v>
      </c>
      <c r="R35" s="136">
        <f>'35 sectors'!R38*ADB!$T$414/1000</f>
        <v>0</v>
      </c>
      <c r="S35" s="136">
        <f>'35 sectors'!S38*ADB!$T$414/1000</f>
        <v>0</v>
      </c>
      <c r="T35" s="136">
        <f>'35 sectors'!T38*ADB!$T$414/1000</f>
        <v>0.17598863678801629</v>
      </c>
      <c r="U35" s="136">
        <f>'35 sectors'!U38*ADB!$T$414/1000</f>
        <v>3.2068477595427199E-2</v>
      </c>
      <c r="V35" s="136">
        <f>'35 sectors'!V38*ADB!$T$414/1000</f>
        <v>1.3115947618693457E-2</v>
      </c>
      <c r="W35" s="136">
        <f>'35 sectors'!W38*ADB!$T$414/1000</f>
        <v>1.5694481080909432E-2</v>
      </c>
      <c r="X35" s="136">
        <f>'35 sectors'!X38*ADB!$T$414/1000</f>
        <v>4.6903653515794945E-2</v>
      </c>
      <c r="Y35" s="136">
        <f>'35 sectors'!Y38*ADB!$T$414/1000</f>
        <v>5.0302017463929923E-3</v>
      </c>
      <c r="Z35" s="136">
        <f>'35 sectors'!Z38*ADB!$T$414/1000</f>
        <v>0.10374465139479704</v>
      </c>
      <c r="AA35" s="136">
        <f>'35 sectors'!AA38*ADB!$T$414/1000</f>
        <v>0</v>
      </c>
      <c r="AB35" s="136">
        <f>'35 sectors'!AB38*ADB!$T$414/1000</f>
        <v>7.0186518571404366E-3</v>
      </c>
      <c r="AC35" s="136">
        <f>'35 sectors'!AC38*ADB!$T$414/1000</f>
        <v>3.5518609761034131E-2</v>
      </c>
      <c r="AD35" s="136">
        <f>'35 sectors'!AD38*ADB!$T$414/1000</f>
        <v>1.4113280923341961E-2</v>
      </c>
      <c r="AE35" s="136">
        <f>'35 sectors'!AE38*ADB!$T$414/1000</f>
        <v>1.4209010759959456E-2</v>
      </c>
      <c r="AF35" s="136">
        <f>'35 sectors'!AF38*ADB!$T$414/1000</f>
        <v>8.6093787274483114E-4</v>
      </c>
      <c r="AG35" s="136">
        <f>'35 sectors'!AG38*ADB!$T$414/1000</f>
        <v>6.9145868470927685E-2</v>
      </c>
      <c r="AH35" s="136">
        <f>'35 sectors'!AH38*ADB!$T$414/1000</f>
        <v>7.6909884429382014E-2</v>
      </c>
      <c r="AI35" s="136">
        <f>'35 sectors'!AI38*ADB!$T$414/1000</f>
        <v>6.6449584569547138E-2</v>
      </c>
      <c r="AJ35" s="136">
        <f>'35 sectors'!AJ38*ADB!$T$414/1000</f>
        <v>0.11424657826773341</v>
      </c>
      <c r="AK35" s="136">
        <f>'35 sectors'!AK38*ADB!$T$414/1000</f>
        <v>1.3767135597530322</v>
      </c>
      <c r="AL35" s="136">
        <f>'35 sectors'!AL38*ADB!$T$414/1000</f>
        <v>0</v>
      </c>
      <c r="AM35" s="136">
        <f>'35 sectors'!AM38*ADB!$T$414/1000</f>
        <v>21.964661968124553</v>
      </c>
      <c r="AN35" s="136">
        <f>'35 sectors'!AN38*ADB!$T$414/1000</f>
        <v>0.27955664300907918</v>
      </c>
      <c r="AO35" s="136">
        <f>'35 sectors'!AO38*ADB!$T$414/1000</f>
        <v>50.511384983915924</v>
      </c>
      <c r="AP35" s="136">
        <f>'35 sectors'!AP38*ADB!$T$414/1000</f>
        <v>0</v>
      </c>
      <c r="AQ35" s="136">
        <f>'35 sectors'!AQ38*ADB!$T$414/1000</f>
        <v>0</v>
      </c>
      <c r="AR35" s="136">
        <f>'35 sectors'!AR38*ADB!$T$414/1000</f>
        <v>12.593679723732995</v>
      </c>
      <c r="AS35" s="136">
        <f>'35 sectors'!AS38*ADB!$T$414/1000</f>
        <v>87.557595952764061</v>
      </c>
    </row>
    <row r="36" spans="1:45" x14ac:dyDescent="0.25">
      <c r="A36" s="32">
        <v>32</v>
      </c>
      <c r="B36" s="38" t="s">
        <v>99</v>
      </c>
      <c r="C36" s="4" t="s">
        <v>57</v>
      </c>
      <c r="D36" s="136">
        <f>'35 sectors'!D39*ADB!$T$414/1000</f>
        <v>2.5897873659460776E-2</v>
      </c>
      <c r="E36" s="136">
        <f>'35 sectors'!E39*ADB!$T$414/1000</f>
        <v>4.7915309517326365E-4</v>
      </c>
      <c r="F36" s="136">
        <f>'35 sectors'!F39*ADB!$T$414/1000</f>
        <v>2.1771663427862811E-2</v>
      </c>
      <c r="G36" s="136">
        <f>'35 sectors'!G39*ADB!$T$414/1000</f>
        <v>2.4884901777857153E-3</v>
      </c>
      <c r="H36" s="136">
        <f>'35 sectors'!H39*ADB!$T$414/1000</f>
        <v>4.3664154039978561E-4</v>
      </c>
      <c r="I36" s="136">
        <f>'35 sectors'!I39*ADB!$T$414/1000</f>
        <v>1.3440683256474165E-3</v>
      </c>
      <c r="J36" s="136">
        <f>'35 sectors'!J39*ADB!$T$414/1000</f>
        <v>8.7555368425109767E-4</v>
      </c>
      <c r="K36" s="136">
        <f>'35 sectors'!K39*ADB!$T$414/1000</f>
        <v>3.4212676923318799E-4</v>
      </c>
      <c r="L36" s="136">
        <f>'35 sectors'!L39*ADB!$T$414/1000</f>
        <v>2.2288644298832454E-3</v>
      </c>
      <c r="M36" s="136">
        <f>'35 sectors'!M39*ADB!$T$414/1000</f>
        <v>3.8292809504765954E-3</v>
      </c>
      <c r="N36" s="136">
        <f>'35 sectors'!N39*ADB!$T$414/1000</f>
        <v>5.858411971968837E-3</v>
      </c>
      <c r="O36" s="136">
        <f>'35 sectors'!O39*ADB!$T$414/1000</f>
        <v>6.1499947544957434E-3</v>
      </c>
      <c r="P36" s="136">
        <f>'35 sectors'!P39*ADB!$T$414/1000</f>
        <v>8.0740773743518315E-5</v>
      </c>
      <c r="Q36" s="136">
        <f>'35 sectors'!Q39*ADB!$T$414/1000</f>
        <v>4.0063359785051661E-4</v>
      </c>
      <c r="R36" s="136">
        <f>'35 sectors'!R39*ADB!$T$414/1000</f>
        <v>5.6362404346811703E-5</v>
      </c>
      <c r="S36" s="136">
        <f>'35 sectors'!S39*ADB!$T$414/1000</f>
        <v>2.2666239589217026E-3</v>
      </c>
      <c r="T36" s="136">
        <f>'35 sectors'!T39*ADB!$T$414/1000</f>
        <v>0.51461367231612054</v>
      </c>
      <c r="U36" s="136">
        <f>'35 sectors'!U39*ADB!$T$414/1000</f>
        <v>2.5833890988120015E-2</v>
      </c>
      <c r="V36" s="136">
        <f>'35 sectors'!V39*ADB!$T$414/1000</f>
        <v>1.5687545295494864E-3</v>
      </c>
      <c r="W36" s="136">
        <f>'35 sectors'!W39*ADB!$T$414/1000</f>
        <v>2.3563795210430221E-3</v>
      </c>
      <c r="X36" s="136">
        <f>'35 sectors'!X39*ADB!$T$414/1000</f>
        <v>7.0049021256994434E-3</v>
      </c>
      <c r="Y36" s="136">
        <f>'35 sectors'!Y39*ADB!$T$414/1000</f>
        <v>8.9526795669202363E-3</v>
      </c>
      <c r="Z36" s="136">
        <f>'35 sectors'!Z39*ADB!$T$414/1000</f>
        <v>1.0636834339299572E-2</v>
      </c>
      <c r="AA36" s="136">
        <f>'35 sectors'!AA39*ADB!$T$414/1000</f>
        <v>0</v>
      </c>
      <c r="AB36" s="136">
        <f>'35 sectors'!AB39*ADB!$T$414/1000</f>
        <v>0.43277347630026003</v>
      </c>
      <c r="AC36" s="136">
        <f>'35 sectors'!AC39*ADB!$T$414/1000</f>
        <v>2.0717010853472832E-2</v>
      </c>
      <c r="AD36" s="136">
        <f>'35 sectors'!AD39*ADB!$T$414/1000</f>
        <v>5.9227024627347699E-3</v>
      </c>
      <c r="AE36" s="136">
        <f>'35 sectors'!AE39*ADB!$T$414/1000</f>
        <v>8.860553377566513E-3</v>
      </c>
      <c r="AF36" s="136">
        <f>'35 sectors'!AF39*ADB!$T$414/1000</f>
        <v>0.12726099513666775</v>
      </c>
      <c r="AG36" s="136">
        <f>'35 sectors'!AG39*ADB!$T$414/1000</f>
        <v>3.7143363904758364</v>
      </c>
      <c r="AH36" s="136">
        <f>'35 sectors'!AH39*ADB!$T$414/1000</f>
        <v>0.15974891505451091</v>
      </c>
      <c r="AI36" s="136">
        <f>'35 sectors'!AI39*ADB!$T$414/1000</f>
        <v>0.7175769380431235</v>
      </c>
      <c r="AJ36" s="136">
        <f>'35 sectors'!AJ39*ADB!$T$414/1000</f>
        <v>0.96906857498213517</v>
      </c>
      <c r="AK36" s="136">
        <f>'35 sectors'!AK39*ADB!$T$414/1000</f>
        <v>2.2335671836038999</v>
      </c>
      <c r="AL36" s="136">
        <f>'35 sectors'!AL39*ADB!$T$414/1000</f>
        <v>0</v>
      </c>
      <c r="AM36" s="136">
        <f>'35 sectors'!AM39*ADB!$T$414/1000</f>
        <v>37.478821922963441</v>
      </c>
      <c r="AN36" s="136">
        <f>'35 sectors'!AN39*ADB!$T$414/1000</f>
        <v>9.4017887024798146</v>
      </c>
      <c r="AO36" s="136">
        <f>'35 sectors'!AO39*ADB!$T$414/1000</f>
        <v>146.2225623302165</v>
      </c>
      <c r="AP36" s="136">
        <f>'35 sectors'!AP39*ADB!$T$414/1000</f>
        <v>0.46861398868878934</v>
      </c>
      <c r="AQ36" s="136">
        <f>'35 sectors'!AQ39*ADB!$T$414/1000</f>
        <v>0</v>
      </c>
      <c r="AR36" s="136">
        <f>'35 sectors'!AR39*ADB!$T$414/1000</f>
        <v>0.12972670474557091</v>
      </c>
      <c r="AS36" s="136">
        <f>'35 sectors'!AS39*ADB!$T$414/1000</f>
        <v>202.7368199862926</v>
      </c>
    </row>
    <row r="37" spans="1:45" x14ac:dyDescent="0.25">
      <c r="A37" s="32">
        <v>33</v>
      </c>
      <c r="B37" s="38" t="s">
        <v>100</v>
      </c>
      <c r="C37" s="4" t="s">
        <v>139</v>
      </c>
      <c r="D37" s="136">
        <f>'35 sectors'!D40*ADB!$T$414/1000</f>
        <v>1.8076610994658042</v>
      </c>
      <c r="E37" s="136">
        <f>'35 sectors'!E40*ADB!$T$414/1000</f>
        <v>4.0584461147578615E-3</v>
      </c>
      <c r="F37" s="136">
        <f>'35 sectors'!F40*ADB!$T$414/1000</f>
        <v>0.16308129564886328</v>
      </c>
      <c r="G37" s="136">
        <f>'35 sectors'!G40*ADB!$T$414/1000</f>
        <v>1.8911046317551496E-2</v>
      </c>
      <c r="H37" s="136">
        <f>'35 sectors'!H40*ADB!$T$414/1000</f>
        <v>3.3205028525598542E-3</v>
      </c>
      <c r="I37" s="136">
        <f>'35 sectors'!I40*ADB!$T$414/1000</f>
        <v>1.032244603269257E-2</v>
      </c>
      <c r="J37" s="136">
        <f>'35 sectors'!J40*ADB!$T$414/1000</f>
        <v>6.6620644451372089E-3</v>
      </c>
      <c r="K37" s="136">
        <f>'35 sectors'!K40*ADB!$T$414/1000</f>
        <v>2.5988356827706402E-3</v>
      </c>
      <c r="L37" s="136">
        <f>'35 sectors'!L40*ADB!$T$414/1000</f>
        <v>1.7105507278277799E-2</v>
      </c>
      <c r="M37" s="136">
        <f>'35 sectors'!M40*ADB!$T$414/1000</f>
        <v>2.871942660165203E-2</v>
      </c>
      <c r="N37" s="136">
        <f>'35 sectors'!N40*ADB!$T$414/1000</f>
        <v>4.4229251742990257E-2</v>
      </c>
      <c r="O37" s="136">
        <f>'35 sectors'!O40*ADB!$T$414/1000</f>
        <v>4.6178424750611027E-2</v>
      </c>
      <c r="P37" s="136">
        <f>'35 sectors'!P40*ADB!$T$414/1000</f>
        <v>6.3169668192779402E-4</v>
      </c>
      <c r="Q37" s="136">
        <f>'35 sectors'!Q40*ADB!$T$414/1000</f>
        <v>3.051495140614579E-3</v>
      </c>
      <c r="R37" s="136">
        <f>'35 sectors'!R40*ADB!$T$414/1000</f>
        <v>4.3928535680862462E-4</v>
      </c>
      <c r="S37" s="136">
        <f>'35 sectors'!S40*ADB!$T$414/1000</f>
        <v>1.7725060338732557E-2</v>
      </c>
      <c r="T37" s="136">
        <f>'35 sectors'!T40*ADB!$T$414/1000</f>
        <v>1.3475244598651603E-2</v>
      </c>
      <c r="U37" s="136">
        <f>'35 sectors'!U40*ADB!$T$414/1000</f>
        <v>0.20150809055206029</v>
      </c>
      <c r="V37" s="136">
        <f>'35 sectors'!V40*ADB!$T$414/1000</f>
        <v>1.4822255733019553E-2</v>
      </c>
      <c r="W37" s="136">
        <f>'35 sectors'!W40*ADB!$T$414/1000</f>
        <v>2.2267102764747179E-2</v>
      </c>
      <c r="X37" s="136">
        <f>'35 sectors'!X40*ADB!$T$414/1000</f>
        <v>6.6102992344390585E-2</v>
      </c>
      <c r="Y37" s="136">
        <f>'35 sectors'!Y40*ADB!$T$414/1000</f>
        <v>0.15219046570898823</v>
      </c>
      <c r="Z37" s="136">
        <f>'35 sectors'!Z40*ADB!$T$414/1000</f>
        <v>8.0296072567521123E-2</v>
      </c>
      <c r="AA37" s="136">
        <f>'35 sectors'!AA40*ADB!$T$414/1000</f>
        <v>0</v>
      </c>
      <c r="AB37" s="136">
        <f>'35 sectors'!AB40*ADB!$T$414/1000</f>
        <v>1.0721545650977852E-2</v>
      </c>
      <c r="AC37" s="136">
        <f>'35 sectors'!AC40*ADB!$T$414/1000</f>
        <v>5.3173315152782556E-2</v>
      </c>
      <c r="AD37" s="136">
        <f>'35 sectors'!AD40*ADB!$T$414/1000</f>
        <v>0.10539934524425763</v>
      </c>
      <c r="AE37" s="136">
        <f>'35 sectors'!AE40*ADB!$T$414/1000</f>
        <v>0.76998194068381565</v>
      </c>
      <c r="AF37" s="136">
        <f>'35 sectors'!AF40*ADB!$T$414/1000</f>
        <v>9.1114526002876312E-3</v>
      </c>
      <c r="AG37" s="136">
        <f>'35 sectors'!AG40*ADB!$T$414/1000</f>
        <v>7.6183966328297395E-2</v>
      </c>
      <c r="AH37" s="136">
        <f>'35 sectors'!AH40*ADB!$T$414/1000</f>
        <v>1.9446218163325819E-2</v>
      </c>
      <c r="AI37" s="136">
        <f>'35 sectors'!AI40*ADB!$T$414/1000</f>
        <v>2.7029269942674662E-2</v>
      </c>
      <c r="AJ37" s="136">
        <f>'35 sectors'!AJ40*ADB!$T$414/1000</f>
        <v>0.52462720901249849</v>
      </c>
      <c r="AK37" s="136">
        <f>'35 sectors'!AK40*ADB!$T$414/1000</f>
        <v>1.0336000066881095</v>
      </c>
      <c r="AL37" s="136">
        <f>'35 sectors'!AL40*ADB!$T$414/1000</f>
        <v>0</v>
      </c>
      <c r="AM37" s="136">
        <f>'35 sectors'!AM40*ADB!$T$414/1000</f>
        <v>25.636750018451515</v>
      </c>
      <c r="AN37" s="136">
        <f>'35 sectors'!AN40*ADB!$T$414/1000</f>
        <v>4.682078409728077</v>
      </c>
      <c r="AO37" s="136">
        <f>'35 sectors'!AO40*ADB!$T$414/1000</f>
        <v>31.552019899658806</v>
      </c>
      <c r="AP37" s="136">
        <f>'35 sectors'!AP40*ADB!$T$414/1000</f>
        <v>3.2892683145777593</v>
      </c>
      <c r="AQ37" s="136">
        <f>'35 sectors'!AQ40*ADB!$T$414/1000</f>
        <v>0</v>
      </c>
      <c r="AR37" s="136">
        <f>'35 sectors'!AR40*ADB!$T$414/1000</f>
        <v>0.19559059192745323</v>
      </c>
      <c r="AS37" s="136">
        <f>'35 sectors'!AS40*ADB!$T$414/1000</f>
        <v>70.710339612531769</v>
      </c>
    </row>
    <row r="38" spans="1:45" x14ac:dyDescent="0.25">
      <c r="A38" s="32">
        <v>34</v>
      </c>
      <c r="B38" s="38" t="s">
        <v>101</v>
      </c>
      <c r="C38" s="4" t="s">
        <v>140</v>
      </c>
      <c r="D38" s="136">
        <f>'35 sectors'!D41*ADB!$T$414/1000</f>
        <v>0.89734190044025719</v>
      </c>
      <c r="E38" s="136">
        <f>'35 sectors'!E41*ADB!$T$414/1000</f>
        <v>0.15959799948557077</v>
      </c>
      <c r="F38" s="136">
        <f>'35 sectors'!F41*ADB!$T$414/1000</f>
        <v>6.6185542643351136E-2</v>
      </c>
      <c r="G38" s="136">
        <f>'35 sectors'!G41*ADB!$T$414/1000</f>
        <v>3.8249609546049793E-2</v>
      </c>
      <c r="H38" s="136">
        <f>'35 sectors'!H41*ADB!$T$414/1000</f>
        <v>5.8541726549112012E-3</v>
      </c>
      <c r="I38" s="136">
        <f>'35 sectors'!I41*ADB!$T$414/1000</f>
        <v>2.3085339829322316E-2</v>
      </c>
      <c r="J38" s="136">
        <f>'35 sectors'!J41*ADB!$T$414/1000</f>
        <v>1.2334634089769288E-2</v>
      </c>
      <c r="K38" s="136">
        <f>'35 sectors'!K41*ADB!$T$414/1000</f>
        <v>3.0026842406068962E-3</v>
      </c>
      <c r="L38" s="136">
        <f>'35 sectors'!L41*ADB!$T$414/1000</f>
        <v>4.0751358090454423E-2</v>
      </c>
      <c r="M38" s="136">
        <f>'35 sectors'!M41*ADB!$T$414/1000</f>
        <v>2.5924160522564611E-2</v>
      </c>
      <c r="N38" s="136">
        <f>'35 sectors'!N41*ADB!$T$414/1000</f>
        <v>0.1010560065982847</v>
      </c>
      <c r="O38" s="136">
        <f>'35 sectors'!O41*ADB!$T$414/1000</f>
        <v>6.669564091817487E-2</v>
      </c>
      <c r="P38" s="136">
        <f>'35 sectors'!P41*ADB!$T$414/1000</f>
        <v>2.8016804502947949E-3</v>
      </c>
      <c r="Q38" s="136">
        <f>'35 sectors'!Q41*ADB!$T$414/1000</f>
        <v>6.1819791043906426E-3</v>
      </c>
      <c r="R38" s="136">
        <f>'35 sectors'!R41*ADB!$T$414/1000</f>
        <v>1.3544269405406013E-3</v>
      </c>
      <c r="S38" s="136">
        <f>'35 sectors'!S41*ADB!$T$414/1000</f>
        <v>5.1725912501119922E-2</v>
      </c>
      <c r="T38" s="136">
        <f>'35 sectors'!T41*ADB!$T$414/1000</f>
        <v>2.9716139178536523</v>
      </c>
      <c r="U38" s="136">
        <f>'35 sectors'!U41*ADB!$T$414/1000</f>
        <v>1.0575511757868528</v>
      </c>
      <c r="V38" s="136">
        <f>'35 sectors'!V41*ADB!$T$414/1000</f>
        <v>0.38391743443127219</v>
      </c>
      <c r="W38" s="136">
        <f>'35 sectors'!W41*ADB!$T$414/1000</f>
        <v>0.49325714154418832</v>
      </c>
      <c r="X38" s="136">
        <f>'35 sectors'!X41*ADB!$T$414/1000</f>
        <v>1.7519504427368546</v>
      </c>
      <c r="Y38" s="136">
        <f>'35 sectors'!Y41*ADB!$T$414/1000</f>
        <v>0.48747701886639816</v>
      </c>
      <c r="Z38" s="136">
        <f>'35 sectors'!Z41*ADB!$T$414/1000</f>
        <v>1.7041253149077411</v>
      </c>
      <c r="AA38" s="136">
        <f>'35 sectors'!AA41*ADB!$T$414/1000</f>
        <v>0</v>
      </c>
      <c r="AB38" s="136">
        <f>'35 sectors'!AB41*ADB!$T$414/1000</f>
        <v>0.14248728802673466</v>
      </c>
      <c r="AC38" s="136">
        <f>'35 sectors'!AC41*ADB!$T$414/1000</f>
        <v>0.83633122601363707</v>
      </c>
      <c r="AD38" s="136">
        <f>'35 sectors'!AD41*ADB!$T$414/1000</f>
        <v>0.56714881404217432</v>
      </c>
      <c r="AE38" s="136">
        <f>'35 sectors'!AE41*ADB!$T$414/1000</f>
        <v>1.1782608800432801</v>
      </c>
      <c r="AF38" s="136">
        <f>'35 sectors'!AF41*ADB!$T$414/1000</f>
        <v>0.18492741558384421</v>
      </c>
      <c r="AG38" s="136">
        <f>'35 sectors'!AG41*ADB!$T$414/1000</f>
        <v>0.94467269755893279</v>
      </c>
      <c r="AH38" s="136">
        <f>'35 sectors'!AH41*ADB!$T$414/1000</f>
        <v>1.3064831184165677</v>
      </c>
      <c r="AI38" s="136">
        <f>'35 sectors'!AI41*ADB!$T$414/1000</f>
        <v>1.166896685135234</v>
      </c>
      <c r="AJ38" s="136">
        <f>'35 sectors'!AJ41*ADB!$T$414/1000</f>
        <v>1.9222823805904818</v>
      </c>
      <c r="AK38" s="136">
        <f>'35 sectors'!AK41*ADB!$T$414/1000</f>
        <v>5.1118844600278823</v>
      </c>
      <c r="AL38" s="136">
        <f>'35 sectors'!AL41*ADB!$T$414/1000</f>
        <v>0</v>
      </c>
      <c r="AM38" s="136">
        <f>'35 sectors'!AM41*ADB!$T$414/1000</f>
        <v>36.815181681134078</v>
      </c>
      <c r="AN38" s="136">
        <f>'35 sectors'!AN41*ADB!$T$414/1000</f>
        <v>2.2655006893096941</v>
      </c>
      <c r="AO38" s="136">
        <f>'35 sectors'!AO41*ADB!$T$414/1000</f>
        <v>63.304262446086916</v>
      </c>
      <c r="AP38" s="136">
        <f>'35 sectors'!AP41*ADB!$T$414/1000</f>
        <v>17.802761783582064</v>
      </c>
      <c r="AQ38" s="136">
        <f>'35 sectors'!AQ41*ADB!$T$414/1000</f>
        <v>0</v>
      </c>
      <c r="AR38" s="136">
        <f>'35 sectors'!AR41*ADB!$T$414/1000</f>
        <v>36.621859474993933</v>
      </c>
      <c r="AS38" s="136">
        <f>'35 sectors'!AS41*ADB!$T$414/1000</f>
        <v>180.52297653472812</v>
      </c>
    </row>
    <row r="39" spans="1:45" x14ac:dyDescent="0.25">
      <c r="A39" s="32">
        <v>35</v>
      </c>
      <c r="B39" s="38" t="s">
        <v>102</v>
      </c>
      <c r="C39" s="4" t="s">
        <v>141</v>
      </c>
      <c r="D39" s="136">
        <f>'35 sectors'!D42*ADB!$T$414/1000</f>
        <v>0</v>
      </c>
      <c r="E39" s="136">
        <f>'35 sectors'!E42*ADB!$T$414/1000</f>
        <v>0</v>
      </c>
      <c r="F39" s="136">
        <f>'35 sectors'!F42*ADB!$T$414/1000</f>
        <v>0</v>
      </c>
      <c r="G39" s="136">
        <f>'35 sectors'!G42*ADB!$T$414/1000</f>
        <v>0</v>
      </c>
      <c r="H39" s="136">
        <f>'35 sectors'!H42*ADB!$T$414/1000</f>
        <v>0</v>
      </c>
      <c r="I39" s="136">
        <f>'35 sectors'!I42*ADB!$T$414/1000</f>
        <v>0</v>
      </c>
      <c r="J39" s="136">
        <f>'35 sectors'!J42*ADB!$T$414/1000</f>
        <v>0</v>
      </c>
      <c r="K39" s="136">
        <f>'35 sectors'!K42*ADB!$T$414/1000</f>
        <v>0</v>
      </c>
      <c r="L39" s="136">
        <f>'35 sectors'!L42*ADB!$T$414/1000</f>
        <v>0</v>
      </c>
      <c r="M39" s="136">
        <f>'35 sectors'!M42*ADB!$T$414/1000</f>
        <v>0</v>
      </c>
      <c r="N39" s="136">
        <f>'35 sectors'!N42*ADB!$T$414/1000</f>
        <v>0</v>
      </c>
      <c r="O39" s="136">
        <f>'35 sectors'!O42*ADB!$T$414/1000</f>
        <v>0</v>
      </c>
      <c r="P39" s="136">
        <f>'35 sectors'!P42*ADB!$T$414/1000</f>
        <v>0</v>
      </c>
      <c r="Q39" s="136">
        <f>'35 sectors'!Q42*ADB!$T$414/1000</f>
        <v>0</v>
      </c>
      <c r="R39" s="136">
        <f>'35 sectors'!R42*ADB!$T$414/1000</f>
        <v>0</v>
      </c>
      <c r="S39" s="136">
        <f>'35 sectors'!S42*ADB!$T$414/1000</f>
        <v>0</v>
      </c>
      <c r="T39" s="136">
        <f>'35 sectors'!T42*ADB!$T$414/1000</f>
        <v>0</v>
      </c>
      <c r="U39" s="136">
        <f>'35 sectors'!U42*ADB!$T$414/1000</f>
        <v>0</v>
      </c>
      <c r="V39" s="136">
        <f>'35 sectors'!V42*ADB!$T$414/1000</f>
        <v>0</v>
      </c>
      <c r="W39" s="136">
        <f>'35 sectors'!W42*ADB!$T$414/1000</f>
        <v>0</v>
      </c>
      <c r="X39" s="136">
        <f>'35 sectors'!X42*ADB!$T$414/1000</f>
        <v>0</v>
      </c>
      <c r="Y39" s="136">
        <f>'35 sectors'!Y42*ADB!$T$414/1000</f>
        <v>0</v>
      </c>
      <c r="Z39" s="136">
        <f>'35 sectors'!Z42*ADB!$T$414/1000</f>
        <v>0</v>
      </c>
      <c r="AA39" s="136">
        <f>'35 sectors'!AA42*ADB!$T$414/1000</f>
        <v>0</v>
      </c>
      <c r="AB39" s="136">
        <f>'35 sectors'!AB42*ADB!$T$414/1000</f>
        <v>0</v>
      </c>
      <c r="AC39" s="136">
        <f>'35 sectors'!AC42*ADB!$T$414/1000</f>
        <v>0</v>
      </c>
      <c r="AD39" s="136">
        <f>'35 sectors'!AD42*ADB!$T$414/1000</f>
        <v>0</v>
      </c>
      <c r="AE39" s="136">
        <f>'35 sectors'!AE42*ADB!$T$414/1000</f>
        <v>0</v>
      </c>
      <c r="AF39" s="136">
        <f>'35 sectors'!AF42*ADB!$T$414/1000</f>
        <v>0</v>
      </c>
      <c r="AG39" s="136">
        <f>'35 sectors'!AG42*ADB!$T$414/1000</f>
        <v>0</v>
      </c>
      <c r="AH39" s="136">
        <f>'35 sectors'!AH42*ADB!$T$414/1000</f>
        <v>0</v>
      </c>
      <c r="AI39" s="136">
        <f>'35 sectors'!AI42*ADB!$T$414/1000</f>
        <v>0</v>
      </c>
      <c r="AJ39" s="136">
        <f>'35 sectors'!AJ42*ADB!$T$414/1000</f>
        <v>0</v>
      </c>
      <c r="AK39" s="136">
        <f>'35 sectors'!AK42*ADB!$T$414/1000</f>
        <v>0</v>
      </c>
      <c r="AL39" s="136">
        <f>'35 sectors'!AL42*ADB!$T$414/1000</f>
        <v>0</v>
      </c>
      <c r="AM39" s="136">
        <f>'35 sectors'!AM42*ADB!$T$414/1000</f>
        <v>0</v>
      </c>
      <c r="AN39" s="136">
        <f>'35 sectors'!AN42*ADB!$T$414/1000</f>
        <v>0</v>
      </c>
      <c r="AO39" s="136">
        <f>'35 sectors'!AO42*ADB!$T$414/1000</f>
        <v>0</v>
      </c>
      <c r="AP39" s="136">
        <f>'35 sectors'!AP42*ADB!$T$414/1000</f>
        <v>0</v>
      </c>
      <c r="AQ39" s="136">
        <f>'35 sectors'!AQ42*ADB!$T$414/1000</f>
        <v>0</v>
      </c>
      <c r="AR39" s="136">
        <f>'35 sectors'!AR42*ADB!$T$414/1000</f>
        <v>0</v>
      </c>
      <c r="AS39" s="136">
        <f>'35 sectors'!AS42*ADB!$T$414/1000</f>
        <v>0</v>
      </c>
    </row>
    <row r="40" spans="1:45" x14ac:dyDescent="0.25">
      <c r="A40" s="32">
        <v>36</v>
      </c>
      <c r="B40" s="38" t="s">
        <v>240</v>
      </c>
      <c r="C40" s="4" t="s">
        <v>142</v>
      </c>
      <c r="D40" s="136">
        <f>'35 sectors'!D43*ADB!$T$414/1000</f>
        <v>0</v>
      </c>
      <c r="E40" s="136">
        <f>'35 sectors'!E43*ADB!$T$414/1000</f>
        <v>0</v>
      </c>
      <c r="F40" s="136">
        <f>'35 sectors'!F43*ADB!$T$414/1000</f>
        <v>0</v>
      </c>
      <c r="G40" s="136">
        <f>'35 sectors'!G43*ADB!$T$414/1000</f>
        <v>0</v>
      </c>
      <c r="H40" s="136">
        <f>'35 sectors'!H43*ADB!$T$414/1000</f>
        <v>0</v>
      </c>
      <c r="I40" s="136">
        <f>'35 sectors'!I43*ADB!$T$414/1000</f>
        <v>0</v>
      </c>
      <c r="J40" s="136">
        <f>'35 sectors'!J43*ADB!$T$414/1000</f>
        <v>0</v>
      </c>
      <c r="K40" s="136">
        <f>'35 sectors'!K43*ADB!$T$414/1000</f>
        <v>0</v>
      </c>
      <c r="L40" s="136">
        <f>'35 sectors'!L43*ADB!$T$414/1000</f>
        <v>0</v>
      </c>
      <c r="M40" s="136">
        <f>'35 sectors'!M43*ADB!$T$414/1000</f>
        <v>0</v>
      </c>
      <c r="N40" s="136">
        <f>'35 sectors'!N43*ADB!$T$414/1000</f>
        <v>0</v>
      </c>
      <c r="O40" s="136">
        <f>'35 sectors'!O43*ADB!$T$414/1000</f>
        <v>0</v>
      </c>
      <c r="P40" s="136">
        <f>'35 sectors'!P43*ADB!$T$414/1000</f>
        <v>0</v>
      </c>
      <c r="Q40" s="136">
        <f>'35 sectors'!Q43*ADB!$T$414/1000</f>
        <v>0</v>
      </c>
      <c r="R40" s="136">
        <f>'35 sectors'!R43*ADB!$T$414/1000</f>
        <v>0</v>
      </c>
      <c r="S40" s="136">
        <f>'35 sectors'!S43*ADB!$T$414/1000</f>
        <v>0</v>
      </c>
      <c r="T40" s="136">
        <f>'35 sectors'!T43*ADB!$T$414/1000</f>
        <v>0</v>
      </c>
      <c r="U40" s="136">
        <f>'35 sectors'!U43*ADB!$T$414/1000</f>
        <v>0</v>
      </c>
      <c r="V40" s="136">
        <f>'35 sectors'!V43*ADB!$T$414/1000</f>
        <v>0</v>
      </c>
      <c r="W40" s="136">
        <f>'35 sectors'!W43*ADB!$T$414/1000</f>
        <v>0</v>
      </c>
      <c r="X40" s="136">
        <f>'35 sectors'!X43*ADB!$T$414/1000</f>
        <v>0</v>
      </c>
      <c r="Y40" s="136">
        <f>'35 sectors'!Y43*ADB!$T$414/1000</f>
        <v>0</v>
      </c>
      <c r="Z40" s="136">
        <f>'35 sectors'!Z43*ADB!$T$414/1000</f>
        <v>0</v>
      </c>
      <c r="AA40" s="136">
        <f>'35 sectors'!AA43*ADB!$T$414/1000</f>
        <v>0</v>
      </c>
      <c r="AB40" s="136">
        <f>'35 sectors'!AB43*ADB!$T$414/1000</f>
        <v>0</v>
      </c>
      <c r="AC40" s="136">
        <f>'35 sectors'!AC43*ADB!$T$414/1000</f>
        <v>0</v>
      </c>
      <c r="AD40" s="136">
        <f>'35 sectors'!AD43*ADB!$T$414/1000</f>
        <v>0</v>
      </c>
      <c r="AE40" s="136">
        <f>'35 sectors'!AE43*ADB!$T$414/1000</f>
        <v>0</v>
      </c>
      <c r="AF40" s="136">
        <f>'35 sectors'!AF43*ADB!$T$414/1000</f>
        <v>0</v>
      </c>
      <c r="AG40" s="136">
        <f>'35 sectors'!AG43*ADB!$T$414/1000</f>
        <v>0</v>
      </c>
      <c r="AH40" s="136">
        <f>'35 sectors'!AH43*ADB!$T$414/1000</f>
        <v>0</v>
      </c>
      <c r="AI40" s="136">
        <f>'35 sectors'!AI43*ADB!$T$414/1000</f>
        <v>0</v>
      </c>
      <c r="AJ40" s="136">
        <f>'35 sectors'!AJ43*ADB!$T$414/1000</f>
        <v>0</v>
      </c>
      <c r="AK40" s="136">
        <f>'35 sectors'!AK43*ADB!$T$414/1000</f>
        <v>0</v>
      </c>
      <c r="AL40" s="136">
        <f>'35 sectors'!AL43*ADB!$T$414/1000</f>
        <v>0</v>
      </c>
      <c r="AM40" s="136">
        <f>'35 sectors'!AM43*ADB!$T$414/1000</f>
        <v>0</v>
      </c>
      <c r="AN40" s="136">
        <f>'35 sectors'!AN43*ADB!$T$414/1000</f>
        <v>0</v>
      </c>
      <c r="AO40" s="136">
        <f>'35 sectors'!AO43*ADB!$T$414/1000</f>
        <v>0</v>
      </c>
      <c r="AP40" s="136">
        <f>'35 sectors'!AP43*ADB!$T$414/1000</f>
        <v>0</v>
      </c>
      <c r="AQ40" s="136">
        <f>'35 sectors'!AQ43*ADB!$T$414/1000</f>
        <v>0</v>
      </c>
      <c r="AR40" s="136">
        <f>'35 sectors'!AR43*ADB!$T$414/1000</f>
        <v>0</v>
      </c>
      <c r="AS40" s="136">
        <f>'35 sectors'!AS43*ADB!$T$414/1000</f>
        <v>0</v>
      </c>
    </row>
    <row r="41" spans="1:45" x14ac:dyDescent="0.25">
      <c r="A41" s="32">
        <v>37</v>
      </c>
      <c r="B41" s="38" t="s">
        <v>143</v>
      </c>
      <c r="C41" s="4" t="s">
        <v>110</v>
      </c>
      <c r="D41" s="136">
        <f>'35 sectors'!D44*ADB!$T$414/1000</f>
        <v>1.8913023587983033</v>
      </c>
      <c r="E41" s="136">
        <f>'35 sectors'!E44*ADB!$T$414/1000</f>
        <v>1.4854336350591357E-3</v>
      </c>
      <c r="F41" s="136">
        <f>'35 sectors'!F44*ADB!$T$414/1000</f>
        <v>2.8320109986081312</v>
      </c>
      <c r="G41" s="136">
        <f>'35 sectors'!G44*ADB!$T$414/1000</f>
        <v>8.0704162399803006E-2</v>
      </c>
      <c r="H41" s="136">
        <f>'35 sectors'!H44*ADB!$T$414/1000</f>
        <v>3.9314669316641376E-2</v>
      </c>
      <c r="I41" s="136">
        <f>'35 sectors'!I44*ADB!$T$414/1000</f>
        <v>8.6949587758341718E-2</v>
      </c>
      <c r="J41" s="136">
        <f>'35 sectors'!J44*ADB!$T$414/1000</f>
        <v>3.4099563366200205E-3</v>
      </c>
      <c r="K41" s="136">
        <f>'35 sectors'!K44*ADB!$T$414/1000</f>
        <v>1.0829381895058535E-4</v>
      </c>
      <c r="L41" s="136">
        <f>'35 sectors'!L44*ADB!$T$414/1000</f>
        <v>3.9601808042274964E-2</v>
      </c>
      <c r="M41" s="136">
        <f>'35 sectors'!M44*ADB!$T$414/1000</f>
        <v>5.8288921916758258E-3</v>
      </c>
      <c r="N41" s="136">
        <f>'35 sectors'!N44*ADB!$T$414/1000</f>
        <v>2.1015754711909359E-2</v>
      </c>
      <c r="O41" s="136">
        <f>'35 sectors'!O44*ADB!$T$414/1000</f>
        <v>3.9392899101414495E-3</v>
      </c>
      <c r="P41" s="136">
        <f>'35 sectors'!P44*ADB!$T$414/1000</f>
        <v>7.9456956296340394E-5</v>
      </c>
      <c r="Q41" s="136">
        <f>'35 sectors'!Q44*ADB!$T$414/1000</f>
        <v>8.2136062477280446E-7</v>
      </c>
      <c r="R41" s="136">
        <f>'35 sectors'!R44*ADB!$T$414/1000</f>
        <v>4.921477761930019E-5</v>
      </c>
      <c r="S41" s="136">
        <f>'35 sectors'!S44*ADB!$T$414/1000</f>
        <v>6.2172390501845691E-2</v>
      </c>
      <c r="T41" s="136">
        <f>'35 sectors'!T44*ADB!$T$414/1000</f>
        <v>0.10301186646972975</v>
      </c>
      <c r="U41" s="136">
        <f>'35 sectors'!U44*ADB!$T$414/1000</f>
        <v>2.7216469607021735E-3</v>
      </c>
      <c r="V41" s="136">
        <f>'35 sectors'!V44*ADB!$T$414/1000</f>
        <v>1.3993513845096813E-5</v>
      </c>
      <c r="W41" s="136">
        <f>'35 sectors'!W44*ADB!$T$414/1000</f>
        <v>7.5125663400808391E-5</v>
      </c>
      <c r="X41" s="136">
        <f>'35 sectors'!X44*ADB!$T$414/1000</f>
        <v>1.7156282459112874E-4</v>
      </c>
      <c r="Y41" s="136">
        <f>'35 sectors'!Y44*ADB!$T$414/1000</f>
        <v>1.0865351930845333</v>
      </c>
      <c r="Z41" s="136">
        <f>'35 sectors'!Z44*ADB!$T$414/1000</f>
        <v>1.7195313222844235E-5</v>
      </c>
      <c r="AA41" s="136">
        <f>'35 sectors'!AA44*ADB!$T$414/1000</f>
        <v>0</v>
      </c>
      <c r="AB41" s="136">
        <f>'35 sectors'!AB44*ADB!$T$414/1000</f>
        <v>2.1256474499860661E-4</v>
      </c>
      <c r="AC41" s="136">
        <f>'35 sectors'!AC44*ADB!$T$414/1000</f>
        <v>3.4065622106758227E-6</v>
      </c>
      <c r="AD41" s="136">
        <f>'35 sectors'!AD44*ADB!$T$414/1000</f>
        <v>0.40911325930101677</v>
      </c>
      <c r="AE41" s="136">
        <f>'35 sectors'!AE44*ADB!$T$414/1000</f>
        <v>9.0393414880036234E-4</v>
      </c>
      <c r="AF41" s="136">
        <f>'35 sectors'!AF44*ADB!$T$414/1000</f>
        <v>3.6045642739329436E-4</v>
      </c>
      <c r="AG41" s="136">
        <f>'35 sectors'!AG44*ADB!$T$414/1000</f>
        <v>1.2480940835505156E-5</v>
      </c>
      <c r="AH41" s="136">
        <f>'35 sectors'!AH44*ADB!$T$414/1000</f>
        <v>7.4785298680274392E-2</v>
      </c>
      <c r="AI41" s="136">
        <f>'35 sectors'!AI44*ADB!$T$414/1000</f>
        <v>0.32310439124941442</v>
      </c>
      <c r="AJ41" s="136">
        <f>'35 sectors'!AJ44*ADB!$T$414/1000</f>
        <v>1.2418195368530395E-5</v>
      </c>
      <c r="AK41" s="136">
        <f>'35 sectors'!AK44*ADB!$T$414/1000</f>
        <v>1.5785843744478214E-5</v>
      </c>
      <c r="AL41" s="136">
        <f>'35 sectors'!AL44*ADB!$T$414/1000</f>
        <v>0</v>
      </c>
      <c r="AM41" s="136">
        <f>'35 sectors'!AM44*ADB!$T$414/1000</f>
        <v>35.974269025752754</v>
      </c>
      <c r="AN41" s="136">
        <f>'35 sectors'!AN44*ADB!$T$414/1000</f>
        <v>0.10494738410259441</v>
      </c>
      <c r="AO41" s="136">
        <f>'35 sectors'!AO44*ADB!$T$414/1000</f>
        <v>2.1508288812700205E-4</v>
      </c>
      <c r="AP41" s="136">
        <f>'35 sectors'!AP44*ADB!$T$414/1000</f>
        <v>6.2777524201080377</v>
      </c>
      <c r="AQ41" s="136">
        <f>'35 sectors'!AQ44*ADB!$T$414/1000</f>
        <v>0.97748611219894865</v>
      </c>
      <c r="AR41" s="136">
        <f>'35 sectors'!AR44*ADB!$T$414/1000</f>
        <v>0</v>
      </c>
      <c r="AS41" s="136">
        <f>'35 sectors'!AS44*ADB!$T$414/1000</f>
        <v>50.403713694098784</v>
      </c>
    </row>
    <row r="42" spans="1:45" x14ac:dyDescent="0.25">
      <c r="A42" s="32">
        <v>38</v>
      </c>
      <c r="B42" s="38" t="s">
        <v>144</v>
      </c>
      <c r="C42" s="4" t="s">
        <v>111</v>
      </c>
      <c r="D42" s="136">
        <f>'35 sectors'!D45*ADB!$T$414/1000</f>
        <v>2.0326290446284867E-4</v>
      </c>
      <c r="E42" s="136">
        <f>'35 sectors'!E45*ADB!$T$414/1000</f>
        <v>1.0908335878581096E-4</v>
      </c>
      <c r="F42" s="136">
        <f>'35 sectors'!F45*ADB!$T$414/1000</f>
        <v>1.8918238299960699E-2</v>
      </c>
      <c r="G42" s="136">
        <f>'35 sectors'!G45*ADB!$T$414/1000</f>
        <v>1.117300271864554E-3</v>
      </c>
      <c r="H42" s="136">
        <f>'35 sectors'!H45*ADB!$T$414/1000</f>
        <v>4.5091952659519316E-4</v>
      </c>
      <c r="I42" s="136">
        <f>'35 sectors'!I45*ADB!$T$414/1000</f>
        <v>2.1638606152671024E-4</v>
      </c>
      <c r="J42" s="136">
        <f>'35 sectors'!J45*ADB!$T$414/1000</f>
        <v>5.7025581493870508E-5</v>
      </c>
      <c r="K42" s="136">
        <f>'35 sectors'!K45*ADB!$T$414/1000</f>
        <v>8.0168727469924678E-2</v>
      </c>
      <c r="L42" s="136">
        <f>'35 sectors'!L45*ADB!$T$414/1000</f>
        <v>2.602335160952966E-2</v>
      </c>
      <c r="M42" s="136">
        <f>'35 sectors'!M45*ADB!$T$414/1000</f>
        <v>3.473573314976018E-7</v>
      </c>
      <c r="N42" s="136">
        <f>'35 sectors'!N45*ADB!$T$414/1000</f>
        <v>1.8183023041159276</v>
      </c>
      <c r="O42" s="136">
        <f>'35 sectors'!O45*ADB!$T$414/1000</f>
        <v>0.14870535982137209</v>
      </c>
      <c r="P42" s="136">
        <f>'35 sectors'!P45*ADB!$T$414/1000</f>
        <v>4.6242916828180163E-5</v>
      </c>
      <c r="Q42" s="136">
        <f>'35 sectors'!Q45*ADB!$T$414/1000</f>
        <v>2.4598713341242138E-4</v>
      </c>
      <c r="R42" s="136">
        <f>'35 sectors'!R45*ADB!$T$414/1000</f>
        <v>1.0846473882766654E-4</v>
      </c>
      <c r="S42" s="136">
        <f>'35 sectors'!S45*ADB!$T$414/1000</f>
        <v>1.0748402056482802E-3</v>
      </c>
      <c r="T42" s="136">
        <f>'35 sectors'!T45*ADB!$T$414/1000</f>
        <v>1.0980947354503217E-4</v>
      </c>
      <c r="U42" s="136">
        <f>'35 sectors'!U45*ADB!$T$414/1000</f>
        <v>2.9488197899597908</v>
      </c>
      <c r="V42" s="136">
        <f>'35 sectors'!V45*ADB!$T$414/1000</f>
        <v>1.0748959842446769E-4</v>
      </c>
      <c r="W42" s="136">
        <f>'35 sectors'!W45*ADB!$T$414/1000</f>
        <v>1.0449139351620234E-4</v>
      </c>
      <c r="X42" s="136">
        <f>'35 sectors'!X45*ADB!$T$414/1000</f>
        <v>1.0848031432476288E-4</v>
      </c>
      <c r="Y42" s="136">
        <f>'35 sectors'!Y45*ADB!$T$414/1000</f>
        <v>7.9109176097618989E-3</v>
      </c>
      <c r="Z42" s="136">
        <f>'35 sectors'!Z45*ADB!$T$414/1000</f>
        <v>5.3437220005139293E-5</v>
      </c>
      <c r="AA42" s="136">
        <f>'35 sectors'!AA45*ADB!$T$414/1000</f>
        <v>0</v>
      </c>
      <c r="AB42" s="136">
        <f>'35 sectors'!AB45*ADB!$T$414/1000</f>
        <v>2.7977258326798236E-5</v>
      </c>
      <c r="AC42" s="136">
        <f>'35 sectors'!AC45*ADB!$T$414/1000</f>
        <v>2.507825067732725E-5</v>
      </c>
      <c r="AD42" s="136">
        <f>'35 sectors'!AD45*ADB!$T$414/1000</f>
        <v>3.5873335006802146E-3</v>
      </c>
      <c r="AE42" s="136">
        <f>'35 sectors'!AE45*ADB!$T$414/1000</f>
        <v>1.5910545829601388E-5</v>
      </c>
      <c r="AF42" s="136">
        <f>'35 sectors'!AF45*ADB!$T$414/1000</f>
        <v>1.0811110343024338E-4</v>
      </c>
      <c r="AG42" s="136">
        <f>'35 sectors'!AG45*ADB!$T$414/1000</f>
        <v>6.3752084937276701E-3</v>
      </c>
      <c r="AH42" s="136">
        <f>'35 sectors'!AH45*ADB!$T$414/1000</f>
        <v>1.0448997174346168E-4</v>
      </c>
      <c r="AI42" s="136">
        <f>'35 sectors'!AI45*ADB!$T$414/1000</f>
        <v>4.4846373352612183E-5</v>
      </c>
      <c r="AJ42" s="136">
        <f>'35 sectors'!AJ45*ADB!$T$414/1000</f>
        <v>1.9882480983554787E-5</v>
      </c>
      <c r="AK42" s="136">
        <f>'35 sectors'!AK45*ADB!$T$414/1000</f>
        <v>1.4981959646916359E-4</v>
      </c>
      <c r="AL42" s="136">
        <f>'35 sectors'!AL45*ADB!$T$414/1000</f>
        <v>0</v>
      </c>
      <c r="AM42" s="136">
        <f>'35 sectors'!AM45*ADB!$T$414/1000</f>
        <v>1.2287517340532219</v>
      </c>
      <c r="AN42" s="136">
        <f>'35 sectors'!AN45*ADB!$T$414/1000</f>
        <v>0</v>
      </c>
      <c r="AO42" s="136">
        <f>'35 sectors'!AO45*ADB!$T$414/1000</f>
        <v>0</v>
      </c>
      <c r="AP42" s="136">
        <f>'35 sectors'!AP45*ADB!$T$414/1000</f>
        <v>0</v>
      </c>
      <c r="AQ42" s="136">
        <f>'35 sectors'!AQ45*ADB!$T$414/1000</f>
        <v>2.2234947196062588E-2</v>
      </c>
      <c r="AR42" s="136">
        <f>'35 sectors'!AR45*ADB!$T$414/1000</f>
        <v>0</v>
      </c>
      <c r="AS42" s="136">
        <f>'35 sectors'!AS45*ADB!$T$414/1000</f>
        <v>6.3144075957673671</v>
      </c>
    </row>
    <row r="43" spans="1:45" x14ac:dyDescent="0.25">
      <c r="A43" s="32">
        <v>39</v>
      </c>
      <c r="B43" s="38" t="s">
        <v>145</v>
      </c>
      <c r="C43" s="4" t="s">
        <v>112</v>
      </c>
      <c r="D43" s="136">
        <f>'35 sectors'!D46*ADB!$T$414/1000</f>
        <v>10.206290053736073</v>
      </c>
      <c r="E43" s="136">
        <f>'35 sectors'!E46*ADB!$T$414/1000</f>
        <v>1.6136424910790051E-2</v>
      </c>
      <c r="F43" s="136">
        <f>'35 sectors'!F46*ADB!$T$414/1000</f>
        <v>8.2628790267113441</v>
      </c>
      <c r="G43" s="136">
        <f>'35 sectors'!G46*ADB!$T$414/1000</f>
        <v>0.5544379185232875</v>
      </c>
      <c r="H43" s="136">
        <f>'35 sectors'!H46*ADB!$T$414/1000</f>
        <v>8.6379372638722335E-2</v>
      </c>
      <c r="I43" s="136">
        <f>'35 sectors'!I46*ADB!$T$414/1000</f>
        <v>1.7426425809268471E-2</v>
      </c>
      <c r="J43" s="136">
        <f>'35 sectors'!J46*ADB!$T$414/1000</f>
        <v>2.1627954115416313E-2</v>
      </c>
      <c r="K43" s="136">
        <f>'35 sectors'!K46*ADB!$T$414/1000</f>
        <v>1.786405696649018E-3</v>
      </c>
      <c r="L43" s="136">
        <f>'35 sectors'!L46*ADB!$T$414/1000</f>
        <v>0.39420713919017908</v>
      </c>
      <c r="M43" s="136">
        <f>'35 sectors'!M46*ADB!$T$414/1000</f>
        <v>3.4014109129420253E-2</v>
      </c>
      <c r="N43" s="136">
        <f>'35 sectors'!N46*ADB!$T$414/1000</f>
        <v>9.7672086448940872E-3</v>
      </c>
      <c r="O43" s="136">
        <f>'35 sectors'!O46*ADB!$T$414/1000</f>
        <v>6.4379839913208503E-2</v>
      </c>
      <c r="P43" s="136">
        <f>'35 sectors'!P46*ADB!$T$414/1000</f>
        <v>3.0497821516417291E-3</v>
      </c>
      <c r="Q43" s="136">
        <f>'35 sectors'!Q46*ADB!$T$414/1000</f>
        <v>4.442466000795108E-4</v>
      </c>
      <c r="R43" s="136">
        <f>'35 sectors'!R46*ADB!$T$414/1000</f>
        <v>9.8793407395153911E-4</v>
      </c>
      <c r="S43" s="136">
        <f>'35 sectors'!S46*ADB!$T$414/1000</f>
        <v>6.5660771017292674E-2</v>
      </c>
      <c r="T43" s="136">
        <f>'35 sectors'!T46*ADB!$T$414/1000</f>
        <v>3.0831354980990412E-2</v>
      </c>
      <c r="U43" s="136">
        <f>'35 sectors'!U46*ADB!$T$414/1000</f>
        <v>3.6307392325144038E-2</v>
      </c>
      <c r="V43" s="136">
        <f>'35 sectors'!V46*ADB!$T$414/1000</f>
        <v>1.3938317097972355E-4</v>
      </c>
      <c r="W43" s="136">
        <f>'35 sectors'!W46*ADB!$T$414/1000</f>
        <v>9.5873712433445449E-4</v>
      </c>
      <c r="X43" s="136">
        <f>'35 sectors'!X46*ADB!$T$414/1000</f>
        <v>2.8826339625130943E-3</v>
      </c>
      <c r="Y43" s="136">
        <f>'35 sectors'!Y46*ADB!$T$414/1000</f>
        <v>4.077702645684969</v>
      </c>
      <c r="Z43" s="136">
        <f>'35 sectors'!Z46*ADB!$T$414/1000</f>
        <v>1.3211655152615E-2</v>
      </c>
      <c r="AA43" s="136">
        <f>'35 sectors'!AA46*ADB!$T$414/1000</f>
        <v>0</v>
      </c>
      <c r="AB43" s="136">
        <f>'35 sectors'!AB46*ADB!$T$414/1000</f>
        <v>2.8472242965075951E-3</v>
      </c>
      <c r="AC43" s="136">
        <f>'35 sectors'!AC46*ADB!$T$414/1000</f>
        <v>0.2401345409975966</v>
      </c>
      <c r="AD43" s="136">
        <f>'35 sectors'!AD46*ADB!$T$414/1000</f>
        <v>2.2043545020555673</v>
      </c>
      <c r="AE43" s="136">
        <f>'35 sectors'!AE46*ADB!$T$414/1000</f>
        <v>2.478542771908767E-2</v>
      </c>
      <c r="AF43" s="136">
        <f>'35 sectors'!AF46*ADB!$T$414/1000</f>
        <v>3.7185864648407573E-3</v>
      </c>
      <c r="AG43" s="136">
        <f>'35 sectors'!AG46*ADB!$T$414/1000</f>
        <v>0.14489083273916933</v>
      </c>
      <c r="AH43" s="136">
        <f>'35 sectors'!AH46*ADB!$T$414/1000</f>
        <v>1.1066989706775361</v>
      </c>
      <c r="AI43" s="136">
        <f>'35 sectors'!AI46*ADB!$T$414/1000</f>
        <v>0.1434398634179386</v>
      </c>
      <c r="AJ43" s="136">
        <f>'35 sectors'!AJ46*ADB!$T$414/1000</f>
        <v>5.2573140739199858E-2</v>
      </c>
      <c r="AK43" s="136">
        <f>'35 sectors'!AK46*ADB!$T$414/1000</f>
        <v>1.3653976535225995E-3</v>
      </c>
      <c r="AL43" s="136">
        <f>'35 sectors'!AL46*ADB!$T$414/1000</f>
        <v>0</v>
      </c>
      <c r="AM43" s="136">
        <f>'35 sectors'!AM46*ADB!$T$414/1000</f>
        <v>68.193852586920926</v>
      </c>
      <c r="AN43" s="136">
        <f>'35 sectors'!AN46*ADB!$T$414/1000</f>
        <v>2.3069934212599379E-2</v>
      </c>
      <c r="AO43" s="136">
        <f>'35 sectors'!AO46*ADB!$T$414/1000</f>
        <v>2.38993467444315E-3</v>
      </c>
      <c r="AP43" s="136">
        <f>'35 sectors'!AP46*ADB!$T$414/1000</f>
        <v>3.4228067072570238E-3</v>
      </c>
      <c r="AQ43" s="136">
        <f>'35 sectors'!AQ46*ADB!$T$414/1000</f>
        <v>-0.18582833412834476</v>
      </c>
      <c r="AR43" s="136">
        <f>'35 sectors'!AR46*ADB!$T$414/1000</f>
        <v>0</v>
      </c>
      <c r="AS43" s="136">
        <f>'35 sectors'!AS46*ADB!$T$414/1000</f>
        <v>95.863223830411627</v>
      </c>
    </row>
    <row r="44" spans="1:45" x14ac:dyDescent="0.25">
      <c r="A44" s="32">
        <v>40</v>
      </c>
      <c r="B44" s="38" t="s">
        <v>146</v>
      </c>
      <c r="C44" s="4" t="s">
        <v>113</v>
      </c>
      <c r="D44" s="136">
        <f>'35 sectors'!D47*ADB!$T$414/1000</f>
        <v>5.5046168914223998E-3</v>
      </c>
      <c r="E44" s="136">
        <f>'35 sectors'!E47*ADB!$T$414/1000</f>
        <v>1.9237221729303034E-4</v>
      </c>
      <c r="F44" s="136">
        <f>'35 sectors'!F47*ADB!$T$414/1000</f>
        <v>4.8133107352659577E-2</v>
      </c>
      <c r="G44" s="136">
        <f>'35 sectors'!G47*ADB!$T$414/1000</f>
        <v>1.5896657855155398</v>
      </c>
      <c r="H44" s="136">
        <f>'35 sectors'!H47*ADB!$T$414/1000</f>
        <v>2.3303338965562369E-2</v>
      </c>
      <c r="I44" s="136">
        <f>'35 sectors'!I47*ADB!$T$414/1000</f>
        <v>6.1797515754977508E-3</v>
      </c>
      <c r="J44" s="136">
        <f>'35 sectors'!J47*ADB!$T$414/1000</f>
        <v>4.6740321695164531E-2</v>
      </c>
      <c r="K44" s="136">
        <f>'35 sectors'!K47*ADB!$T$414/1000</f>
        <v>1.4599476977008083E-4</v>
      </c>
      <c r="L44" s="136">
        <f>'35 sectors'!L47*ADB!$T$414/1000</f>
        <v>1.7491029149425502E-4</v>
      </c>
      <c r="M44" s="136">
        <f>'35 sectors'!M47*ADB!$T$414/1000</f>
        <v>6.3298119069110495E-2</v>
      </c>
      <c r="N44" s="136">
        <f>'35 sectors'!N47*ADB!$T$414/1000</f>
        <v>1.1270458735591271E-2</v>
      </c>
      <c r="O44" s="136">
        <f>'35 sectors'!O47*ADB!$T$414/1000</f>
        <v>1.4627852581699666E-3</v>
      </c>
      <c r="P44" s="136">
        <f>'35 sectors'!P47*ADB!$T$414/1000</f>
        <v>6.9698754135708559E-3</v>
      </c>
      <c r="Q44" s="136">
        <f>'35 sectors'!Q47*ADB!$T$414/1000</f>
        <v>3.7567073389832244E-5</v>
      </c>
      <c r="R44" s="136">
        <f>'35 sectors'!R47*ADB!$T$414/1000</f>
        <v>2.1754274459484563E-3</v>
      </c>
      <c r="S44" s="136">
        <f>'35 sectors'!S47*ADB!$T$414/1000</f>
        <v>5.6607271804913123E-2</v>
      </c>
      <c r="T44" s="136">
        <f>'35 sectors'!T47*ADB!$T$414/1000</f>
        <v>4.1708089533476999E-4</v>
      </c>
      <c r="U44" s="136">
        <f>'35 sectors'!U47*ADB!$T$414/1000</f>
        <v>9.7600006155121148E-3</v>
      </c>
      <c r="V44" s="136">
        <f>'35 sectors'!V47*ADB!$T$414/1000</f>
        <v>1.5679551010908257E-5</v>
      </c>
      <c r="W44" s="136">
        <f>'35 sectors'!W47*ADB!$T$414/1000</f>
        <v>1.9402478928483779E-4</v>
      </c>
      <c r="X44" s="136">
        <f>'35 sectors'!X47*ADB!$T$414/1000</f>
        <v>5.5245370004946767E-4</v>
      </c>
      <c r="Y44" s="136">
        <f>'35 sectors'!Y47*ADB!$T$414/1000</f>
        <v>0.4997854516304962</v>
      </c>
      <c r="Z44" s="136">
        <f>'35 sectors'!Z47*ADB!$T$414/1000</f>
        <v>9.7733526879372922E-6</v>
      </c>
      <c r="AA44" s="136">
        <f>'35 sectors'!AA47*ADB!$T$414/1000</f>
        <v>0</v>
      </c>
      <c r="AB44" s="136">
        <f>'35 sectors'!AB47*ADB!$T$414/1000</f>
        <v>1.5827690720804897E-4</v>
      </c>
      <c r="AC44" s="136">
        <f>'35 sectors'!AC47*ADB!$T$414/1000</f>
        <v>0.12466963925657906</v>
      </c>
      <c r="AD44" s="136">
        <f>'35 sectors'!AD47*ADB!$T$414/1000</f>
        <v>0.23046376431612375</v>
      </c>
      <c r="AE44" s="136">
        <f>'35 sectors'!AE47*ADB!$T$414/1000</f>
        <v>6.9502525827138328E-4</v>
      </c>
      <c r="AF44" s="136">
        <f>'35 sectors'!AF47*ADB!$T$414/1000</f>
        <v>1.3203379934073094E-4</v>
      </c>
      <c r="AG44" s="136">
        <f>'35 sectors'!AG47*ADB!$T$414/1000</f>
        <v>0.37715162406710512</v>
      </c>
      <c r="AH44" s="136">
        <f>'35 sectors'!AH47*ADB!$T$414/1000</f>
        <v>0.13062334744121759</v>
      </c>
      <c r="AI44" s="136">
        <f>'35 sectors'!AI47*ADB!$T$414/1000</f>
        <v>1.1857718155564708E-3</v>
      </c>
      <c r="AJ44" s="136">
        <f>'35 sectors'!AJ47*ADB!$T$414/1000</f>
        <v>2.6667248115895645E-5</v>
      </c>
      <c r="AK44" s="136">
        <f>'35 sectors'!AK47*ADB!$T$414/1000</f>
        <v>1.2264516295959027E-4</v>
      </c>
      <c r="AL44" s="136">
        <f>'35 sectors'!AL47*ADB!$T$414/1000</f>
        <v>0</v>
      </c>
      <c r="AM44" s="136">
        <f>'35 sectors'!AM47*ADB!$T$414/1000</f>
        <v>21.505768143451373</v>
      </c>
      <c r="AN44" s="136">
        <f>'35 sectors'!AN47*ADB!$T$414/1000</f>
        <v>1.5241667487486114E-2</v>
      </c>
      <c r="AO44" s="136">
        <f>'35 sectors'!AO47*ADB!$T$414/1000</f>
        <v>2.714149645169977E-5</v>
      </c>
      <c r="AP44" s="136">
        <f>'35 sectors'!AP47*ADB!$T$414/1000</f>
        <v>2.8094463598747025E-4</v>
      </c>
      <c r="AQ44" s="136">
        <f>'35 sectors'!AQ47*ADB!$T$414/1000</f>
        <v>0.19719418835239719</v>
      </c>
      <c r="AR44" s="136">
        <f>'35 sectors'!AR47*ADB!$T$414/1000</f>
        <v>0</v>
      </c>
      <c r="AS44" s="136">
        <f>'35 sectors'!AS47*ADB!$T$414/1000</f>
        <v>24.956337049305645</v>
      </c>
    </row>
    <row r="45" spans="1:45" x14ac:dyDescent="0.25">
      <c r="A45" s="32">
        <v>41</v>
      </c>
      <c r="B45" s="38" t="s">
        <v>147</v>
      </c>
      <c r="C45" s="4" t="s">
        <v>114</v>
      </c>
      <c r="D45" s="136">
        <f>'35 sectors'!D48*ADB!$T$414/1000</f>
        <v>8.1674942220134761E-3</v>
      </c>
      <c r="E45" s="136">
        <f>'35 sectors'!E48*ADB!$T$414/1000</f>
        <v>1.8997740481311996E-6</v>
      </c>
      <c r="F45" s="136">
        <f>'35 sectors'!F48*ADB!$T$414/1000</f>
        <v>5.6926640718345783E-3</v>
      </c>
      <c r="G45" s="136">
        <f>'35 sectors'!G48*ADB!$T$414/1000</f>
        <v>9.9176114817708973E-3</v>
      </c>
      <c r="H45" s="136">
        <f>'35 sectors'!H48*ADB!$T$414/1000</f>
        <v>6.2245030756400588E-2</v>
      </c>
      <c r="I45" s="136">
        <f>'35 sectors'!I48*ADB!$T$414/1000</f>
        <v>3.2991056733935344E-4</v>
      </c>
      <c r="J45" s="136">
        <f>'35 sectors'!J48*ADB!$T$414/1000</f>
        <v>2.5407386561680925E-4</v>
      </c>
      <c r="K45" s="136">
        <f>'35 sectors'!K48*ADB!$T$414/1000</f>
        <v>1.662227413965427E-5</v>
      </c>
      <c r="L45" s="136">
        <f>'35 sectors'!L48*ADB!$T$414/1000</f>
        <v>5.940916962194143E-4</v>
      </c>
      <c r="M45" s="136">
        <f>'35 sectors'!M48*ADB!$T$414/1000</f>
        <v>5.8895302345838771E-4</v>
      </c>
      <c r="N45" s="136">
        <f>'35 sectors'!N48*ADB!$T$414/1000</f>
        <v>7.7545023395359465E-5</v>
      </c>
      <c r="O45" s="136">
        <f>'35 sectors'!O48*ADB!$T$414/1000</f>
        <v>6.6735739456575104E-5</v>
      </c>
      <c r="P45" s="136">
        <f>'35 sectors'!P48*ADB!$T$414/1000</f>
        <v>4.1515064241372575E-5</v>
      </c>
      <c r="Q45" s="136">
        <f>'35 sectors'!Q48*ADB!$T$414/1000</f>
        <v>8.2332384627008463E-6</v>
      </c>
      <c r="R45" s="136">
        <f>'35 sectors'!R48*ADB!$T$414/1000</f>
        <v>3.9820749946388954E-5</v>
      </c>
      <c r="S45" s="136">
        <f>'35 sectors'!S48*ADB!$T$414/1000</f>
        <v>3.3631398320097751E-3</v>
      </c>
      <c r="T45" s="136">
        <f>'35 sectors'!T48*ADB!$T$414/1000</f>
        <v>1.7439758543837789E-5</v>
      </c>
      <c r="U45" s="136">
        <f>'35 sectors'!U48*ADB!$T$414/1000</f>
        <v>6.1635681310309991E-4</v>
      </c>
      <c r="V45" s="136">
        <f>'35 sectors'!V48*ADB!$T$414/1000</f>
        <v>3.8799452817638668E-8</v>
      </c>
      <c r="W45" s="136">
        <f>'35 sectors'!W48*ADB!$T$414/1000</f>
        <v>5.2782676502299054E-7</v>
      </c>
      <c r="X45" s="136">
        <f>'35 sectors'!X48*ADB!$T$414/1000</f>
        <v>5.986379093998027E-6</v>
      </c>
      <c r="Y45" s="136">
        <f>'35 sectors'!Y48*ADB!$T$414/1000</f>
        <v>5.0249906082934824E-3</v>
      </c>
      <c r="Z45" s="136">
        <f>'35 sectors'!Z48*ADB!$T$414/1000</f>
        <v>4.5638457297569818E-7</v>
      </c>
      <c r="AA45" s="136">
        <f>'35 sectors'!AA48*ADB!$T$414/1000</f>
        <v>0</v>
      </c>
      <c r="AB45" s="136">
        <f>'35 sectors'!AB48*ADB!$T$414/1000</f>
        <v>2.4542410181635621E-6</v>
      </c>
      <c r="AC45" s="136">
        <f>'35 sectors'!AC48*ADB!$T$414/1000</f>
        <v>7.6388856667564987E-4</v>
      </c>
      <c r="AD45" s="136">
        <f>'35 sectors'!AD48*ADB!$T$414/1000</f>
        <v>2.4903157049484068E-3</v>
      </c>
      <c r="AE45" s="136">
        <f>'35 sectors'!AE48*ADB!$T$414/1000</f>
        <v>1.5666334590307302E-5</v>
      </c>
      <c r="AF45" s="136">
        <f>'35 sectors'!AF48*ADB!$T$414/1000</f>
        <v>3.7241171432442683E-6</v>
      </c>
      <c r="AG45" s="136">
        <f>'35 sectors'!AG48*ADB!$T$414/1000</f>
        <v>1.9656128649117974E-3</v>
      </c>
      <c r="AH45" s="136">
        <f>'35 sectors'!AH48*ADB!$T$414/1000</f>
        <v>1.3085627321744826E-3</v>
      </c>
      <c r="AI45" s="136">
        <f>'35 sectors'!AI48*ADB!$T$414/1000</f>
        <v>1.318213633809498E-4</v>
      </c>
      <c r="AJ45" s="136">
        <f>'35 sectors'!AJ48*ADB!$T$414/1000</f>
        <v>6.4927762007430134E-4</v>
      </c>
      <c r="AK45" s="136">
        <f>'35 sectors'!AK48*ADB!$T$414/1000</f>
        <v>1.8254201616748984E-6</v>
      </c>
      <c r="AL45" s="136">
        <f>'35 sectors'!AL48*ADB!$T$414/1000</f>
        <v>0</v>
      </c>
      <c r="AM45" s="136">
        <f>'35 sectors'!AM48*ADB!$T$414/1000</f>
        <v>5.3338708713412997</v>
      </c>
      <c r="AN45" s="136">
        <f>'35 sectors'!AN48*ADB!$T$414/1000</f>
        <v>0</v>
      </c>
      <c r="AO45" s="136">
        <f>'35 sectors'!AO48*ADB!$T$414/1000</f>
        <v>0</v>
      </c>
      <c r="AP45" s="136">
        <f>'35 sectors'!AP48*ADB!$T$414/1000</f>
        <v>2.4475394501633162E-5</v>
      </c>
      <c r="AQ45" s="136">
        <f>'35 sectors'!AQ48*ADB!$T$414/1000</f>
        <v>0.20261741194728689</v>
      </c>
      <c r="AR45" s="136">
        <f>'35 sectors'!AR48*ADB!$T$414/1000</f>
        <v>0</v>
      </c>
      <c r="AS45" s="136">
        <f>'35 sectors'!AS48*ADB!$T$414/1000</f>
        <v>5.6409170455983464</v>
      </c>
    </row>
    <row r="46" spans="1:45" x14ac:dyDescent="0.25">
      <c r="A46" s="32">
        <v>42</v>
      </c>
      <c r="B46" s="38" t="s">
        <v>148</v>
      </c>
      <c r="C46" s="4" t="s">
        <v>115</v>
      </c>
      <c r="D46" s="136">
        <f>'35 sectors'!D49*ADB!$T$414/1000</f>
        <v>9.8491918872896309E-2</v>
      </c>
      <c r="E46" s="136">
        <f>'35 sectors'!E49*ADB!$T$414/1000</f>
        <v>9.7432137822107932E-3</v>
      </c>
      <c r="F46" s="136">
        <f>'35 sectors'!F49*ADB!$T$414/1000</f>
        <v>3.2659707768113493E-2</v>
      </c>
      <c r="G46" s="136">
        <f>'35 sectors'!G49*ADB!$T$414/1000</f>
        <v>1.7639233444084242E-2</v>
      </c>
      <c r="H46" s="136">
        <f>'35 sectors'!H49*ADB!$T$414/1000</f>
        <v>7.0308516739890907E-4</v>
      </c>
      <c r="I46" s="136">
        <f>'35 sectors'!I49*ADB!$T$414/1000</f>
        <v>0.20154943801732364</v>
      </c>
      <c r="J46" s="136">
        <f>'35 sectors'!J49*ADB!$T$414/1000</f>
        <v>1.1451633099427708E-2</v>
      </c>
      <c r="K46" s="136">
        <f>'35 sectors'!K49*ADB!$T$414/1000</f>
        <v>2.5554016268795025E-4</v>
      </c>
      <c r="L46" s="136">
        <f>'35 sectors'!L49*ADB!$T$414/1000</f>
        <v>2.9992892946683206E-3</v>
      </c>
      <c r="M46" s="136">
        <f>'35 sectors'!M49*ADB!$T$414/1000</f>
        <v>6.0003801543928479E-3</v>
      </c>
      <c r="N46" s="136">
        <f>'35 sectors'!N49*ADB!$T$414/1000</f>
        <v>3.6955169785250271E-2</v>
      </c>
      <c r="O46" s="136">
        <f>'35 sectors'!O49*ADB!$T$414/1000</f>
        <v>8.4062881387962432E-2</v>
      </c>
      <c r="P46" s="136">
        <f>'35 sectors'!P49*ADB!$T$414/1000</f>
        <v>1.2290114442732852E-3</v>
      </c>
      <c r="Q46" s="136">
        <f>'35 sectors'!Q49*ADB!$T$414/1000</f>
        <v>3.4185005195690638E-4</v>
      </c>
      <c r="R46" s="136">
        <f>'35 sectors'!R49*ADB!$T$414/1000</f>
        <v>6.9760615038012852E-4</v>
      </c>
      <c r="S46" s="136">
        <f>'35 sectors'!S49*ADB!$T$414/1000</f>
        <v>0.25731844308368723</v>
      </c>
      <c r="T46" s="136">
        <f>'35 sectors'!T49*ADB!$T$414/1000</f>
        <v>1.1955296766664987E-2</v>
      </c>
      <c r="U46" s="136">
        <f>'35 sectors'!U49*ADB!$T$414/1000</f>
        <v>0.60370147732120072</v>
      </c>
      <c r="V46" s="136">
        <f>'35 sectors'!V49*ADB!$T$414/1000</f>
        <v>1.0113728743772505E-3</v>
      </c>
      <c r="W46" s="136">
        <f>'35 sectors'!W49*ADB!$T$414/1000</f>
        <v>7.3202041225194547E-4</v>
      </c>
      <c r="X46" s="136">
        <f>'35 sectors'!X49*ADB!$T$414/1000</f>
        <v>1.0252642869847291E-2</v>
      </c>
      <c r="Y46" s="136">
        <f>'35 sectors'!Y49*ADB!$T$414/1000</f>
        <v>2.6174129302747845E-2</v>
      </c>
      <c r="Z46" s="136">
        <f>'35 sectors'!Z49*ADB!$T$414/1000</f>
        <v>0.26341775230114139</v>
      </c>
      <c r="AA46" s="136">
        <f>'35 sectors'!AA49*ADB!$T$414/1000</f>
        <v>0</v>
      </c>
      <c r="AB46" s="136">
        <f>'35 sectors'!AB49*ADB!$T$414/1000</f>
        <v>2.7657129751499959E-2</v>
      </c>
      <c r="AC46" s="136">
        <f>'35 sectors'!AC49*ADB!$T$414/1000</f>
        <v>4.1221507863552213E-2</v>
      </c>
      <c r="AD46" s="136">
        <f>'35 sectors'!AD49*ADB!$T$414/1000</f>
        <v>5.3359577907023954E-2</v>
      </c>
      <c r="AE46" s="136">
        <f>'35 sectors'!AE49*ADB!$T$414/1000</f>
        <v>1.7381669254708434E-2</v>
      </c>
      <c r="AF46" s="136">
        <f>'35 sectors'!AF49*ADB!$T$414/1000</f>
        <v>1.9646046845210219E-3</v>
      </c>
      <c r="AG46" s="136">
        <f>'35 sectors'!AG49*ADB!$T$414/1000</f>
        <v>2.8044209673864576E-3</v>
      </c>
      <c r="AH46" s="136">
        <f>'35 sectors'!AH49*ADB!$T$414/1000</f>
        <v>3.4475322635270545E-3</v>
      </c>
      <c r="AI46" s="136">
        <f>'35 sectors'!AI49*ADB!$T$414/1000</f>
        <v>4.1944804599193027E-3</v>
      </c>
      <c r="AJ46" s="136">
        <f>'35 sectors'!AJ49*ADB!$T$414/1000</f>
        <v>1.2891903416281088E-3</v>
      </c>
      <c r="AK46" s="136">
        <f>'35 sectors'!AK49*ADB!$T$414/1000</f>
        <v>3.3626893112426448E-2</v>
      </c>
      <c r="AL46" s="136">
        <f>'35 sectors'!AL49*ADB!$T$414/1000</f>
        <v>0</v>
      </c>
      <c r="AM46" s="136">
        <f>'35 sectors'!AM49*ADB!$T$414/1000</f>
        <v>0.83109720936480413</v>
      </c>
      <c r="AN46" s="136">
        <f>'35 sectors'!AN49*ADB!$T$414/1000</f>
        <v>6.1067411825071821E-4</v>
      </c>
      <c r="AO46" s="136">
        <f>'35 sectors'!AO49*ADB!$T$414/1000</f>
        <v>2.8638065103222695E-5</v>
      </c>
      <c r="AP46" s="136">
        <f>'35 sectors'!AP49*ADB!$T$414/1000</f>
        <v>1.0620218897634957E-2</v>
      </c>
      <c r="AQ46" s="136">
        <f>'35 sectors'!AQ49*ADB!$T$414/1000</f>
        <v>-1.8928336544524537E-2</v>
      </c>
      <c r="AR46" s="136">
        <f>'35 sectors'!AR49*ADB!$T$414/1000</f>
        <v>0</v>
      </c>
      <c r="AS46" s="136">
        <f>'35 sectors'!AS49*ADB!$T$414/1000</f>
        <v>2.689718504022407</v>
      </c>
    </row>
    <row r="47" spans="1:45" x14ac:dyDescent="0.25">
      <c r="A47" s="32">
        <v>43</v>
      </c>
      <c r="B47" s="38" t="s">
        <v>149</v>
      </c>
      <c r="C47" s="4" t="s">
        <v>116</v>
      </c>
      <c r="D47" s="136">
        <f>'35 sectors'!D50*ADB!$T$414/1000</f>
        <v>0.3527197104465894</v>
      </c>
      <c r="E47" s="136">
        <f>'35 sectors'!E50*ADB!$T$414/1000</f>
        <v>6.712669144501264E-2</v>
      </c>
      <c r="F47" s="136">
        <f>'35 sectors'!F50*ADB!$T$414/1000</f>
        <v>1.595550208049719</v>
      </c>
      <c r="G47" s="136">
        <f>'35 sectors'!G50*ADB!$T$414/1000</f>
        <v>8.1902384312572588E-2</v>
      </c>
      <c r="H47" s="136">
        <f>'35 sectors'!H50*ADB!$T$414/1000</f>
        <v>8.1196887816839449E-3</v>
      </c>
      <c r="I47" s="136">
        <f>'35 sectors'!I50*ADB!$T$414/1000</f>
        <v>0.10388944797503016</v>
      </c>
      <c r="J47" s="136">
        <f>'35 sectors'!J50*ADB!$T$414/1000</f>
        <v>1.2332476693987073</v>
      </c>
      <c r="K47" s="136">
        <f>'35 sectors'!K50*ADB!$T$414/1000</f>
        <v>4.0763491380495353E-3</v>
      </c>
      <c r="L47" s="136">
        <f>'35 sectors'!L50*ADB!$T$414/1000</f>
        <v>0.12566981139401937</v>
      </c>
      <c r="M47" s="136">
        <f>'35 sectors'!M50*ADB!$T$414/1000</f>
        <v>7.7242153152056224E-3</v>
      </c>
      <c r="N47" s="136">
        <f>'35 sectors'!N50*ADB!$T$414/1000</f>
        <v>2.786408314074305E-3</v>
      </c>
      <c r="O47" s="136">
        <f>'35 sectors'!O50*ADB!$T$414/1000</f>
        <v>2.8088195440210302E-2</v>
      </c>
      <c r="P47" s="136">
        <f>'35 sectors'!P50*ADB!$T$414/1000</f>
        <v>7.6353706560716855E-5</v>
      </c>
      <c r="Q47" s="136">
        <f>'35 sectors'!Q50*ADB!$T$414/1000</f>
        <v>3.1616594232012842E-3</v>
      </c>
      <c r="R47" s="136">
        <f>'35 sectors'!R50*ADB!$T$414/1000</f>
        <v>4.5483313601350263E-5</v>
      </c>
      <c r="S47" s="136">
        <f>'35 sectors'!S50*ADB!$T$414/1000</f>
        <v>9.2343178463397554E-2</v>
      </c>
      <c r="T47" s="136">
        <f>'35 sectors'!T50*ADB!$T$414/1000</f>
        <v>0.12967809391760057</v>
      </c>
      <c r="U47" s="136">
        <f>'35 sectors'!U50*ADB!$T$414/1000</f>
        <v>0.7462275522079842</v>
      </c>
      <c r="V47" s="136">
        <f>'35 sectors'!V50*ADB!$T$414/1000</f>
        <v>6.0355032360171326E-5</v>
      </c>
      <c r="W47" s="136">
        <f>'35 sectors'!W50*ADB!$T$414/1000</f>
        <v>1.4744151419703689E-4</v>
      </c>
      <c r="X47" s="136">
        <f>'35 sectors'!X50*ADB!$T$414/1000</f>
        <v>3.9049100305898435E-4</v>
      </c>
      <c r="Y47" s="136">
        <f>'35 sectors'!Y50*ADB!$T$414/1000</f>
        <v>9.6832352558707082E-4</v>
      </c>
      <c r="Z47" s="136">
        <f>'35 sectors'!Z50*ADB!$T$414/1000</f>
        <v>6.2952968882224391E-4</v>
      </c>
      <c r="AA47" s="136">
        <f>'35 sectors'!AA50*ADB!$T$414/1000</f>
        <v>0</v>
      </c>
      <c r="AB47" s="136">
        <f>'35 sectors'!AB50*ADB!$T$414/1000</f>
        <v>1.0217578855743843E-4</v>
      </c>
      <c r="AC47" s="136">
        <f>'35 sectors'!AC50*ADB!$T$414/1000</f>
        <v>4.5933892379196756E-4</v>
      </c>
      <c r="AD47" s="136">
        <f>'35 sectors'!AD50*ADB!$T$414/1000</f>
        <v>8.542356268087006E-4</v>
      </c>
      <c r="AE47" s="136">
        <f>'35 sectors'!AE50*ADB!$T$414/1000</f>
        <v>1.4451087012986056E-2</v>
      </c>
      <c r="AF47" s="136">
        <f>'35 sectors'!AF50*ADB!$T$414/1000</f>
        <v>2.0670521695923186E-4</v>
      </c>
      <c r="AG47" s="136">
        <f>'35 sectors'!AG50*ADB!$T$414/1000</f>
        <v>4.6934049944318736E-3</v>
      </c>
      <c r="AH47" s="136">
        <f>'35 sectors'!AH50*ADB!$T$414/1000</f>
        <v>1.6667892654828596E-3</v>
      </c>
      <c r="AI47" s="136">
        <f>'35 sectors'!AI50*ADB!$T$414/1000</f>
        <v>0.17190104596282824</v>
      </c>
      <c r="AJ47" s="136">
        <f>'35 sectors'!AJ50*ADB!$T$414/1000</f>
        <v>0.1331082102479377</v>
      </c>
      <c r="AK47" s="136">
        <f>'35 sectors'!AK50*ADB!$T$414/1000</f>
        <v>2.2533990284511448E-3</v>
      </c>
      <c r="AL47" s="136">
        <f>'35 sectors'!AL50*ADB!$T$414/1000</f>
        <v>0</v>
      </c>
      <c r="AM47" s="136">
        <f>'35 sectors'!AM50*ADB!$T$414/1000</f>
        <v>10.968218483071176</v>
      </c>
      <c r="AN47" s="136">
        <f>'35 sectors'!AN50*ADB!$T$414/1000</f>
        <v>6.3397758003784412E-4</v>
      </c>
      <c r="AO47" s="136">
        <f>'35 sectors'!AO50*ADB!$T$414/1000</f>
        <v>1.7257587916723265E-2</v>
      </c>
      <c r="AP47" s="136">
        <f>'35 sectors'!AP50*ADB!$T$414/1000</f>
        <v>7.3487596090384636E-4</v>
      </c>
      <c r="AQ47" s="136">
        <f>'35 sectors'!AQ50*ADB!$T$414/1000</f>
        <v>-2.889325566599827E-2</v>
      </c>
      <c r="AR47" s="136">
        <f>'35 sectors'!AR50*ADB!$T$414/1000</f>
        <v>0</v>
      </c>
      <c r="AS47" s="136">
        <f>'35 sectors'!AS50*ADB!$T$414/1000</f>
        <v>15.872277302738324</v>
      </c>
    </row>
    <row r="48" spans="1:45" x14ac:dyDescent="0.25">
      <c r="A48" s="32">
        <v>44</v>
      </c>
      <c r="B48" s="38" t="s">
        <v>150</v>
      </c>
      <c r="C48" s="4" t="s">
        <v>117</v>
      </c>
      <c r="D48" s="136">
        <f>'35 sectors'!D51*ADB!$T$414/1000</f>
        <v>0.73110067642831023</v>
      </c>
      <c r="E48" s="136">
        <f>'35 sectors'!E51*ADB!$T$414/1000</f>
        <v>1.4917492009404243</v>
      </c>
      <c r="F48" s="136">
        <f>'35 sectors'!F51*ADB!$T$414/1000</f>
        <v>0.41288312133103111</v>
      </c>
      <c r="G48" s="136">
        <f>'35 sectors'!G51*ADB!$T$414/1000</f>
        <v>0.63323688087326924</v>
      </c>
      <c r="H48" s="136">
        <f>'35 sectors'!H51*ADB!$T$414/1000</f>
        <v>6.6564457927797346E-2</v>
      </c>
      <c r="I48" s="136">
        <f>'35 sectors'!I51*ADB!$T$414/1000</f>
        <v>0.15774549095014881</v>
      </c>
      <c r="J48" s="136">
        <f>'35 sectors'!J51*ADB!$T$414/1000</f>
        <v>7.1785250945687495E-2</v>
      </c>
      <c r="K48" s="136">
        <f>'35 sectors'!K51*ADB!$T$414/1000</f>
        <v>6.7450957668133915E-2</v>
      </c>
      <c r="L48" s="136">
        <f>'35 sectors'!L51*ADB!$T$414/1000</f>
        <v>0.39748395166613587</v>
      </c>
      <c r="M48" s="136">
        <f>'35 sectors'!M51*ADB!$T$414/1000</f>
        <v>0.43185070183548319</v>
      </c>
      <c r="N48" s="136">
        <f>'35 sectors'!N51*ADB!$T$414/1000</f>
        <v>4.1937803168962553</v>
      </c>
      <c r="O48" s="136">
        <f>'35 sectors'!O51*ADB!$T$414/1000</f>
        <v>1.483392351447224</v>
      </c>
      <c r="P48" s="136">
        <f>'35 sectors'!P51*ADB!$T$414/1000</f>
        <v>2.1932602003389801E-2</v>
      </c>
      <c r="Q48" s="136">
        <f>'35 sectors'!Q51*ADB!$T$414/1000</f>
        <v>4.7873096377820307E-2</v>
      </c>
      <c r="R48" s="136">
        <f>'35 sectors'!R51*ADB!$T$414/1000</f>
        <v>9.2899817261368131E-3</v>
      </c>
      <c r="S48" s="136">
        <f>'35 sectors'!S51*ADB!$T$414/1000</f>
        <v>0.36393519173150357</v>
      </c>
      <c r="T48" s="136">
        <f>'35 sectors'!T51*ADB!$T$414/1000</f>
        <v>3.0171105229062807</v>
      </c>
      <c r="U48" s="136">
        <f>'35 sectors'!U51*ADB!$T$414/1000</f>
        <v>9.2444899012169781</v>
      </c>
      <c r="V48" s="136">
        <f>'35 sectors'!V51*ADB!$T$414/1000</f>
        <v>0.310969364738795</v>
      </c>
      <c r="W48" s="136">
        <f>'35 sectors'!W51*ADB!$T$414/1000</f>
        <v>0.19013935697118037</v>
      </c>
      <c r="X48" s="136">
        <f>'35 sectors'!X51*ADB!$T$414/1000</f>
        <v>1.4515220427497659</v>
      </c>
      <c r="Y48" s="136">
        <f>'35 sectors'!Y51*ADB!$T$414/1000</f>
        <v>6.2029489811492547E-2</v>
      </c>
      <c r="Z48" s="136">
        <f>'35 sectors'!Z51*ADB!$T$414/1000</f>
        <v>73.188485965436257</v>
      </c>
      <c r="AA48" s="136">
        <f>'35 sectors'!AA51*ADB!$T$414/1000</f>
        <v>0</v>
      </c>
      <c r="AB48" s="136">
        <f>'35 sectors'!AB51*ADB!$T$414/1000</f>
        <v>6.8382237945188233</v>
      </c>
      <c r="AC48" s="136">
        <f>'35 sectors'!AC51*ADB!$T$414/1000</f>
        <v>0.55944515472071965</v>
      </c>
      <c r="AD48" s="136">
        <f>'35 sectors'!AD51*ADB!$T$414/1000</f>
        <v>5.1752818190494661E-2</v>
      </c>
      <c r="AE48" s="136">
        <f>'35 sectors'!AE51*ADB!$T$414/1000</f>
        <v>3.9053546101707943</v>
      </c>
      <c r="AF48" s="136">
        <f>'35 sectors'!AF51*ADB!$T$414/1000</f>
        <v>4.2109889058321505E-2</v>
      </c>
      <c r="AG48" s="136">
        <f>'35 sectors'!AG51*ADB!$T$414/1000</f>
        <v>1.9833362819461826E-3</v>
      </c>
      <c r="AH48" s="136">
        <f>'35 sectors'!AH51*ADB!$T$414/1000</f>
        <v>0.52942117625586815</v>
      </c>
      <c r="AI48" s="136">
        <f>'35 sectors'!AI51*ADB!$T$414/1000</f>
        <v>0.7933167969528151</v>
      </c>
      <c r="AJ48" s="136">
        <f>'35 sectors'!AJ51*ADB!$T$414/1000</f>
        <v>0.3926267874749767</v>
      </c>
      <c r="AK48" s="136">
        <f>'35 sectors'!AK51*ADB!$T$414/1000</f>
        <v>1.74309220894922</v>
      </c>
      <c r="AL48" s="136">
        <f>'35 sectors'!AL51*ADB!$T$414/1000</f>
        <v>0</v>
      </c>
      <c r="AM48" s="136">
        <f>'35 sectors'!AM51*ADB!$T$414/1000</f>
        <v>57.142217176292206</v>
      </c>
      <c r="AN48" s="136">
        <f>'35 sectors'!AN51*ADB!$T$414/1000</f>
        <v>9.2189885087678031E-2</v>
      </c>
      <c r="AO48" s="136">
        <f>'35 sectors'!AO51*ADB!$T$414/1000</f>
        <v>2.8501695947752178E-3</v>
      </c>
      <c r="AP48" s="136">
        <f>'35 sectors'!AP51*ADB!$T$414/1000</f>
        <v>2.0468502379655272E-2</v>
      </c>
      <c r="AQ48" s="136">
        <f>'35 sectors'!AQ51*ADB!$T$414/1000</f>
        <v>0.2579511931680179</v>
      </c>
      <c r="AR48" s="136">
        <f>'35 sectors'!AR51*ADB!$T$414/1000</f>
        <v>0</v>
      </c>
      <c r="AS48" s="136">
        <f>'35 sectors'!AS51*ADB!$T$414/1000</f>
        <v>170.41980437367584</v>
      </c>
    </row>
    <row r="49" spans="1:45" x14ac:dyDescent="0.25">
      <c r="A49" s="32">
        <v>45</v>
      </c>
      <c r="B49" s="38" t="s">
        <v>151</v>
      </c>
      <c r="C49" s="4" t="s">
        <v>118</v>
      </c>
      <c r="D49" s="136">
        <f>'35 sectors'!D52*ADB!$T$414/1000</f>
        <v>26.614147328164716</v>
      </c>
      <c r="E49" s="136">
        <f>'35 sectors'!E52*ADB!$T$414/1000</f>
        <v>3.9656505344686163E-3</v>
      </c>
      <c r="F49" s="136">
        <f>'35 sectors'!F52*ADB!$T$414/1000</f>
        <v>1.1971154247870019</v>
      </c>
      <c r="G49" s="136">
        <f>'35 sectors'!G52*ADB!$T$414/1000</f>
        <v>0.3182067680186349</v>
      </c>
      <c r="H49" s="136">
        <f>'35 sectors'!H52*ADB!$T$414/1000</f>
        <v>0.35366242676181475</v>
      </c>
      <c r="I49" s="136">
        <f>'35 sectors'!I52*ADB!$T$414/1000</f>
        <v>1.1152916134602247</v>
      </c>
      <c r="J49" s="136">
        <f>'35 sectors'!J52*ADB!$T$414/1000</f>
        <v>0.14332240543749206</v>
      </c>
      <c r="K49" s="136">
        <f>'35 sectors'!K52*ADB!$T$414/1000</f>
        <v>0.28787382539183037</v>
      </c>
      <c r="L49" s="136">
        <f>'35 sectors'!L52*ADB!$T$414/1000</f>
        <v>5.3712462250639135</v>
      </c>
      <c r="M49" s="136">
        <f>'35 sectors'!M52*ADB!$T$414/1000</f>
        <v>1.5228822242181161</v>
      </c>
      <c r="N49" s="136">
        <f>'35 sectors'!N52*ADB!$T$414/1000</f>
        <v>0.19080901256015081</v>
      </c>
      <c r="O49" s="136">
        <f>'35 sectors'!O52*ADB!$T$414/1000</f>
        <v>0.17036714144220458</v>
      </c>
      <c r="P49" s="136">
        <f>'35 sectors'!P52*ADB!$T$414/1000</f>
        <v>5.062292065957312E-3</v>
      </c>
      <c r="Q49" s="136">
        <f>'35 sectors'!Q52*ADB!$T$414/1000</f>
        <v>6.5265762682343506E-2</v>
      </c>
      <c r="R49" s="136">
        <f>'35 sectors'!R52*ADB!$T$414/1000</f>
        <v>1.627626955959152E-3</v>
      </c>
      <c r="S49" s="136">
        <f>'35 sectors'!S52*ADB!$T$414/1000</f>
        <v>0.17334209176511658</v>
      </c>
      <c r="T49" s="136">
        <f>'35 sectors'!T52*ADB!$T$414/1000</f>
        <v>0.18092486705162522</v>
      </c>
      <c r="U49" s="136">
        <f>'35 sectors'!U52*ADB!$T$414/1000</f>
        <v>1.7305845287125414</v>
      </c>
      <c r="V49" s="136">
        <f>'35 sectors'!V52*ADB!$T$414/1000</f>
        <v>1.7216160300948272E-5</v>
      </c>
      <c r="W49" s="136">
        <f>'35 sectors'!W52*ADB!$T$414/1000</f>
        <v>1.8379622468151711E-5</v>
      </c>
      <c r="X49" s="136">
        <f>'35 sectors'!X52*ADB!$T$414/1000</f>
        <v>9.8640998035875966E-5</v>
      </c>
      <c r="Y49" s="136">
        <f>'35 sectors'!Y52*ADB!$T$414/1000</f>
        <v>0.41182157029610816</v>
      </c>
      <c r="Z49" s="136">
        <f>'35 sectors'!Z52*ADB!$T$414/1000</f>
        <v>2.179288520852016E-4</v>
      </c>
      <c r="AA49" s="136">
        <f>'35 sectors'!AA52*ADB!$T$414/1000</f>
        <v>0</v>
      </c>
      <c r="AB49" s="136">
        <f>'35 sectors'!AB52*ADB!$T$414/1000</f>
        <v>1.3407065693768174E-4</v>
      </c>
      <c r="AC49" s="136">
        <f>'35 sectors'!AC52*ADB!$T$414/1000</f>
        <v>3.1828641200394013E-3</v>
      </c>
      <c r="AD49" s="136">
        <f>'35 sectors'!AD52*ADB!$T$414/1000</f>
        <v>0.1908489903224759</v>
      </c>
      <c r="AE49" s="136">
        <f>'35 sectors'!AE52*ADB!$T$414/1000</f>
        <v>5.622956859402403E-5</v>
      </c>
      <c r="AF49" s="136">
        <f>'35 sectors'!AF52*ADB!$T$414/1000</f>
        <v>2.0876391208949287E-4</v>
      </c>
      <c r="AG49" s="136">
        <f>'35 sectors'!AG52*ADB!$T$414/1000</f>
        <v>1.1835156371950912E-2</v>
      </c>
      <c r="AH49" s="136">
        <f>'35 sectors'!AH52*ADB!$T$414/1000</f>
        <v>5.1443862273476458E-3</v>
      </c>
      <c r="AI49" s="136">
        <f>'35 sectors'!AI52*ADB!$T$414/1000</f>
        <v>1.0231111123484465E-3</v>
      </c>
      <c r="AJ49" s="136">
        <f>'35 sectors'!AJ52*ADB!$T$414/1000</f>
        <v>8.9339973138458753</v>
      </c>
      <c r="AK49" s="136">
        <f>'35 sectors'!AK52*ADB!$T$414/1000</f>
        <v>2.8683056802677742E-2</v>
      </c>
      <c r="AL49" s="136">
        <f>'35 sectors'!AL52*ADB!$T$414/1000</f>
        <v>0</v>
      </c>
      <c r="AM49" s="136">
        <f>'35 sectors'!AM52*ADB!$T$414/1000</f>
        <v>43.291993475753678</v>
      </c>
      <c r="AN49" s="136">
        <f>'35 sectors'!AN52*ADB!$T$414/1000</f>
        <v>5.0083789546402738E-7</v>
      </c>
      <c r="AO49" s="136">
        <f>'35 sectors'!AO52*ADB!$T$414/1000</f>
        <v>1.0438306700968668E-6</v>
      </c>
      <c r="AP49" s="136">
        <f>'35 sectors'!AP52*ADB!$T$414/1000</f>
        <v>1.1462122139364794E-3</v>
      </c>
      <c r="AQ49" s="136">
        <f>'35 sectors'!AQ52*ADB!$T$414/1000</f>
        <v>0.53749371379098687</v>
      </c>
      <c r="AR49" s="136">
        <f>'35 sectors'!AR52*ADB!$T$414/1000</f>
        <v>0</v>
      </c>
      <c r="AS49" s="136">
        <f>'35 sectors'!AS52*ADB!$T$414/1000</f>
        <v>92.863619840370603</v>
      </c>
    </row>
    <row r="50" spans="1:45" x14ac:dyDescent="0.25">
      <c r="A50" s="32">
        <v>46</v>
      </c>
      <c r="B50" s="38" t="s">
        <v>152</v>
      </c>
      <c r="C50" s="4" t="s">
        <v>119</v>
      </c>
      <c r="D50" s="136">
        <f>'35 sectors'!D53*ADB!$T$414/1000</f>
        <v>0.72016244858426559</v>
      </c>
      <c r="E50" s="136">
        <f>'35 sectors'!E53*ADB!$T$414/1000</f>
        <v>3.3218293499546359E-2</v>
      </c>
      <c r="F50" s="136">
        <f>'35 sectors'!F53*ADB!$T$414/1000</f>
        <v>0.68362586298377936</v>
      </c>
      <c r="G50" s="136">
        <f>'35 sectors'!G53*ADB!$T$414/1000</f>
        <v>0.9298014388071637</v>
      </c>
      <c r="H50" s="136">
        <f>'35 sectors'!H53*ADB!$T$414/1000</f>
        <v>7.73505800347081E-2</v>
      </c>
      <c r="I50" s="136">
        <f>'35 sectors'!I53*ADB!$T$414/1000</f>
        <v>0.11810891854869804</v>
      </c>
      <c r="J50" s="136">
        <f>'35 sectors'!J53*ADB!$T$414/1000</f>
        <v>1.877081826499585E-2</v>
      </c>
      <c r="K50" s="136">
        <f>'35 sectors'!K53*ADB!$T$414/1000</f>
        <v>9.4400037429691469E-2</v>
      </c>
      <c r="L50" s="136">
        <f>'35 sectors'!L53*ADB!$T$414/1000</f>
        <v>0.13517563309940059</v>
      </c>
      <c r="M50" s="136">
        <f>'35 sectors'!M53*ADB!$T$414/1000</f>
        <v>2.8581751595193974</v>
      </c>
      <c r="N50" s="136">
        <f>'35 sectors'!N53*ADB!$T$414/1000</f>
        <v>0.1263681891743792</v>
      </c>
      <c r="O50" s="136">
        <f>'35 sectors'!O53*ADB!$T$414/1000</f>
        <v>5.292744232150165E-2</v>
      </c>
      <c r="P50" s="136">
        <f>'35 sectors'!P53*ADB!$T$414/1000</f>
        <v>1.6404127172449496E-3</v>
      </c>
      <c r="Q50" s="136">
        <f>'35 sectors'!Q53*ADB!$T$414/1000</f>
        <v>0.10839179445009632</v>
      </c>
      <c r="R50" s="136">
        <f>'35 sectors'!R53*ADB!$T$414/1000</f>
        <v>3.1517481803966358E-3</v>
      </c>
      <c r="S50" s="136">
        <f>'35 sectors'!S53*ADB!$T$414/1000</f>
        <v>1.8692803238352797E-2</v>
      </c>
      <c r="T50" s="136">
        <f>'35 sectors'!T53*ADB!$T$414/1000</f>
        <v>0.45748197485088654</v>
      </c>
      <c r="U50" s="136">
        <f>'35 sectors'!U53*ADB!$T$414/1000</f>
        <v>1.4497007105058382</v>
      </c>
      <c r="V50" s="136">
        <f>'35 sectors'!V53*ADB!$T$414/1000</f>
        <v>1.3013680739144108E-5</v>
      </c>
      <c r="W50" s="136">
        <f>'35 sectors'!W53*ADB!$T$414/1000</f>
        <v>1.9501077858824302E-5</v>
      </c>
      <c r="X50" s="136">
        <f>'35 sectors'!X53*ADB!$T$414/1000</f>
        <v>5.6415931265058315E-5</v>
      </c>
      <c r="Y50" s="136">
        <f>'35 sectors'!Y53*ADB!$T$414/1000</f>
        <v>9.8677750862542338E-2</v>
      </c>
      <c r="Z50" s="136">
        <f>'35 sectors'!Z53*ADB!$T$414/1000</f>
        <v>2.4681778548691388E-3</v>
      </c>
      <c r="AA50" s="136">
        <f>'35 sectors'!AA53*ADB!$T$414/1000</f>
        <v>0</v>
      </c>
      <c r="AB50" s="136">
        <f>'35 sectors'!AB53*ADB!$T$414/1000</f>
        <v>3.5684883018857243E-2</v>
      </c>
      <c r="AC50" s="136">
        <f>'35 sectors'!AC53*ADB!$T$414/1000</f>
        <v>0.14236286213920402</v>
      </c>
      <c r="AD50" s="136">
        <f>'35 sectors'!AD53*ADB!$T$414/1000</f>
        <v>4.7483577226366959E-2</v>
      </c>
      <c r="AE50" s="136">
        <f>'35 sectors'!AE53*ADB!$T$414/1000</f>
        <v>4.8908545582736315E-2</v>
      </c>
      <c r="AF50" s="136">
        <f>'35 sectors'!AF53*ADB!$T$414/1000</f>
        <v>2.633115445159792E-5</v>
      </c>
      <c r="AG50" s="136">
        <f>'35 sectors'!AG53*ADB!$T$414/1000</f>
        <v>0.10432837088358361</v>
      </c>
      <c r="AH50" s="136">
        <f>'35 sectors'!AH53*ADB!$T$414/1000</f>
        <v>2.523736400637426E-2</v>
      </c>
      <c r="AI50" s="136">
        <f>'35 sectors'!AI53*ADB!$T$414/1000</f>
        <v>4.9399577316500214E-5</v>
      </c>
      <c r="AJ50" s="136">
        <f>'35 sectors'!AJ53*ADB!$T$414/1000</f>
        <v>0.15382098790414026</v>
      </c>
      <c r="AK50" s="136">
        <f>'35 sectors'!AK53*ADB!$T$414/1000</f>
        <v>0.11564775422363745</v>
      </c>
      <c r="AL50" s="136">
        <f>'35 sectors'!AL53*ADB!$T$414/1000</f>
        <v>0</v>
      </c>
      <c r="AM50" s="136">
        <f>'35 sectors'!AM53*ADB!$T$414/1000</f>
        <v>12.054610714498706</v>
      </c>
      <c r="AN50" s="136">
        <f>'35 sectors'!AN53*ADB!$T$414/1000</f>
        <v>5.152335392889724E-8</v>
      </c>
      <c r="AO50" s="136">
        <f>'35 sectors'!AO53*ADB!$T$414/1000</f>
        <v>1.0738336205055899E-7</v>
      </c>
      <c r="AP50" s="136">
        <f>'35 sectors'!AP53*ADB!$T$414/1000</f>
        <v>0.39446106098504252</v>
      </c>
      <c r="AQ50" s="136">
        <f>'35 sectors'!AQ53*ADB!$T$414/1000</f>
        <v>0.83327780822991671</v>
      </c>
      <c r="AR50" s="136">
        <f>'35 sectors'!AR53*ADB!$T$414/1000</f>
        <v>0</v>
      </c>
      <c r="AS50" s="136">
        <f>'35 sectors'!AS53*ADB!$T$414/1000</f>
        <v>21.944278943954664</v>
      </c>
    </row>
    <row r="51" spans="1:45" x14ac:dyDescent="0.25">
      <c r="A51" s="32">
        <v>47</v>
      </c>
      <c r="B51" s="38" t="s">
        <v>153</v>
      </c>
      <c r="C51" s="4" t="s">
        <v>120</v>
      </c>
      <c r="D51" s="136">
        <f>'35 sectors'!D54*ADB!$T$414/1000</f>
        <v>0.20603332584137113</v>
      </c>
      <c r="E51" s="136">
        <f>'35 sectors'!E54*ADB!$T$414/1000</f>
        <v>3.640578371647283E-5</v>
      </c>
      <c r="F51" s="136">
        <f>'35 sectors'!F54*ADB!$T$414/1000</f>
        <v>0.42542808091579626</v>
      </c>
      <c r="G51" s="136">
        <f>'35 sectors'!G54*ADB!$T$414/1000</f>
        <v>0.45411653001347002</v>
      </c>
      <c r="H51" s="136">
        <f>'35 sectors'!H54*ADB!$T$414/1000</f>
        <v>7.3520003886876273E-3</v>
      </c>
      <c r="I51" s="136">
        <f>'35 sectors'!I54*ADB!$T$414/1000</f>
        <v>3.3849269287663415E-2</v>
      </c>
      <c r="J51" s="136">
        <f>'35 sectors'!J54*ADB!$T$414/1000</f>
        <v>2.7025576728730297E-2</v>
      </c>
      <c r="K51" s="136">
        <f>'35 sectors'!K54*ADB!$T$414/1000</f>
        <v>5.0931603776729693E-2</v>
      </c>
      <c r="L51" s="136">
        <f>'35 sectors'!L54*ADB!$T$414/1000</f>
        <v>3.5424606046950947E-2</v>
      </c>
      <c r="M51" s="136">
        <f>'35 sectors'!M54*ADB!$T$414/1000</f>
        <v>2.7690215360686186E-2</v>
      </c>
      <c r="N51" s="136">
        <f>'35 sectors'!N54*ADB!$T$414/1000</f>
        <v>7.1793561624473279</v>
      </c>
      <c r="O51" s="136">
        <f>'35 sectors'!O54*ADB!$T$414/1000</f>
        <v>0.16590960147143058</v>
      </c>
      <c r="P51" s="136">
        <f>'35 sectors'!P54*ADB!$T$414/1000</f>
        <v>1.695512081989322E-2</v>
      </c>
      <c r="Q51" s="136">
        <f>'35 sectors'!Q54*ADB!$T$414/1000</f>
        <v>1.2369725681008177E-3</v>
      </c>
      <c r="R51" s="136">
        <f>'35 sectors'!R54*ADB!$T$414/1000</f>
        <v>6.0525968915534046E-4</v>
      </c>
      <c r="S51" s="136">
        <f>'35 sectors'!S54*ADB!$T$414/1000</f>
        <v>3.1335863522366621E-2</v>
      </c>
      <c r="T51" s="136">
        <f>'35 sectors'!T54*ADB!$T$414/1000</f>
        <v>1.8875817175532808E-4</v>
      </c>
      <c r="U51" s="136">
        <f>'35 sectors'!U54*ADB!$T$414/1000</f>
        <v>22.541842367628831</v>
      </c>
      <c r="V51" s="136">
        <f>'35 sectors'!V54*ADB!$T$414/1000</f>
        <v>7.3908713065147046E-7</v>
      </c>
      <c r="W51" s="136">
        <f>'35 sectors'!W54*ADB!$T$414/1000</f>
        <v>2.578307028292536E-6</v>
      </c>
      <c r="X51" s="136">
        <f>'35 sectors'!X54*ADB!$T$414/1000</f>
        <v>3.9761310727732098E-6</v>
      </c>
      <c r="Y51" s="136">
        <f>'35 sectors'!Y54*ADB!$T$414/1000</f>
        <v>0.16017298639491617</v>
      </c>
      <c r="Z51" s="136">
        <f>'35 sectors'!Z54*ADB!$T$414/1000</f>
        <v>1.9401471385638822E-5</v>
      </c>
      <c r="AA51" s="136">
        <f>'35 sectors'!AA54*ADB!$T$414/1000</f>
        <v>0</v>
      </c>
      <c r="AB51" s="136">
        <f>'35 sectors'!AB54*ADB!$T$414/1000</f>
        <v>5.4971374993347307E-5</v>
      </c>
      <c r="AC51" s="136">
        <f>'35 sectors'!AC54*ADB!$T$414/1000</f>
        <v>3.6951196876542178E-2</v>
      </c>
      <c r="AD51" s="136">
        <f>'35 sectors'!AD54*ADB!$T$414/1000</f>
        <v>7.7464119518066907E-2</v>
      </c>
      <c r="AE51" s="136">
        <f>'35 sectors'!AE54*ADB!$T$414/1000</f>
        <v>2.902164833578925E-7</v>
      </c>
      <c r="AF51" s="136">
        <f>'35 sectors'!AF54*ADB!$T$414/1000</f>
        <v>2.1964102048972471E-5</v>
      </c>
      <c r="AG51" s="136">
        <f>'35 sectors'!AG54*ADB!$T$414/1000</f>
        <v>0.11643923998571859</v>
      </c>
      <c r="AH51" s="136">
        <f>'35 sectors'!AH54*ADB!$T$414/1000</f>
        <v>4.263046789698461E-2</v>
      </c>
      <c r="AI51" s="136">
        <f>'35 sectors'!AI54*ADB!$T$414/1000</f>
        <v>9.4512491356594442E-6</v>
      </c>
      <c r="AJ51" s="136">
        <f>'35 sectors'!AJ54*ADB!$T$414/1000</f>
        <v>3.2915033755289073E-3</v>
      </c>
      <c r="AK51" s="136">
        <f>'35 sectors'!AK54*ADB!$T$414/1000</f>
        <v>5.4828570950068967E-4</v>
      </c>
      <c r="AL51" s="136">
        <f>'35 sectors'!AL54*ADB!$T$414/1000</f>
        <v>0</v>
      </c>
      <c r="AM51" s="136">
        <f>'35 sectors'!AM54*ADB!$T$414/1000</f>
        <v>11.15714113224919</v>
      </c>
      <c r="AN51" s="136">
        <f>'35 sectors'!AN54*ADB!$T$414/1000</f>
        <v>1.1214125286558877E-23</v>
      </c>
      <c r="AO51" s="136">
        <f>'35 sectors'!AO54*ADB!$T$414/1000</f>
        <v>2.7422510100055369E-8</v>
      </c>
      <c r="AP51" s="136">
        <f>'35 sectors'!AP54*ADB!$T$414/1000</f>
        <v>1.3392947059812867E-2</v>
      </c>
      <c r="AQ51" s="136">
        <f>'35 sectors'!AQ54*ADB!$T$414/1000</f>
        <v>1.1951519587433594</v>
      </c>
      <c r="AR51" s="136">
        <f>'35 sectors'!AR54*ADB!$T$414/1000</f>
        <v>0</v>
      </c>
      <c r="AS51" s="136">
        <f>'35 sectors'!AS54*ADB!$T$414/1000</f>
        <v>44.00861495763408</v>
      </c>
    </row>
    <row r="52" spans="1:45" x14ac:dyDescent="0.25">
      <c r="A52" s="32">
        <v>48</v>
      </c>
      <c r="B52" s="38" t="s">
        <v>154</v>
      </c>
      <c r="C52" s="4" t="s">
        <v>121</v>
      </c>
      <c r="D52" s="136">
        <f>'35 sectors'!D55*ADB!$T$414/1000</f>
        <v>2.6666240155860041</v>
      </c>
      <c r="E52" s="136">
        <f>'35 sectors'!E55*ADB!$T$414/1000</f>
        <v>7.5396424140047645E-3</v>
      </c>
      <c r="F52" s="136">
        <f>'35 sectors'!F55*ADB!$T$414/1000</f>
        <v>9.526590910646969E-2</v>
      </c>
      <c r="G52" s="136">
        <f>'35 sectors'!G55*ADB!$T$414/1000</f>
        <v>1.4759525725060238E-2</v>
      </c>
      <c r="H52" s="136">
        <f>'35 sectors'!H55*ADB!$T$414/1000</f>
        <v>3.8365201076638483E-3</v>
      </c>
      <c r="I52" s="136">
        <f>'35 sectors'!I55*ADB!$T$414/1000</f>
        <v>6.5785900005345635E-2</v>
      </c>
      <c r="J52" s="136">
        <f>'35 sectors'!J55*ADB!$T$414/1000</f>
        <v>3.0482926110478634E-2</v>
      </c>
      <c r="K52" s="136">
        <f>'35 sectors'!K55*ADB!$T$414/1000</f>
        <v>3.6078970638152197E-3</v>
      </c>
      <c r="L52" s="136">
        <f>'35 sectors'!L55*ADB!$T$414/1000</f>
        <v>1.0584857045149866E-2</v>
      </c>
      <c r="M52" s="136">
        <f>'35 sectors'!M55*ADB!$T$414/1000</f>
        <v>0.13474189409721601</v>
      </c>
      <c r="N52" s="136">
        <f>'35 sectors'!N55*ADB!$T$414/1000</f>
        <v>0.16788746145070763</v>
      </c>
      <c r="O52" s="136">
        <f>'35 sectors'!O55*ADB!$T$414/1000</f>
        <v>24.439940843891939</v>
      </c>
      <c r="P52" s="136">
        <f>'35 sectors'!P55*ADB!$T$414/1000</f>
        <v>9.6690351896059068E-2</v>
      </c>
      <c r="Q52" s="136">
        <f>'35 sectors'!Q55*ADB!$T$414/1000</f>
        <v>0.89758859192341822</v>
      </c>
      <c r="R52" s="136">
        <f>'35 sectors'!R55*ADB!$T$414/1000</f>
        <v>9.2592120509372794E-2</v>
      </c>
      <c r="S52" s="136">
        <f>'35 sectors'!S55*ADB!$T$414/1000</f>
        <v>5.5131349383403112</v>
      </c>
      <c r="T52" s="136">
        <f>'35 sectors'!T55*ADB!$T$414/1000</f>
        <v>0.76617475574947291</v>
      </c>
      <c r="U52" s="136">
        <f>'35 sectors'!U55*ADB!$T$414/1000</f>
        <v>22.946903797478999</v>
      </c>
      <c r="V52" s="136">
        <f>'35 sectors'!V55*ADB!$T$414/1000</f>
        <v>4.0989386399081083E-5</v>
      </c>
      <c r="W52" s="136">
        <f>'35 sectors'!W55*ADB!$T$414/1000</f>
        <v>1.6659417069819359E-4</v>
      </c>
      <c r="X52" s="136">
        <f>'35 sectors'!X55*ADB!$T$414/1000</f>
        <v>3.5733062810507121E-4</v>
      </c>
      <c r="Y52" s="136">
        <f>'35 sectors'!Y55*ADB!$T$414/1000</f>
        <v>1.8718541450163578E-2</v>
      </c>
      <c r="Z52" s="136">
        <f>'35 sectors'!Z55*ADB!$T$414/1000</f>
        <v>0.67402669218635292</v>
      </c>
      <c r="AA52" s="136">
        <f>'35 sectors'!AA55*ADB!$T$414/1000</f>
        <v>0</v>
      </c>
      <c r="AB52" s="136">
        <f>'35 sectors'!AB55*ADB!$T$414/1000</f>
        <v>5.2246559676098842E-2</v>
      </c>
      <c r="AC52" s="136">
        <f>'35 sectors'!AC55*ADB!$T$414/1000</f>
        <v>1.6579836470981043E-2</v>
      </c>
      <c r="AD52" s="136">
        <f>'35 sectors'!AD55*ADB!$T$414/1000</f>
        <v>3.8262706795790095E-3</v>
      </c>
      <c r="AE52" s="136">
        <f>'35 sectors'!AE55*ADB!$T$414/1000</f>
        <v>0.16561831994869777</v>
      </c>
      <c r="AF52" s="136">
        <f>'35 sectors'!AF55*ADB!$T$414/1000</f>
        <v>4.5489207196717835E-4</v>
      </c>
      <c r="AG52" s="136">
        <f>'35 sectors'!AG55*ADB!$T$414/1000</f>
        <v>0.46811615194527872</v>
      </c>
      <c r="AH52" s="136">
        <f>'35 sectors'!AH55*ADB!$T$414/1000</f>
        <v>6.2223087633002741E-4</v>
      </c>
      <c r="AI52" s="136">
        <f>'35 sectors'!AI55*ADB!$T$414/1000</f>
        <v>2.2088055937938304E-3</v>
      </c>
      <c r="AJ52" s="136">
        <f>'35 sectors'!AJ55*ADB!$T$414/1000</f>
        <v>2.7596456757035384E-5</v>
      </c>
      <c r="AK52" s="136">
        <f>'35 sectors'!AK55*ADB!$T$414/1000</f>
        <v>0.1595327817965505</v>
      </c>
      <c r="AL52" s="136">
        <f>'35 sectors'!AL55*ADB!$T$414/1000</f>
        <v>0</v>
      </c>
      <c r="AM52" s="136">
        <f>'35 sectors'!AM55*ADB!$T$414/1000</f>
        <v>36.853685829641051</v>
      </c>
      <c r="AN52" s="136">
        <f>'35 sectors'!AN55*ADB!$T$414/1000</f>
        <v>2.3995651067390275E-3</v>
      </c>
      <c r="AO52" s="136">
        <f>'35 sectors'!AO55*ADB!$T$414/1000</f>
        <v>1.1059847329015842E-3</v>
      </c>
      <c r="AP52" s="136">
        <f>'35 sectors'!AP55*ADB!$T$414/1000</f>
        <v>13.466448634248858</v>
      </c>
      <c r="AQ52" s="136">
        <f>'35 sectors'!AQ55*ADB!$T$414/1000</f>
        <v>0.83887823079567847</v>
      </c>
      <c r="AR52" s="136">
        <f>'35 sectors'!AR55*ADB!$T$414/1000</f>
        <v>0</v>
      </c>
      <c r="AS52" s="136">
        <f>'35 sectors'!AS55*ADB!$T$414/1000</f>
        <v>110.6792037863645</v>
      </c>
    </row>
    <row r="53" spans="1:45" x14ac:dyDescent="0.25">
      <c r="A53" s="32">
        <v>49</v>
      </c>
      <c r="B53" s="38" t="s">
        <v>155</v>
      </c>
      <c r="C53" s="4" t="s">
        <v>38</v>
      </c>
      <c r="D53" s="136">
        <f>'35 sectors'!D56*ADB!$T$414/1000</f>
        <v>1.179729293968374E-2</v>
      </c>
      <c r="E53" s="136">
        <f>'35 sectors'!E56*ADB!$T$414/1000</f>
        <v>6.383103174440046E-3</v>
      </c>
      <c r="F53" s="136">
        <f>'35 sectors'!F56*ADB!$T$414/1000</f>
        <v>1.0513328698560793E-2</v>
      </c>
      <c r="G53" s="136">
        <f>'35 sectors'!G56*ADB!$T$414/1000</f>
        <v>1.3644094763219197E-2</v>
      </c>
      <c r="H53" s="136">
        <f>'35 sectors'!H56*ADB!$T$414/1000</f>
        <v>2.4390647771261893E-3</v>
      </c>
      <c r="I53" s="136">
        <f>'35 sectors'!I56*ADB!$T$414/1000</f>
        <v>3.6328956260847124E-3</v>
      </c>
      <c r="J53" s="136">
        <f>'35 sectors'!J56*ADB!$T$414/1000</f>
        <v>1.6353132282891274E-3</v>
      </c>
      <c r="K53" s="136">
        <f>'35 sectors'!K56*ADB!$T$414/1000</f>
        <v>4.8683619264919395E-4</v>
      </c>
      <c r="L53" s="136">
        <f>'35 sectors'!L56*ADB!$T$414/1000</f>
        <v>6.4251191858455555E-4</v>
      </c>
      <c r="M53" s="136">
        <f>'35 sectors'!M56*ADB!$T$414/1000</f>
        <v>7.2516156530720382E-4</v>
      </c>
      <c r="N53" s="136">
        <f>'35 sectors'!N56*ADB!$T$414/1000</f>
        <v>1.7973097964200287E-4</v>
      </c>
      <c r="O53" s="136">
        <f>'35 sectors'!O56*ADB!$T$414/1000</f>
        <v>4.2659399429367528E-2</v>
      </c>
      <c r="P53" s="136">
        <f>'35 sectors'!P56*ADB!$T$414/1000</f>
        <v>3.1547558168650736E-2</v>
      </c>
      <c r="Q53" s="136">
        <f>'35 sectors'!Q56*ADB!$T$414/1000</f>
        <v>2.5411751979762819E-2</v>
      </c>
      <c r="R53" s="136">
        <f>'35 sectors'!R56*ADB!$T$414/1000</f>
        <v>5.3914151699378833E-3</v>
      </c>
      <c r="S53" s="136">
        <f>'35 sectors'!S56*ADB!$T$414/1000</f>
        <v>1.8399775051826568E-2</v>
      </c>
      <c r="T53" s="136">
        <f>'35 sectors'!T56*ADB!$T$414/1000</f>
        <v>2.0486126633591391E-2</v>
      </c>
      <c r="U53" s="136">
        <f>'35 sectors'!U56*ADB!$T$414/1000</f>
        <v>1.5613111707688265</v>
      </c>
      <c r="V53" s="136">
        <f>'35 sectors'!V56*ADB!$T$414/1000</f>
        <v>1.3696008149080989E-4</v>
      </c>
      <c r="W53" s="136">
        <f>'35 sectors'!W56*ADB!$T$414/1000</f>
        <v>2.206299020486753E-4</v>
      </c>
      <c r="X53" s="136">
        <f>'35 sectors'!X56*ADB!$T$414/1000</f>
        <v>1.1583840920395075E-3</v>
      </c>
      <c r="Y53" s="136">
        <f>'35 sectors'!Y56*ADB!$T$414/1000</f>
        <v>1.0739614407481881E-2</v>
      </c>
      <c r="Z53" s="136">
        <f>'35 sectors'!Z56*ADB!$T$414/1000</f>
        <v>0.78801071747286733</v>
      </c>
      <c r="AA53" s="136">
        <f>'35 sectors'!AA56*ADB!$T$414/1000</f>
        <v>0</v>
      </c>
      <c r="AB53" s="136">
        <f>'35 sectors'!AB56*ADB!$T$414/1000</f>
        <v>1.5620950409412485E-3</v>
      </c>
      <c r="AC53" s="136">
        <f>'35 sectors'!AC56*ADB!$T$414/1000</f>
        <v>8.1404708203800982E-2</v>
      </c>
      <c r="AD53" s="136">
        <f>'35 sectors'!AD56*ADB!$T$414/1000</f>
        <v>1.9733501716517898E-2</v>
      </c>
      <c r="AE53" s="136">
        <f>'35 sectors'!AE56*ADB!$T$414/1000</f>
        <v>0.71791153202398539</v>
      </c>
      <c r="AF53" s="136">
        <f>'35 sectors'!AF56*ADB!$T$414/1000</f>
        <v>7.0879206478486527E-4</v>
      </c>
      <c r="AG53" s="136">
        <f>'35 sectors'!AG56*ADB!$T$414/1000</f>
        <v>3.3357631261095841</v>
      </c>
      <c r="AH53" s="136">
        <f>'35 sectors'!AH56*ADB!$T$414/1000</f>
        <v>2.1953184638558278E-3</v>
      </c>
      <c r="AI53" s="136">
        <f>'35 sectors'!AI56*ADB!$T$414/1000</f>
        <v>5.7966976533055884E-3</v>
      </c>
      <c r="AJ53" s="136">
        <f>'35 sectors'!AJ56*ADB!$T$414/1000</f>
        <v>1.2732551207789216E-3</v>
      </c>
      <c r="AK53" s="136">
        <f>'35 sectors'!AK56*ADB!$T$414/1000</f>
        <v>3.0322427929322677E-3</v>
      </c>
      <c r="AL53" s="136">
        <f>'35 sectors'!AL56*ADB!$T$414/1000</f>
        <v>0</v>
      </c>
      <c r="AM53" s="136">
        <f>'35 sectors'!AM56*ADB!$T$414/1000</f>
        <v>16.114110146088048</v>
      </c>
      <c r="AN53" s="136">
        <f>'35 sectors'!AN56*ADB!$T$414/1000</f>
        <v>1.2827885726363565E-2</v>
      </c>
      <c r="AO53" s="136">
        <f>'35 sectors'!AO56*ADB!$T$414/1000</f>
        <v>1.5380719988931736E-2</v>
      </c>
      <c r="AP53" s="136">
        <f>'35 sectors'!AP56*ADB!$T$414/1000</f>
        <v>18.672923255597119</v>
      </c>
      <c r="AQ53" s="136">
        <f>'35 sectors'!AQ56*ADB!$T$414/1000</f>
        <v>-0.37630239628554146</v>
      </c>
      <c r="AR53" s="136">
        <f>'35 sectors'!AR56*ADB!$T$414/1000</f>
        <v>0</v>
      </c>
      <c r="AS53" s="136">
        <f>'35 sectors'!AS56*ADB!$T$414/1000</f>
        <v>41.165873717326882</v>
      </c>
    </row>
    <row r="54" spans="1:45" x14ac:dyDescent="0.25">
      <c r="A54" s="32">
        <v>50</v>
      </c>
      <c r="B54" s="38" t="s">
        <v>156</v>
      </c>
      <c r="C54" s="4" t="s">
        <v>122</v>
      </c>
      <c r="D54" s="136">
        <f>'35 sectors'!D57*ADB!$T$414/1000</f>
        <v>1.4299945197881084E-2</v>
      </c>
      <c r="E54" s="136">
        <f>'35 sectors'!E57*ADB!$T$414/1000</f>
        <v>1.3295695376121847E-3</v>
      </c>
      <c r="F54" s="136">
        <f>'35 sectors'!F57*ADB!$T$414/1000</f>
        <v>1.9489726361146987E-3</v>
      </c>
      <c r="G54" s="136">
        <f>'35 sectors'!G57*ADB!$T$414/1000</f>
        <v>1.2299165761008816E-3</v>
      </c>
      <c r="H54" s="136">
        <f>'35 sectors'!H57*ADB!$T$414/1000</f>
        <v>1.4601092624235212E-4</v>
      </c>
      <c r="I54" s="136">
        <f>'35 sectors'!I57*ADB!$T$414/1000</f>
        <v>2.3712455475136736E-4</v>
      </c>
      <c r="J54" s="136">
        <f>'35 sectors'!J57*ADB!$T$414/1000</f>
        <v>1.9311993726567926E-3</v>
      </c>
      <c r="K54" s="136">
        <f>'35 sectors'!K57*ADB!$T$414/1000</f>
        <v>4.5788282541651204E-5</v>
      </c>
      <c r="L54" s="136">
        <f>'35 sectors'!L57*ADB!$T$414/1000</f>
        <v>2.6552221442281603E-3</v>
      </c>
      <c r="M54" s="136">
        <f>'35 sectors'!M57*ADB!$T$414/1000</f>
        <v>3.1736166813641328E-3</v>
      </c>
      <c r="N54" s="136">
        <f>'35 sectors'!N57*ADB!$T$414/1000</f>
        <v>4.4401714415212855E-4</v>
      </c>
      <c r="O54" s="136">
        <f>'35 sectors'!O57*ADB!$T$414/1000</f>
        <v>2.5775475911002061E-2</v>
      </c>
      <c r="P54" s="136">
        <f>'35 sectors'!P57*ADB!$T$414/1000</f>
        <v>2.0804207416440419E-2</v>
      </c>
      <c r="Q54" s="136">
        <f>'35 sectors'!Q57*ADB!$T$414/1000</f>
        <v>0.82243656563495793</v>
      </c>
      <c r="R54" s="136">
        <f>'35 sectors'!R57*ADB!$T$414/1000</f>
        <v>3.2531683114412249E-2</v>
      </c>
      <c r="S54" s="136">
        <f>'35 sectors'!S57*ADB!$T$414/1000</f>
        <v>3.86579029533651E-3</v>
      </c>
      <c r="T54" s="136">
        <f>'35 sectors'!T57*ADB!$T$414/1000</f>
        <v>8.3120869946591274</v>
      </c>
      <c r="U54" s="136">
        <f>'35 sectors'!U57*ADB!$T$414/1000</f>
        <v>9.086198543064322</v>
      </c>
      <c r="V54" s="136">
        <f>'35 sectors'!V57*ADB!$T$414/1000</f>
        <v>1.6568930697698662E-5</v>
      </c>
      <c r="W54" s="136">
        <f>'35 sectors'!W57*ADB!$T$414/1000</f>
        <v>3.5840062692766542E-5</v>
      </c>
      <c r="X54" s="136">
        <f>'35 sectors'!X57*ADB!$T$414/1000</f>
        <v>9.7579047254272159E-5</v>
      </c>
      <c r="Y54" s="136">
        <f>'35 sectors'!Y57*ADB!$T$414/1000</f>
        <v>5.7629507357321523E-4</v>
      </c>
      <c r="Z54" s="136">
        <f>'35 sectors'!Z57*ADB!$T$414/1000</f>
        <v>0.83186551802567854</v>
      </c>
      <c r="AA54" s="136">
        <f>'35 sectors'!AA57*ADB!$T$414/1000</f>
        <v>0</v>
      </c>
      <c r="AB54" s="136">
        <f>'35 sectors'!AB57*ADB!$T$414/1000</f>
        <v>0.52064641268965606</v>
      </c>
      <c r="AC54" s="136">
        <f>'35 sectors'!AC57*ADB!$T$414/1000</f>
        <v>0.13348985467798827</v>
      </c>
      <c r="AD54" s="136">
        <f>'35 sectors'!AD57*ADB!$T$414/1000</f>
        <v>4.5872875476870474E-3</v>
      </c>
      <c r="AE54" s="136">
        <f>'35 sectors'!AE57*ADB!$T$414/1000</f>
        <v>1.680400134915131</v>
      </c>
      <c r="AF54" s="136">
        <f>'35 sectors'!AF57*ADB!$T$414/1000</f>
        <v>4.314225181902793E-4</v>
      </c>
      <c r="AG54" s="136">
        <f>'35 sectors'!AG57*ADB!$T$414/1000</f>
        <v>4.1475142141557271</v>
      </c>
      <c r="AH54" s="136">
        <f>'35 sectors'!AH57*ADB!$T$414/1000</f>
        <v>5.4884860234209721E-4</v>
      </c>
      <c r="AI54" s="136">
        <f>'35 sectors'!AI57*ADB!$T$414/1000</f>
        <v>4.0033032309400582E-4</v>
      </c>
      <c r="AJ54" s="136">
        <f>'35 sectors'!AJ57*ADB!$T$414/1000</f>
        <v>1.7800619129153396E-2</v>
      </c>
      <c r="AK54" s="136">
        <f>'35 sectors'!AK57*ADB!$T$414/1000</f>
        <v>1.4964630865652973</v>
      </c>
      <c r="AL54" s="136">
        <f>'35 sectors'!AL57*ADB!$T$414/1000</f>
        <v>0</v>
      </c>
      <c r="AM54" s="136">
        <f>'35 sectors'!AM57*ADB!$T$414/1000</f>
        <v>52.339422652821568</v>
      </c>
      <c r="AN54" s="136">
        <f>'35 sectors'!AN57*ADB!$T$414/1000</f>
        <v>3.2654109586357732E-5</v>
      </c>
      <c r="AO54" s="136">
        <f>'35 sectors'!AO57*ADB!$T$414/1000</f>
        <v>1.7949012771688604E-5</v>
      </c>
      <c r="AP54" s="136">
        <f>'35 sectors'!AP57*ADB!$T$414/1000</f>
        <v>24.803145282512389</v>
      </c>
      <c r="AQ54" s="136">
        <f>'35 sectors'!AQ57*ADB!$T$414/1000</f>
        <v>0.31289483128482642</v>
      </c>
      <c r="AR54" s="136">
        <f>'35 sectors'!AR57*ADB!$T$414/1000</f>
        <v>0</v>
      </c>
      <c r="AS54" s="136">
        <f>'35 sectors'!AS57*ADB!$T$414/1000</f>
        <v>104.62152802515455</v>
      </c>
    </row>
    <row r="55" spans="1:45" x14ac:dyDescent="0.25">
      <c r="A55" s="32">
        <v>51</v>
      </c>
      <c r="B55" s="38" t="s">
        <v>157</v>
      </c>
      <c r="C55" s="4" t="s">
        <v>123</v>
      </c>
      <c r="D55" s="136">
        <f>'35 sectors'!D58*ADB!$T$414/1000</f>
        <v>1.2711852014423458E-2</v>
      </c>
      <c r="E55" s="136">
        <f>'35 sectors'!E58*ADB!$T$414/1000</f>
        <v>4.2471316996504195E-3</v>
      </c>
      <c r="F55" s="136">
        <f>'35 sectors'!F58*ADB!$T$414/1000</f>
        <v>7.031645445866719E-3</v>
      </c>
      <c r="G55" s="136">
        <f>'35 sectors'!G58*ADB!$T$414/1000</f>
        <v>6.9182891061940173E-3</v>
      </c>
      <c r="H55" s="136">
        <f>'35 sectors'!H58*ADB!$T$414/1000</f>
        <v>3.6444536576289244E-4</v>
      </c>
      <c r="I55" s="136">
        <f>'35 sectors'!I58*ADB!$T$414/1000</f>
        <v>1.0103614500640301E-3</v>
      </c>
      <c r="J55" s="136">
        <f>'35 sectors'!J58*ADB!$T$414/1000</f>
        <v>1.0005831924346999E-4</v>
      </c>
      <c r="K55" s="136">
        <f>'35 sectors'!K58*ADB!$T$414/1000</f>
        <v>1.1626783249212979E-4</v>
      </c>
      <c r="L55" s="136">
        <f>'35 sectors'!L58*ADB!$T$414/1000</f>
        <v>1.7877866298483769E-5</v>
      </c>
      <c r="M55" s="136">
        <f>'35 sectors'!M58*ADB!$T$414/1000</f>
        <v>2.0599956297189759E-4</v>
      </c>
      <c r="N55" s="136">
        <f>'35 sectors'!N58*ADB!$T$414/1000</f>
        <v>2.5631055913286007E-4</v>
      </c>
      <c r="O55" s="136">
        <f>'35 sectors'!O58*ADB!$T$414/1000</f>
        <v>5.1819471346452088E-2</v>
      </c>
      <c r="P55" s="136">
        <f>'35 sectors'!P58*ADB!$T$414/1000</f>
        <v>3.4982594422517999E-3</v>
      </c>
      <c r="Q55" s="136">
        <f>'35 sectors'!Q58*ADB!$T$414/1000</f>
        <v>2.2762318075029439E-3</v>
      </c>
      <c r="R55" s="136">
        <f>'35 sectors'!R58*ADB!$T$414/1000</f>
        <v>2.2550276011265937E-2</v>
      </c>
      <c r="S55" s="136">
        <f>'35 sectors'!S58*ADB!$T$414/1000</f>
        <v>2.8454220091022244E-2</v>
      </c>
      <c r="T55" s="136">
        <f>'35 sectors'!T58*ADB!$T$414/1000</f>
        <v>4.237345082260118E-3</v>
      </c>
      <c r="U55" s="136">
        <f>'35 sectors'!U58*ADB!$T$414/1000</f>
        <v>0.14450731087858362</v>
      </c>
      <c r="V55" s="136">
        <f>'35 sectors'!V58*ADB!$T$414/1000</f>
        <v>1.9948906475923052E-4</v>
      </c>
      <c r="W55" s="136">
        <f>'35 sectors'!W58*ADB!$T$414/1000</f>
        <v>3.0594233570982156E-4</v>
      </c>
      <c r="X55" s="136">
        <f>'35 sectors'!X58*ADB!$T$414/1000</f>
        <v>2.3115743946187694E-3</v>
      </c>
      <c r="Y55" s="136">
        <f>'35 sectors'!Y58*ADB!$T$414/1000</f>
        <v>3.1770648916496372E-3</v>
      </c>
      <c r="Z55" s="136">
        <f>'35 sectors'!Z58*ADB!$T$414/1000</f>
        <v>5.0056523025680352E-2</v>
      </c>
      <c r="AA55" s="136">
        <f>'35 sectors'!AA58*ADB!$T$414/1000</f>
        <v>0</v>
      </c>
      <c r="AB55" s="136">
        <f>'35 sectors'!AB58*ADB!$T$414/1000</f>
        <v>7.2617303699553763E-3</v>
      </c>
      <c r="AC55" s="136">
        <f>'35 sectors'!AC58*ADB!$T$414/1000</f>
        <v>3.79981996117265E-3</v>
      </c>
      <c r="AD55" s="136">
        <f>'35 sectors'!AD58*ADB!$T$414/1000</f>
        <v>4.9577734079395341E-3</v>
      </c>
      <c r="AE55" s="136">
        <f>'35 sectors'!AE58*ADB!$T$414/1000</f>
        <v>7.0755173517189476E-2</v>
      </c>
      <c r="AF55" s="136">
        <f>'35 sectors'!AF58*ADB!$T$414/1000</f>
        <v>5.2634900038014E-4</v>
      </c>
      <c r="AG55" s="136">
        <f>'35 sectors'!AG58*ADB!$T$414/1000</f>
        <v>0.12727090162431151</v>
      </c>
      <c r="AH55" s="136">
        <f>'35 sectors'!AH58*ADB!$T$414/1000</f>
        <v>1.1193885058565006E-3</v>
      </c>
      <c r="AI55" s="136">
        <f>'35 sectors'!AI58*ADB!$T$414/1000</f>
        <v>1.1340028874230273E-3</v>
      </c>
      <c r="AJ55" s="136">
        <f>'35 sectors'!AJ58*ADB!$T$414/1000</f>
        <v>6.7193486043613721E-6</v>
      </c>
      <c r="AK55" s="136">
        <f>'35 sectors'!AK58*ADB!$T$414/1000</f>
        <v>3.174756419665329E-2</v>
      </c>
      <c r="AL55" s="136">
        <f>'35 sectors'!AL58*ADB!$T$414/1000</f>
        <v>0</v>
      </c>
      <c r="AM55" s="136">
        <f>'35 sectors'!AM58*ADB!$T$414/1000</f>
        <v>8.7262064383391547</v>
      </c>
      <c r="AN55" s="136">
        <f>'35 sectors'!AN58*ADB!$T$414/1000</f>
        <v>8.9413226490789671E-2</v>
      </c>
      <c r="AO55" s="136">
        <f>'35 sectors'!AO58*ADB!$T$414/1000</f>
        <v>1.7253309909253934E-2</v>
      </c>
      <c r="AP55" s="136">
        <f>'35 sectors'!AP58*ADB!$T$414/1000</f>
        <v>4.2607694598915513</v>
      </c>
      <c r="AQ55" s="136">
        <f>'35 sectors'!AQ58*ADB!$T$414/1000</f>
        <v>9.7439057031596679E-2</v>
      </c>
      <c r="AR55" s="136">
        <f>'35 sectors'!AR58*ADB!$T$414/1000</f>
        <v>0</v>
      </c>
      <c r="AS55" s="136">
        <f>'35 sectors'!AS58*ADB!$T$414/1000</f>
        <v>13.78603486207569</v>
      </c>
    </row>
    <row r="56" spans="1:45" x14ac:dyDescent="0.25">
      <c r="A56" s="32">
        <v>52</v>
      </c>
      <c r="B56" s="38" t="s">
        <v>158</v>
      </c>
      <c r="C56" s="4" t="s">
        <v>124</v>
      </c>
      <c r="D56" s="136">
        <f>'35 sectors'!D59*ADB!$T$414/1000</f>
        <v>0.73808583515926829</v>
      </c>
      <c r="E56" s="136">
        <f>'35 sectors'!E59*ADB!$T$414/1000</f>
        <v>3.5071279827096455E-3</v>
      </c>
      <c r="F56" s="136">
        <f>'35 sectors'!F59*ADB!$T$414/1000</f>
        <v>0.12508117090551871</v>
      </c>
      <c r="G56" s="136">
        <f>'35 sectors'!G59*ADB!$T$414/1000</f>
        <v>0.31478564900902245</v>
      </c>
      <c r="H56" s="136">
        <f>'35 sectors'!H59*ADB!$T$414/1000</f>
        <v>4.66973797833155E-2</v>
      </c>
      <c r="I56" s="136">
        <f>'35 sectors'!I59*ADB!$T$414/1000</f>
        <v>6.9294298571671978E-2</v>
      </c>
      <c r="J56" s="136">
        <f>'35 sectors'!J59*ADB!$T$414/1000</f>
        <v>9.7267260228082963E-2</v>
      </c>
      <c r="K56" s="136">
        <f>'35 sectors'!K59*ADB!$T$414/1000</f>
        <v>9.6774340381053814E-4</v>
      </c>
      <c r="L56" s="136">
        <f>'35 sectors'!L59*ADB!$T$414/1000</f>
        <v>6.4968661379051704E-3</v>
      </c>
      <c r="M56" s="136">
        <f>'35 sectors'!M59*ADB!$T$414/1000</f>
        <v>5.6586200838080733E-2</v>
      </c>
      <c r="N56" s="136">
        <f>'35 sectors'!N59*ADB!$T$414/1000</f>
        <v>0.21998339153980984</v>
      </c>
      <c r="O56" s="136">
        <f>'35 sectors'!O59*ADB!$T$414/1000</f>
        <v>0.69146809967625245</v>
      </c>
      <c r="P56" s="136">
        <f>'35 sectors'!P59*ADB!$T$414/1000</f>
        <v>2.0011561871875007E-2</v>
      </c>
      <c r="Q56" s="136">
        <f>'35 sectors'!Q59*ADB!$T$414/1000</f>
        <v>3.6808743830588544E-3</v>
      </c>
      <c r="R56" s="136">
        <f>'35 sectors'!R59*ADB!$T$414/1000</f>
        <v>2.7419318182805076E-3</v>
      </c>
      <c r="S56" s="136">
        <f>'35 sectors'!S59*ADB!$T$414/1000</f>
        <v>9.4185752686296739E-2</v>
      </c>
      <c r="T56" s="136">
        <f>'35 sectors'!T59*ADB!$T$414/1000</f>
        <v>3.1258452630757723E-2</v>
      </c>
      <c r="U56" s="136">
        <f>'35 sectors'!U59*ADB!$T$414/1000</f>
        <v>0.17394703447171744</v>
      </c>
      <c r="V56" s="136">
        <f>'35 sectors'!V59*ADB!$T$414/1000</f>
        <v>1.6964319112586686E-5</v>
      </c>
      <c r="W56" s="136">
        <f>'35 sectors'!W59*ADB!$T$414/1000</f>
        <v>3.9489147118363289E-5</v>
      </c>
      <c r="X56" s="136">
        <f>'35 sectors'!X59*ADB!$T$414/1000</f>
        <v>2.9869454313797758E-4</v>
      </c>
      <c r="Y56" s="136">
        <f>'35 sectors'!Y59*ADB!$T$414/1000</f>
        <v>0.12463669274678178</v>
      </c>
      <c r="Z56" s="136">
        <f>'35 sectors'!Z59*ADB!$T$414/1000</f>
        <v>1.4411185984494722E-3</v>
      </c>
      <c r="AA56" s="136">
        <f>'35 sectors'!AA59*ADB!$T$414/1000</f>
        <v>0</v>
      </c>
      <c r="AB56" s="136">
        <f>'35 sectors'!AB59*ADB!$T$414/1000</f>
        <v>1.4220299454085156E-3</v>
      </c>
      <c r="AC56" s="136">
        <f>'35 sectors'!AC59*ADB!$T$414/1000</f>
        <v>3.7584210379796819E-2</v>
      </c>
      <c r="AD56" s="136">
        <f>'35 sectors'!AD59*ADB!$T$414/1000</f>
        <v>6.1451892315324649E-2</v>
      </c>
      <c r="AE56" s="136">
        <f>'35 sectors'!AE59*ADB!$T$414/1000</f>
        <v>2.8694372308810476E-3</v>
      </c>
      <c r="AF56" s="136">
        <f>'35 sectors'!AF59*ADB!$T$414/1000</f>
        <v>2.9178872064249296E-4</v>
      </c>
      <c r="AG56" s="136">
        <f>'35 sectors'!AG59*ADB!$T$414/1000</f>
        <v>9.4684441937149505E-2</v>
      </c>
      <c r="AH56" s="136">
        <f>'35 sectors'!AH59*ADB!$T$414/1000</f>
        <v>2.5222822983610723E-2</v>
      </c>
      <c r="AI56" s="136">
        <f>'35 sectors'!AI59*ADB!$T$414/1000</f>
        <v>4.9868038701584032E-4</v>
      </c>
      <c r="AJ56" s="136">
        <f>'35 sectors'!AJ59*ADB!$T$414/1000</f>
        <v>1.0666808280456137E-2</v>
      </c>
      <c r="AK56" s="136">
        <f>'35 sectors'!AK59*ADB!$T$414/1000</f>
        <v>7.653382210898927E-3</v>
      </c>
      <c r="AL56" s="136">
        <f>'35 sectors'!AL59*ADB!$T$414/1000</f>
        <v>0</v>
      </c>
      <c r="AM56" s="136">
        <f>'35 sectors'!AM59*ADB!$T$414/1000</f>
        <v>16.284362864298135</v>
      </c>
      <c r="AN56" s="136">
        <f>'35 sectors'!AN59*ADB!$T$414/1000</f>
        <v>6.3382116257668895E-3</v>
      </c>
      <c r="AO56" s="136">
        <f>'35 sectors'!AO59*ADB!$T$414/1000</f>
        <v>4.430118788816228E-4</v>
      </c>
      <c r="AP56" s="136">
        <f>'35 sectors'!AP59*ADB!$T$414/1000</f>
        <v>2.7458490349463265</v>
      </c>
      <c r="AQ56" s="136">
        <f>'35 sectors'!AQ59*ADB!$T$414/1000</f>
        <v>-0.35879577940067026</v>
      </c>
      <c r="AR56" s="136">
        <f>'35 sectors'!AR59*ADB!$T$414/1000</f>
        <v>0</v>
      </c>
      <c r="AS56" s="136">
        <f>'35 sectors'!AS59*ADB!$T$414/1000</f>
        <v>21.743022428191658</v>
      </c>
    </row>
    <row r="57" spans="1:45" x14ac:dyDescent="0.25">
      <c r="A57" s="32">
        <v>53</v>
      </c>
      <c r="B57" s="38" t="s">
        <v>159</v>
      </c>
      <c r="C57" s="4" t="s">
        <v>125</v>
      </c>
      <c r="D57" s="136">
        <f>'35 sectors'!D60*ADB!$T$414/1000</f>
        <v>0.47455797257720661</v>
      </c>
      <c r="E57" s="136">
        <f>'35 sectors'!E60*ADB!$T$414/1000</f>
        <v>3.7239695113510191E-2</v>
      </c>
      <c r="F57" s="136">
        <f>'35 sectors'!F60*ADB!$T$414/1000</f>
        <v>7.160097710956452E-2</v>
      </c>
      <c r="G57" s="136">
        <f>'35 sectors'!G60*ADB!$T$414/1000</f>
        <v>5.9549115830906482E-2</v>
      </c>
      <c r="H57" s="136">
        <f>'35 sectors'!H60*ADB!$T$414/1000</f>
        <v>8.6231286363400664E-3</v>
      </c>
      <c r="I57" s="136">
        <f>'35 sectors'!I60*ADB!$T$414/1000</f>
        <v>1.6802776268765262E-2</v>
      </c>
      <c r="J57" s="136">
        <f>'35 sectors'!J60*ADB!$T$414/1000</f>
        <v>1.7449515602607057E-2</v>
      </c>
      <c r="K57" s="136">
        <f>'35 sectors'!K60*ADB!$T$414/1000</f>
        <v>1.2876783580473372E-2</v>
      </c>
      <c r="L57" s="136">
        <f>'35 sectors'!L60*ADB!$T$414/1000</f>
        <v>3.1851995590074789E-2</v>
      </c>
      <c r="M57" s="136">
        <f>'35 sectors'!M60*ADB!$T$414/1000</f>
        <v>6.7888108310064935E-2</v>
      </c>
      <c r="N57" s="136">
        <f>'35 sectors'!N60*ADB!$T$414/1000</f>
        <v>0.66390628327129952</v>
      </c>
      <c r="O57" s="136">
        <f>'35 sectors'!O60*ADB!$T$414/1000</f>
        <v>0.23167891701244639</v>
      </c>
      <c r="P57" s="136">
        <f>'35 sectors'!P60*ADB!$T$414/1000</f>
        <v>2.4890498026746695E-3</v>
      </c>
      <c r="Q57" s="136">
        <f>'35 sectors'!Q60*ADB!$T$414/1000</f>
        <v>4.6362691034490915E-3</v>
      </c>
      <c r="R57" s="136">
        <f>'35 sectors'!R60*ADB!$T$414/1000</f>
        <v>1.2645254743626924E-3</v>
      </c>
      <c r="S57" s="136">
        <f>'35 sectors'!S60*ADB!$T$414/1000</f>
        <v>2.6620871638696465E-2</v>
      </c>
      <c r="T57" s="136">
        <f>'35 sectors'!T60*ADB!$T$414/1000</f>
        <v>0.56779124751991594</v>
      </c>
      <c r="U57" s="136">
        <f>'35 sectors'!U60*ADB!$T$414/1000</f>
        <v>1.06277312035792</v>
      </c>
      <c r="V57" s="136">
        <f>'35 sectors'!V60*ADB!$T$414/1000</f>
        <v>3.4581472166340346E-2</v>
      </c>
      <c r="W57" s="136">
        <f>'35 sectors'!W60*ADB!$T$414/1000</f>
        <v>1.3821178258110155E-2</v>
      </c>
      <c r="X57" s="136">
        <f>'35 sectors'!X60*ADB!$T$414/1000</f>
        <v>0.36382910581090766</v>
      </c>
      <c r="Y57" s="136">
        <f>'35 sectors'!Y60*ADB!$T$414/1000</f>
        <v>1.2527231619243999</v>
      </c>
      <c r="Z57" s="136">
        <f>'35 sectors'!Z60*ADB!$T$414/1000</f>
        <v>1.1787274751812922E-3</v>
      </c>
      <c r="AA57" s="136">
        <f>'35 sectors'!AA60*ADB!$T$414/1000</f>
        <v>0</v>
      </c>
      <c r="AB57" s="136">
        <f>'35 sectors'!AB60*ADB!$T$414/1000</f>
        <v>5.0309582513277367E-3</v>
      </c>
      <c r="AC57" s="136">
        <f>'35 sectors'!AC60*ADB!$T$414/1000</f>
        <v>0.11796530849251084</v>
      </c>
      <c r="AD57" s="136">
        <f>'35 sectors'!AD60*ADB!$T$414/1000</f>
        <v>0.83242041903798558</v>
      </c>
      <c r="AE57" s="136">
        <f>'35 sectors'!AE60*ADB!$T$414/1000</f>
        <v>0.15315198937252136</v>
      </c>
      <c r="AF57" s="136">
        <f>'35 sectors'!AF60*ADB!$T$414/1000</f>
        <v>0.13532429300507481</v>
      </c>
      <c r="AG57" s="136">
        <f>'35 sectors'!AG60*ADB!$T$414/1000</f>
        <v>3.6081073615893383E-2</v>
      </c>
      <c r="AH57" s="136">
        <f>'35 sectors'!AH60*ADB!$T$414/1000</f>
        <v>4.3980016583782741E-2</v>
      </c>
      <c r="AI57" s="136">
        <f>'35 sectors'!AI60*ADB!$T$414/1000</f>
        <v>0.11475539716656745</v>
      </c>
      <c r="AJ57" s="136">
        <f>'35 sectors'!AJ60*ADB!$T$414/1000</f>
        <v>7.5090566348396975E-2</v>
      </c>
      <c r="AK57" s="136">
        <f>'35 sectors'!AK60*ADB!$T$414/1000</f>
        <v>0.25741218127991916</v>
      </c>
      <c r="AL57" s="136">
        <f>'35 sectors'!AL60*ADB!$T$414/1000</f>
        <v>0</v>
      </c>
      <c r="AM57" s="136">
        <f>'35 sectors'!AM60*ADB!$T$414/1000</f>
        <v>2.6891509066383574</v>
      </c>
      <c r="AN57" s="136">
        <f>'35 sectors'!AN60*ADB!$T$414/1000</f>
        <v>7.5850727891828736E-3</v>
      </c>
      <c r="AO57" s="136">
        <f>'35 sectors'!AO60*ADB!$T$414/1000</f>
        <v>1.1150681204320282E-3</v>
      </c>
      <c r="AP57" s="136">
        <f>'35 sectors'!AP60*ADB!$T$414/1000</f>
        <v>7.6043512113999035E-4</v>
      </c>
      <c r="AQ57" s="136">
        <f>'35 sectors'!AQ60*ADB!$T$414/1000</f>
        <v>1.144097381776853E-2</v>
      </c>
      <c r="AR57" s="136">
        <f>'35 sectors'!AR60*ADB!$T$414/1000</f>
        <v>0</v>
      </c>
      <c r="AS57" s="136">
        <f>'35 sectors'!AS60*ADB!$T$414/1000</f>
        <v>9.5069986580760801</v>
      </c>
    </row>
    <row r="58" spans="1:45" x14ac:dyDescent="0.25">
      <c r="A58" s="32">
        <v>54</v>
      </c>
      <c r="B58" s="38" t="s">
        <v>160</v>
      </c>
      <c r="C58" s="4" t="s">
        <v>43</v>
      </c>
      <c r="D58" s="136">
        <f>'35 sectors'!D61*ADB!$T$414/1000</f>
        <v>1.0324569030468828E-2</v>
      </c>
      <c r="E58" s="136">
        <f>'35 sectors'!E61*ADB!$T$414/1000</f>
        <v>3.6989575502008386E-3</v>
      </c>
      <c r="F58" s="136">
        <f>'35 sectors'!F61*ADB!$T$414/1000</f>
        <v>5.3435294947113956E-3</v>
      </c>
      <c r="G58" s="136">
        <f>'35 sectors'!G61*ADB!$T$414/1000</f>
        <v>7.0473717977808633E-3</v>
      </c>
      <c r="H58" s="136">
        <f>'35 sectors'!H61*ADB!$T$414/1000</f>
        <v>8.7206175216556349E-4</v>
      </c>
      <c r="I58" s="136">
        <f>'35 sectors'!I61*ADB!$T$414/1000</f>
        <v>8.5726666342596767E-4</v>
      </c>
      <c r="J58" s="136">
        <f>'35 sectors'!J61*ADB!$T$414/1000</f>
        <v>1.5269432569879829E-4</v>
      </c>
      <c r="K58" s="136">
        <f>'35 sectors'!K61*ADB!$T$414/1000</f>
        <v>1.5212840344454212E-4</v>
      </c>
      <c r="L58" s="136">
        <f>'35 sectors'!L61*ADB!$T$414/1000</f>
        <v>2.7894729623112441E-5</v>
      </c>
      <c r="M58" s="136">
        <f>'35 sectors'!M61*ADB!$T$414/1000</f>
        <v>1.3760100359737521E-5</v>
      </c>
      <c r="N58" s="136">
        <f>'35 sectors'!N61*ADB!$T$414/1000</f>
        <v>1.4099827676318009E-4</v>
      </c>
      <c r="O58" s="136">
        <f>'35 sectors'!O61*ADB!$T$414/1000</f>
        <v>6.6857857702057964E-3</v>
      </c>
      <c r="P58" s="136">
        <f>'35 sectors'!P61*ADB!$T$414/1000</f>
        <v>3.052525704583984E-4</v>
      </c>
      <c r="Q58" s="136">
        <f>'35 sectors'!Q61*ADB!$T$414/1000</f>
        <v>5.0996484982327401E-5</v>
      </c>
      <c r="R58" s="136">
        <f>'35 sectors'!R61*ADB!$T$414/1000</f>
        <v>2.6653526336130952E-4</v>
      </c>
      <c r="S58" s="136">
        <f>'35 sectors'!S61*ADB!$T$414/1000</f>
        <v>7.1164363623974578E-3</v>
      </c>
      <c r="T58" s="136">
        <f>'35 sectors'!T61*ADB!$T$414/1000</f>
        <v>1.3409603702611168E-2</v>
      </c>
      <c r="U58" s="136">
        <f>'35 sectors'!U61*ADB!$T$414/1000</f>
        <v>6.2384866188006267E-3</v>
      </c>
      <c r="V58" s="136">
        <f>'35 sectors'!V61*ADB!$T$414/1000</f>
        <v>8.9594654392883947E-4</v>
      </c>
      <c r="W58" s="136">
        <f>'35 sectors'!W61*ADB!$T$414/1000</f>
        <v>6.1493698216713653E-4</v>
      </c>
      <c r="X58" s="136">
        <f>'35 sectors'!X61*ADB!$T$414/1000</f>
        <v>2.7163079920355655E-3</v>
      </c>
      <c r="Y58" s="136">
        <f>'35 sectors'!Y61*ADB!$T$414/1000</f>
        <v>1.9099937906249017E-3</v>
      </c>
      <c r="Z58" s="136">
        <f>'35 sectors'!Z61*ADB!$T$414/1000</f>
        <v>2.9765498462926425E-3</v>
      </c>
      <c r="AA58" s="136">
        <f>'35 sectors'!AA61*ADB!$T$414/1000</f>
        <v>0</v>
      </c>
      <c r="AB58" s="136">
        <f>'35 sectors'!AB61*ADB!$T$414/1000</f>
        <v>4.046195819060786E-4</v>
      </c>
      <c r="AC58" s="136">
        <f>'35 sectors'!AC61*ADB!$T$414/1000</f>
        <v>2.722592710792289E-3</v>
      </c>
      <c r="AD58" s="136">
        <f>'35 sectors'!AD61*ADB!$T$414/1000</f>
        <v>1.9409837767991197E-3</v>
      </c>
      <c r="AE58" s="136">
        <f>'35 sectors'!AE61*ADB!$T$414/1000</f>
        <v>7.4245192285259934E-4</v>
      </c>
      <c r="AF58" s="136">
        <f>'35 sectors'!AF61*ADB!$T$414/1000</f>
        <v>1.0485535566060939E-3</v>
      </c>
      <c r="AG58" s="136">
        <f>'35 sectors'!AG61*ADB!$T$414/1000</f>
        <v>4.0733900792092933E-3</v>
      </c>
      <c r="AH58" s="136">
        <f>'35 sectors'!AH61*ADB!$T$414/1000</f>
        <v>3.326042188004967E-3</v>
      </c>
      <c r="AI58" s="136">
        <f>'35 sectors'!AI61*ADB!$T$414/1000</f>
        <v>3.0006964065196983E-3</v>
      </c>
      <c r="AJ58" s="136">
        <f>'35 sectors'!AJ61*ADB!$T$414/1000</f>
        <v>1.1581013120218482E-2</v>
      </c>
      <c r="AK58" s="136">
        <f>'35 sectors'!AK61*ADB!$T$414/1000</f>
        <v>1.1395746778869908E-2</v>
      </c>
      <c r="AL58" s="136">
        <f>'35 sectors'!AL61*ADB!$T$414/1000</f>
        <v>0</v>
      </c>
      <c r="AM58" s="136">
        <f>'35 sectors'!AM61*ADB!$T$414/1000</f>
        <v>4.2730688134521126E-2</v>
      </c>
      <c r="AN58" s="136">
        <f>'35 sectors'!AN61*ADB!$T$414/1000</f>
        <v>5.4126395988494643E-3</v>
      </c>
      <c r="AO58" s="136">
        <f>'35 sectors'!AO61*ADB!$T$414/1000</f>
        <v>0.32539834402072626</v>
      </c>
      <c r="AP58" s="136">
        <f>'35 sectors'!AP61*ADB!$T$414/1000</f>
        <v>8.0357705953994829E-2</v>
      </c>
      <c r="AQ58" s="136">
        <f>'35 sectors'!AQ61*ADB!$T$414/1000</f>
        <v>6.368321149883129E-3</v>
      </c>
      <c r="AR58" s="136">
        <f>'35 sectors'!AR61*ADB!$T$414/1000</f>
        <v>0</v>
      </c>
      <c r="AS58" s="136">
        <f>'35 sectors'!AS61*ADB!$T$414/1000</f>
        <v>0.57232185303226246</v>
      </c>
    </row>
    <row r="59" spans="1:45" x14ac:dyDescent="0.25">
      <c r="A59" s="32">
        <v>55</v>
      </c>
      <c r="B59" s="38" t="s">
        <v>161</v>
      </c>
      <c r="C59" s="4" t="s">
        <v>126</v>
      </c>
      <c r="D59" s="136">
        <f>'35 sectors'!D62*ADB!$T$414/1000</f>
        <v>1.2594751554534033E-3</v>
      </c>
      <c r="E59" s="136">
        <f>'35 sectors'!E62*ADB!$T$414/1000</f>
        <v>6.543604792462836E-4</v>
      </c>
      <c r="F59" s="136">
        <f>'35 sectors'!F62*ADB!$T$414/1000</f>
        <v>7.0514480067454684E-4</v>
      </c>
      <c r="G59" s="136">
        <f>'35 sectors'!G62*ADB!$T$414/1000</f>
        <v>8.2759822399674132E-4</v>
      </c>
      <c r="H59" s="136">
        <f>'35 sectors'!H62*ADB!$T$414/1000</f>
        <v>1.0770869463025785E-4</v>
      </c>
      <c r="I59" s="136">
        <f>'35 sectors'!I62*ADB!$T$414/1000</f>
        <v>3.1130952231739356E-4</v>
      </c>
      <c r="J59" s="136">
        <f>'35 sectors'!J62*ADB!$T$414/1000</f>
        <v>3.4517974677660522E-4</v>
      </c>
      <c r="K59" s="136">
        <f>'35 sectors'!K62*ADB!$T$414/1000</f>
        <v>2.1876636521037048E-4</v>
      </c>
      <c r="L59" s="136">
        <f>'35 sectors'!L62*ADB!$T$414/1000</f>
        <v>1.0365680176221018E-4</v>
      </c>
      <c r="M59" s="136">
        <f>'35 sectors'!M62*ADB!$T$414/1000</f>
        <v>8.8465750348427422E-5</v>
      </c>
      <c r="N59" s="136">
        <f>'35 sectors'!N62*ADB!$T$414/1000</f>
        <v>2.7111837756444801E-4</v>
      </c>
      <c r="O59" s="136">
        <f>'35 sectors'!O62*ADB!$T$414/1000</f>
        <v>7.0834412657594316E-4</v>
      </c>
      <c r="P59" s="136">
        <f>'35 sectors'!P62*ADB!$T$414/1000</f>
        <v>3.5905206894005641E-4</v>
      </c>
      <c r="Q59" s="136">
        <f>'35 sectors'!Q62*ADB!$T$414/1000</f>
        <v>2.7153209619051346E-4</v>
      </c>
      <c r="R59" s="136">
        <f>'35 sectors'!R62*ADB!$T$414/1000</f>
        <v>6.3027614986870038E-4</v>
      </c>
      <c r="S59" s="136">
        <f>'35 sectors'!S62*ADB!$T$414/1000</f>
        <v>1.5219023764804342E-3</v>
      </c>
      <c r="T59" s="136">
        <f>'35 sectors'!T62*ADB!$T$414/1000</f>
        <v>6.5814835636206865E-4</v>
      </c>
      <c r="U59" s="136">
        <f>'35 sectors'!U62*ADB!$T$414/1000</f>
        <v>6.3686186352317111E-4</v>
      </c>
      <c r="V59" s="136">
        <f>'35 sectors'!V62*ADB!$T$414/1000</f>
        <v>6.4252081534579321E-4</v>
      </c>
      <c r="W59" s="136">
        <f>'35 sectors'!W62*ADB!$T$414/1000</f>
        <v>9.7663049692817876E-4</v>
      </c>
      <c r="X59" s="136">
        <f>'35 sectors'!X62*ADB!$T$414/1000</f>
        <v>6.7392130891094518E-4</v>
      </c>
      <c r="Y59" s="136">
        <f>'35 sectors'!Y62*ADB!$T$414/1000</f>
        <v>6.5342774543190906E-4</v>
      </c>
      <c r="Z59" s="136">
        <f>'35 sectors'!Z62*ADB!$T$414/1000</f>
        <v>4.7452428140254464E-4</v>
      </c>
      <c r="AA59" s="136">
        <f>'35 sectors'!AA62*ADB!$T$414/1000</f>
        <v>0</v>
      </c>
      <c r="AB59" s="136">
        <f>'35 sectors'!AB62*ADB!$T$414/1000</f>
        <v>7.5144081215040319E-5</v>
      </c>
      <c r="AC59" s="136">
        <f>'35 sectors'!AC62*ADB!$T$414/1000</f>
        <v>1.1288995971539023E-4</v>
      </c>
      <c r="AD59" s="136">
        <f>'35 sectors'!AD62*ADB!$T$414/1000</f>
        <v>6.7225919793351087E-4</v>
      </c>
      <c r="AE59" s="136">
        <f>'35 sectors'!AE62*ADB!$T$414/1000</f>
        <v>1.390182670345942E-4</v>
      </c>
      <c r="AF59" s="136">
        <f>'35 sectors'!AF62*ADB!$T$414/1000</f>
        <v>6.4822231699268162E-4</v>
      </c>
      <c r="AG59" s="136">
        <f>'35 sectors'!AG62*ADB!$T$414/1000</f>
        <v>5.0449308775349019E-4</v>
      </c>
      <c r="AH59" s="136">
        <f>'35 sectors'!AH62*ADB!$T$414/1000</f>
        <v>6.1113132834709517E-4</v>
      </c>
      <c r="AI59" s="136">
        <f>'35 sectors'!AI62*ADB!$T$414/1000</f>
        <v>2.1860585587503862E-4</v>
      </c>
      <c r="AJ59" s="136">
        <f>'35 sectors'!AJ62*ADB!$T$414/1000</f>
        <v>2.6190472064812964E-4</v>
      </c>
      <c r="AK59" s="136">
        <f>'35 sectors'!AK62*ADB!$T$414/1000</f>
        <v>7.8655993840706867E-4</v>
      </c>
      <c r="AL59" s="136">
        <f>'35 sectors'!AL62*ADB!$T$414/1000</f>
        <v>0</v>
      </c>
      <c r="AM59" s="136">
        <f>'35 sectors'!AM62*ADB!$T$414/1000</f>
        <v>8.2173496450019788E-4</v>
      </c>
      <c r="AN59" s="136">
        <f>'35 sectors'!AN62*ADB!$T$414/1000</f>
        <v>7.9993288080248547E-4</v>
      </c>
      <c r="AO59" s="136">
        <f>'35 sectors'!AO62*ADB!$T$414/1000</f>
        <v>7.8560684820739538E-4</v>
      </c>
      <c r="AP59" s="136">
        <f>'35 sectors'!AP62*ADB!$T$414/1000</f>
        <v>9.7530383775215807E-4</v>
      </c>
      <c r="AQ59" s="136">
        <f>'35 sectors'!AQ62*ADB!$T$414/1000</f>
        <v>1.2839720887321405E-3</v>
      </c>
      <c r="AR59" s="136">
        <f>'35 sectors'!AR62*ADB!$T$414/1000</f>
        <v>0</v>
      </c>
      <c r="AS59" s="136">
        <f>'35 sectors'!AS62*ADB!$T$414/1000</f>
        <v>2.1796704977857365E-2</v>
      </c>
    </row>
    <row r="60" spans="1:45" x14ac:dyDescent="0.25">
      <c r="A60" s="32">
        <v>56</v>
      </c>
      <c r="B60" s="38" t="s">
        <v>162</v>
      </c>
      <c r="C60" s="4" t="s">
        <v>127</v>
      </c>
      <c r="D60" s="136">
        <f>'35 sectors'!D63*ADB!$T$414/1000</f>
        <v>0.32735176820265871</v>
      </c>
      <c r="E60" s="136">
        <f>'35 sectors'!E63*ADB!$T$414/1000</f>
        <v>6.5427823633619885E-3</v>
      </c>
      <c r="F60" s="136">
        <f>'35 sectors'!F63*ADB!$T$414/1000</f>
        <v>0.82051815683011919</v>
      </c>
      <c r="G60" s="136">
        <f>'35 sectors'!G63*ADB!$T$414/1000</f>
        <v>0.23023834140561195</v>
      </c>
      <c r="H60" s="136">
        <f>'35 sectors'!H63*ADB!$T$414/1000</f>
        <v>6.7169322041463544E-4</v>
      </c>
      <c r="I60" s="136">
        <f>'35 sectors'!I63*ADB!$T$414/1000</f>
        <v>1.8235434128366129E-3</v>
      </c>
      <c r="J60" s="136">
        <f>'35 sectors'!J63*ADB!$T$414/1000</f>
        <v>4.9835593525934738E-3</v>
      </c>
      <c r="K60" s="136">
        <f>'35 sectors'!K63*ADB!$T$414/1000</f>
        <v>5.5929422848364097E-4</v>
      </c>
      <c r="L60" s="136">
        <f>'35 sectors'!L63*ADB!$T$414/1000</f>
        <v>6.7517674455423483E-3</v>
      </c>
      <c r="M60" s="136">
        <f>'35 sectors'!M63*ADB!$T$414/1000</f>
        <v>2.6930482993443444E-3</v>
      </c>
      <c r="N60" s="136">
        <f>'35 sectors'!N63*ADB!$T$414/1000</f>
        <v>1.5260493457866567E-3</v>
      </c>
      <c r="O60" s="136">
        <f>'35 sectors'!O63*ADB!$T$414/1000</f>
        <v>0.15560632933001503</v>
      </c>
      <c r="P60" s="136">
        <f>'35 sectors'!P63*ADB!$T$414/1000</f>
        <v>1.1161644407897159E-3</v>
      </c>
      <c r="Q60" s="136">
        <f>'35 sectors'!Q63*ADB!$T$414/1000</f>
        <v>9.549656372789558E-3</v>
      </c>
      <c r="R60" s="136">
        <f>'35 sectors'!R63*ADB!$T$414/1000</f>
        <v>1.5278277005778551E-3</v>
      </c>
      <c r="S60" s="136">
        <f>'35 sectors'!S63*ADB!$T$414/1000</f>
        <v>1.3467218523032211E-2</v>
      </c>
      <c r="T60" s="136">
        <f>'35 sectors'!T63*ADB!$T$414/1000</f>
        <v>0.20168623732229995</v>
      </c>
      <c r="U60" s="136">
        <f>'35 sectors'!U63*ADB!$T$414/1000</f>
        <v>0.19454284837346628</v>
      </c>
      <c r="V60" s="136">
        <f>'35 sectors'!V63*ADB!$T$414/1000</f>
        <v>1.0658582274376797E-2</v>
      </c>
      <c r="W60" s="136">
        <f>'35 sectors'!W63*ADB!$T$414/1000</f>
        <v>0.28810493442333246</v>
      </c>
      <c r="X60" s="136">
        <f>'35 sectors'!X63*ADB!$T$414/1000</f>
        <v>0.68109457082167391</v>
      </c>
      <c r="Y60" s="136">
        <f>'35 sectors'!Y63*ADB!$T$414/1000</f>
        <v>0.3787100050134658</v>
      </c>
      <c r="Z60" s="136">
        <f>'35 sectors'!Z63*ADB!$T$414/1000</f>
        <v>1.2905902675313685</v>
      </c>
      <c r="AA60" s="136">
        <f>'35 sectors'!AA63*ADB!$T$414/1000</f>
        <v>0</v>
      </c>
      <c r="AB60" s="136">
        <f>'35 sectors'!AB63*ADB!$T$414/1000</f>
        <v>1.8446558570677605</v>
      </c>
      <c r="AC60" s="136">
        <f>'35 sectors'!AC63*ADB!$T$414/1000</f>
        <v>0.12430549654869615</v>
      </c>
      <c r="AD60" s="136">
        <f>'35 sectors'!AD63*ADB!$T$414/1000</f>
        <v>0.58201889324282208</v>
      </c>
      <c r="AE60" s="136">
        <f>'35 sectors'!AE63*ADB!$T$414/1000</f>
        <v>0.36285618827261701</v>
      </c>
      <c r="AF60" s="136">
        <f>'35 sectors'!AF63*ADB!$T$414/1000</f>
        <v>0.11437978776936261</v>
      </c>
      <c r="AG60" s="136">
        <f>'35 sectors'!AG63*ADB!$T$414/1000</f>
        <v>9.203872660922055E-3</v>
      </c>
      <c r="AH60" s="136">
        <f>'35 sectors'!AH63*ADB!$T$414/1000</f>
        <v>0.22221442969076602</v>
      </c>
      <c r="AI60" s="136">
        <f>'35 sectors'!AI63*ADB!$T$414/1000</f>
        <v>6.8743140496873967E-2</v>
      </c>
      <c r="AJ60" s="136">
        <f>'35 sectors'!AJ63*ADB!$T$414/1000</f>
        <v>1.4336824382835614E-2</v>
      </c>
      <c r="AK60" s="136">
        <f>'35 sectors'!AK63*ADB!$T$414/1000</f>
        <v>3.3898967478178943E-2</v>
      </c>
      <c r="AL60" s="136">
        <f>'35 sectors'!AL63*ADB!$T$414/1000</f>
        <v>0</v>
      </c>
      <c r="AM60" s="136">
        <f>'35 sectors'!AM63*ADB!$T$414/1000</f>
        <v>11.38055216993555</v>
      </c>
      <c r="AN60" s="136">
        <f>'35 sectors'!AN63*ADB!$T$414/1000</f>
        <v>0.10331490211718054</v>
      </c>
      <c r="AO60" s="136">
        <f>'35 sectors'!AO63*ADB!$T$414/1000</f>
        <v>2.8408378349452238E-3</v>
      </c>
      <c r="AP60" s="136">
        <f>'35 sectors'!AP63*ADB!$T$414/1000</f>
        <v>3.4776551093878137E-2</v>
      </c>
      <c r="AQ60" s="136">
        <f>'35 sectors'!AQ63*ADB!$T$414/1000</f>
        <v>0.14812703608007088</v>
      </c>
      <c r="AR60" s="136">
        <f>'35 sectors'!AR63*ADB!$T$414/1000</f>
        <v>0</v>
      </c>
      <c r="AS60" s="136">
        <f>'35 sectors'!AS63*ADB!$T$414/1000</f>
        <v>19.676539600906398</v>
      </c>
    </row>
    <row r="61" spans="1:45" x14ac:dyDescent="0.25">
      <c r="A61" s="32">
        <v>57</v>
      </c>
      <c r="B61" s="38" t="s">
        <v>163</v>
      </c>
      <c r="C61" s="4" t="s">
        <v>128</v>
      </c>
      <c r="D61" s="136">
        <f>'35 sectors'!D64*ADB!$T$414/1000</f>
        <v>2.8691975556541932E-2</v>
      </c>
      <c r="E61" s="136">
        <f>'35 sectors'!E64*ADB!$T$414/1000</f>
        <v>5.2076625631630104E-2</v>
      </c>
      <c r="F61" s="136">
        <f>'35 sectors'!F64*ADB!$T$414/1000</f>
        <v>5.0718724678318221E-2</v>
      </c>
      <c r="G61" s="136">
        <f>'35 sectors'!G64*ADB!$T$414/1000</f>
        <v>1.8362546263672671E-2</v>
      </c>
      <c r="H61" s="136">
        <f>'35 sectors'!H64*ADB!$T$414/1000</f>
        <v>6.4475297868539592E-3</v>
      </c>
      <c r="I61" s="136">
        <f>'35 sectors'!I64*ADB!$T$414/1000</f>
        <v>6.6221546301261577E-2</v>
      </c>
      <c r="J61" s="136">
        <f>'35 sectors'!J64*ADB!$T$414/1000</f>
        <v>3.7584877639574985E-4</v>
      </c>
      <c r="K61" s="136">
        <f>'35 sectors'!K64*ADB!$T$414/1000</f>
        <v>4.5595381671475303E-3</v>
      </c>
      <c r="L61" s="136">
        <f>'35 sectors'!L64*ADB!$T$414/1000</f>
        <v>1.2386588100841778E-3</v>
      </c>
      <c r="M61" s="136">
        <f>'35 sectors'!M64*ADB!$T$414/1000</f>
        <v>2.6692939575218909E-3</v>
      </c>
      <c r="N61" s="136">
        <f>'35 sectors'!N64*ADB!$T$414/1000</f>
        <v>3.5942254129811422E-4</v>
      </c>
      <c r="O61" s="136">
        <f>'35 sectors'!O64*ADB!$T$414/1000</f>
        <v>5.2122753619926257E-3</v>
      </c>
      <c r="P61" s="136">
        <f>'35 sectors'!P64*ADB!$T$414/1000</f>
        <v>8.3605537757954467E-3</v>
      </c>
      <c r="Q61" s="136">
        <f>'35 sectors'!Q64*ADB!$T$414/1000</f>
        <v>2.4891720260301628E-3</v>
      </c>
      <c r="R61" s="136">
        <f>'35 sectors'!R64*ADB!$T$414/1000</f>
        <v>2.8735299380874767E-3</v>
      </c>
      <c r="S61" s="136">
        <f>'35 sectors'!S64*ADB!$T$414/1000</f>
        <v>9.8115145659168596E-2</v>
      </c>
      <c r="T61" s="136">
        <f>'35 sectors'!T64*ADB!$T$414/1000</f>
        <v>1.8367750266363125E-2</v>
      </c>
      <c r="U61" s="136">
        <f>'35 sectors'!U64*ADB!$T$414/1000</f>
        <v>5.9537638873850246E-2</v>
      </c>
      <c r="V61" s="136">
        <f>'35 sectors'!V64*ADB!$T$414/1000</f>
        <v>6.2691083680212624E-4</v>
      </c>
      <c r="W61" s="136">
        <f>'35 sectors'!W64*ADB!$T$414/1000</f>
        <v>2.0756202929769423E-2</v>
      </c>
      <c r="X61" s="136">
        <f>'35 sectors'!X64*ADB!$T$414/1000</f>
        <v>6.4035980006239238E-2</v>
      </c>
      <c r="Y61" s="136">
        <f>'35 sectors'!Y64*ADB!$T$414/1000</f>
        <v>5.0407658539151537E-2</v>
      </c>
      <c r="Z61" s="136">
        <f>'35 sectors'!Z64*ADB!$T$414/1000</f>
        <v>2.0053188439835955E-2</v>
      </c>
      <c r="AA61" s="136">
        <f>'35 sectors'!AA64*ADB!$T$414/1000</f>
        <v>0</v>
      </c>
      <c r="AB61" s="136">
        <f>'35 sectors'!AB64*ADB!$T$414/1000</f>
        <v>0.17696997761806879</v>
      </c>
      <c r="AC61" s="136">
        <f>'35 sectors'!AC64*ADB!$T$414/1000</f>
        <v>1.4434768021500734E-2</v>
      </c>
      <c r="AD61" s="136">
        <f>'35 sectors'!AD64*ADB!$T$414/1000</f>
        <v>0.1957242331708659</v>
      </c>
      <c r="AE61" s="136">
        <f>'35 sectors'!AE64*ADB!$T$414/1000</f>
        <v>0.11314077763786418</v>
      </c>
      <c r="AF61" s="136">
        <f>'35 sectors'!AF64*ADB!$T$414/1000</f>
        <v>1.2220822674713309E-2</v>
      </c>
      <c r="AG61" s="136">
        <f>'35 sectors'!AG64*ADB!$T$414/1000</f>
        <v>6.2354805721752957E-4</v>
      </c>
      <c r="AH61" s="136">
        <f>'35 sectors'!AH64*ADB!$T$414/1000</f>
        <v>5.8676470078891277E-2</v>
      </c>
      <c r="AI61" s="136">
        <f>'35 sectors'!AI64*ADB!$T$414/1000</f>
        <v>2.3076733430594628E-2</v>
      </c>
      <c r="AJ61" s="136">
        <f>'35 sectors'!AJ64*ADB!$T$414/1000</f>
        <v>6.9007180513091561E-4</v>
      </c>
      <c r="AK61" s="136">
        <f>'35 sectors'!AK64*ADB!$T$414/1000</f>
        <v>1.2653792850965942E-3</v>
      </c>
      <c r="AL61" s="136">
        <f>'35 sectors'!AL64*ADB!$T$414/1000</f>
        <v>0</v>
      </c>
      <c r="AM61" s="136">
        <f>'35 sectors'!AM64*ADB!$T$414/1000</f>
        <v>1.2534472745764687</v>
      </c>
      <c r="AN61" s="136">
        <f>'35 sectors'!AN64*ADB!$T$414/1000</f>
        <v>0.18521933816834896</v>
      </c>
      <c r="AO61" s="136">
        <f>'35 sectors'!AO64*ADB!$T$414/1000</f>
        <v>1.0737361665047534E-3</v>
      </c>
      <c r="AP61" s="136">
        <f>'35 sectors'!AP64*ADB!$T$414/1000</f>
        <v>2.6492470895484841E-3</v>
      </c>
      <c r="AQ61" s="136">
        <f>'35 sectors'!AQ64*ADB!$T$414/1000</f>
        <v>1.2324427129235876E-3</v>
      </c>
      <c r="AR61" s="136">
        <f>'35 sectors'!AR64*ADB!$T$414/1000</f>
        <v>0</v>
      </c>
      <c r="AS61" s="136">
        <f>'35 sectors'!AS64*ADB!$T$414/1000</f>
        <v>2.623002537617551</v>
      </c>
    </row>
    <row r="62" spans="1:45" x14ac:dyDescent="0.25">
      <c r="A62" s="32">
        <v>58</v>
      </c>
      <c r="B62" s="38" t="s">
        <v>164</v>
      </c>
      <c r="C62" s="4" t="s">
        <v>129</v>
      </c>
      <c r="D62" s="136">
        <f>'35 sectors'!D65*ADB!$T$414/1000</f>
        <v>9.4335279987861815E-4</v>
      </c>
      <c r="E62" s="136">
        <f>'35 sectors'!E65*ADB!$T$414/1000</f>
        <v>4.9963893260474956E-4</v>
      </c>
      <c r="F62" s="136">
        <f>'35 sectors'!F65*ADB!$T$414/1000</f>
        <v>1.1085773375860732E-3</v>
      </c>
      <c r="G62" s="136">
        <f>'35 sectors'!G65*ADB!$T$414/1000</f>
        <v>6.363139134705246E-4</v>
      </c>
      <c r="H62" s="136">
        <f>'35 sectors'!H65*ADB!$T$414/1000</f>
        <v>5.6081555119843268E-5</v>
      </c>
      <c r="I62" s="136">
        <f>'35 sectors'!I65*ADB!$T$414/1000</f>
        <v>1.5061365846073005E-4</v>
      </c>
      <c r="J62" s="136">
        <f>'35 sectors'!J65*ADB!$T$414/1000</f>
        <v>3.8655738439191217E-4</v>
      </c>
      <c r="K62" s="136">
        <f>'35 sectors'!K65*ADB!$T$414/1000</f>
        <v>2.7991228721248101E-4</v>
      </c>
      <c r="L62" s="136">
        <f>'35 sectors'!L65*ADB!$T$414/1000</f>
        <v>2.0860202084513444E-4</v>
      </c>
      <c r="M62" s="136">
        <f>'35 sectors'!M65*ADB!$T$414/1000</f>
        <v>7.8345383270168257E-5</v>
      </c>
      <c r="N62" s="136">
        <f>'35 sectors'!N65*ADB!$T$414/1000</f>
        <v>2.7562738037284024E-4</v>
      </c>
      <c r="O62" s="136">
        <f>'35 sectors'!O65*ADB!$T$414/1000</f>
        <v>7.0141151698905572E-4</v>
      </c>
      <c r="P62" s="136">
        <f>'35 sectors'!P65*ADB!$T$414/1000</f>
        <v>2.5673566163853423E-4</v>
      </c>
      <c r="Q62" s="136">
        <f>'35 sectors'!Q65*ADB!$T$414/1000</f>
        <v>1.3313049433300825E-4</v>
      </c>
      <c r="R62" s="136">
        <f>'35 sectors'!R65*ADB!$T$414/1000</f>
        <v>3.5519848047566352E-4</v>
      </c>
      <c r="S62" s="136">
        <f>'35 sectors'!S65*ADB!$T$414/1000</f>
        <v>9.460979016982584E-4</v>
      </c>
      <c r="T62" s="136">
        <f>'35 sectors'!T65*ADB!$T$414/1000</f>
        <v>3.044188330809322E-3</v>
      </c>
      <c r="U62" s="136">
        <f>'35 sectors'!U65*ADB!$T$414/1000</f>
        <v>1.5942447832206655E-3</v>
      </c>
      <c r="V62" s="136">
        <f>'35 sectors'!V65*ADB!$T$414/1000</f>
        <v>1.0171447693585556E-3</v>
      </c>
      <c r="W62" s="136">
        <f>'35 sectors'!W65*ADB!$T$414/1000</f>
        <v>7.1288624879437858E-4</v>
      </c>
      <c r="X62" s="136">
        <f>'35 sectors'!X65*ADB!$T$414/1000</f>
        <v>1.0145461692942769E-2</v>
      </c>
      <c r="Y62" s="136">
        <f>'35 sectors'!Y65*ADB!$T$414/1000</f>
        <v>2.1399911062500139E-3</v>
      </c>
      <c r="Z62" s="136">
        <f>'35 sectors'!Z65*ADB!$T$414/1000</f>
        <v>8.4970875769759999E-4</v>
      </c>
      <c r="AA62" s="136">
        <f>'35 sectors'!AA65*ADB!$T$414/1000</f>
        <v>0</v>
      </c>
      <c r="AB62" s="136">
        <f>'35 sectors'!AB65*ADB!$T$414/1000</f>
        <v>1.3104064242691318E-3</v>
      </c>
      <c r="AC62" s="136">
        <f>'35 sectors'!AC65*ADB!$T$414/1000</f>
        <v>4.4351561243914433E-3</v>
      </c>
      <c r="AD62" s="136">
        <f>'35 sectors'!AD65*ADB!$T$414/1000</f>
        <v>2.6202132145852E-3</v>
      </c>
      <c r="AE62" s="136">
        <f>'35 sectors'!AE65*ADB!$T$414/1000</f>
        <v>4.8374462566050935E-3</v>
      </c>
      <c r="AF62" s="136">
        <f>'35 sectors'!AF65*ADB!$T$414/1000</f>
        <v>6.2937627096118021E-4</v>
      </c>
      <c r="AG62" s="136">
        <f>'35 sectors'!AG65*ADB!$T$414/1000</f>
        <v>5.9576588419223619E-3</v>
      </c>
      <c r="AH62" s="136">
        <f>'35 sectors'!AH65*ADB!$T$414/1000</f>
        <v>1.2016677702914997E-3</v>
      </c>
      <c r="AI62" s="136">
        <f>'35 sectors'!AI65*ADB!$T$414/1000</f>
        <v>1.4521298489579939E-3</v>
      </c>
      <c r="AJ62" s="136">
        <f>'35 sectors'!AJ65*ADB!$T$414/1000</f>
        <v>1.946334864749305E-3</v>
      </c>
      <c r="AK62" s="136">
        <f>'35 sectors'!AK65*ADB!$T$414/1000</f>
        <v>4.4883527805683445E-3</v>
      </c>
      <c r="AL62" s="136">
        <f>'35 sectors'!AL65*ADB!$T$414/1000</f>
        <v>0</v>
      </c>
      <c r="AM62" s="136">
        <f>'35 sectors'!AM65*ADB!$T$414/1000</f>
        <v>0.1301275643230371</v>
      </c>
      <c r="AN62" s="136">
        <f>'35 sectors'!AN65*ADB!$T$414/1000</f>
        <v>2.4802100303127099E-3</v>
      </c>
      <c r="AO62" s="136">
        <f>'35 sectors'!AO65*ADB!$T$414/1000</f>
        <v>4.4884149117193572E-2</v>
      </c>
      <c r="AP62" s="136">
        <f>'35 sectors'!AP65*ADB!$T$414/1000</f>
        <v>4.9554033928962281E-4</v>
      </c>
      <c r="AQ62" s="136">
        <f>'35 sectors'!AQ65*ADB!$T$414/1000</f>
        <v>6.6157079584263918E-4</v>
      </c>
      <c r="AR62" s="136">
        <f>'35 sectors'!AR65*ADB!$T$414/1000</f>
        <v>0</v>
      </c>
      <c r="AS62" s="136">
        <f>'35 sectors'!AS65*ADB!$T$414/1000</f>
        <v>0.23404759940039807</v>
      </c>
    </row>
    <row r="63" spans="1:45" x14ac:dyDescent="0.25">
      <c r="A63" s="32">
        <v>59</v>
      </c>
      <c r="B63" s="38" t="s">
        <v>165</v>
      </c>
      <c r="C63" s="4" t="s">
        <v>130</v>
      </c>
      <c r="D63" s="136">
        <f>'35 sectors'!D66*ADB!$T$414/1000</f>
        <v>1.2100805870851441</v>
      </c>
      <c r="E63" s="136">
        <f>'35 sectors'!E66*ADB!$T$414/1000</f>
        <v>7.106624013569502E-3</v>
      </c>
      <c r="F63" s="136">
        <f>'35 sectors'!F66*ADB!$T$414/1000</f>
        <v>1.2981234908406794</v>
      </c>
      <c r="G63" s="136">
        <f>'35 sectors'!G66*ADB!$T$414/1000</f>
        <v>6.8076726105926619E-2</v>
      </c>
      <c r="H63" s="136">
        <f>'35 sectors'!H66*ADB!$T$414/1000</f>
        <v>1.8911154398549075E-2</v>
      </c>
      <c r="I63" s="136">
        <f>'35 sectors'!I66*ADB!$T$414/1000</f>
        <v>7.4067983007015128E-2</v>
      </c>
      <c r="J63" s="136">
        <f>'35 sectors'!J66*ADB!$T$414/1000</f>
        <v>3.2268167263491652E-2</v>
      </c>
      <c r="K63" s="136">
        <f>'35 sectors'!K66*ADB!$T$414/1000</f>
        <v>6.702406875089632E-3</v>
      </c>
      <c r="L63" s="136">
        <f>'35 sectors'!L66*ADB!$T$414/1000</f>
        <v>0.14773704956759898</v>
      </c>
      <c r="M63" s="136">
        <f>'35 sectors'!M66*ADB!$T$414/1000</f>
        <v>0.16349504666998768</v>
      </c>
      <c r="N63" s="136">
        <f>'35 sectors'!N66*ADB!$T$414/1000</f>
        <v>0.22651897662663095</v>
      </c>
      <c r="O63" s="136">
        <f>'35 sectors'!O66*ADB!$T$414/1000</f>
        <v>0.3560735935032911</v>
      </c>
      <c r="P63" s="136">
        <f>'35 sectors'!P66*ADB!$T$414/1000</f>
        <v>3.6545338122323731E-3</v>
      </c>
      <c r="Q63" s="136">
        <f>'35 sectors'!Q66*ADB!$T$414/1000</f>
        <v>1.9073293586103386E-2</v>
      </c>
      <c r="R63" s="136">
        <f>'35 sectors'!R66*ADB!$T$414/1000</f>
        <v>1.8602041553976338E-3</v>
      </c>
      <c r="S63" s="136">
        <f>'35 sectors'!S66*ADB!$T$414/1000</f>
        <v>8.5232568492923141E-2</v>
      </c>
      <c r="T63" s="136">
        <f>'35 sectors'!T66*ADB!$T$414/1000</f>
        <v>0.30226164892025026</v>
      </c>
      <c r="U63" s="136">
        <f>'35 sectors'!U66*ADB!$T$414/1000</f>
        <v>0.66844621147209082</v>
      </c>
      <c r="V63" s="136">
        <f>'35 sectors'!V66*ADB!$T$414/1000</f>
        <v>0.12402016828021531</v>
      </c>
      <c r="W63" s="136">
        <f>'35 sectors'!W66*ADB!$T$414/1000</f>
        <v>0.10986309594946818</v>
      </c>
      <c r="X63" s="136">
        <f>'35 sectors'!X66*ADB!$T$414/1000</f>
        <v>3.2375480428163961</v>
      </c>
      <c r="Y63" s="136">
        <f>'35 sectors'!Y66*ADB!$T$414/1000</f>
        <v>0.48831886060517782</v>
      </c>
      <c r="Z63" s="136">
        <f>'35 sectors'!Z66*ADB!$T$414/1000</f>
        <v>0.32654020264184852</v>
      </c>
      <c r="AA63" s="136">
        <f>'35 sectors'!AA66*ADB!$T$414/1000</f>
        <v>0</v>
      </c>
      <c r="AB63" s="136">
        <f>'35 sectors'!AB66*ADB!$T$414/1000</f>
        <v>8.8361282389751925E-2</v>
      </c>
      <c r="AC63" s="136">
        <f>'35 sectors'!AC66*ADB!$T$414/1000</f>
        <v>0.67487956328575194</v>
      </c>
      <c r="AD63" s="136">
        <f>'35 sectors'!AD66*ADB!$T$414/1000</f>
        <v>0.79337942327729727</v>
      </c>
      <c r="AE63" s="136">
        <f>'35 sectors'!AE66*ADB!$T$414/1000</f>
        <v>0.1814718644514999</v>
      </c>
      <c r="AF63" s="136">
        <f>'35 sectors'!AF66*ADB!$T$414/1000</f>
        <v>8.3904297539728091E-3</v>
      </c>
      <c r="AG63" s="136">
        <f>'35 sectors'!AG66*ADB!$T$414/1000</f>
        <v>0.31138005743152486</v>
      </c>
      <c r="AH63" s="136">
        <f>'35 sectors'!AH66*ADB!$T$414/1000</f>
        <v>0.16451509961420552</v>
      </c>
      <c r="AI63" s="136">
        <f>'35 sectors'!AI66*ADB!$T$414/1000</f>
        <v>0.59540203867581531</v>
      </c>
      <c r="AJ63" s="136">
        <f>'35 sectors'!AJ66*ADB!$T$414/1000</f>
        <v>0.19439255809219802</v>
      </c>
      <c r="AK63" s="136">
        <f>'35 sectors'!AK66*ADB!$T$414/1000</f>
        <v>1.4863962902697567</v>
      </c>
      <c r="AL63" s="136">
        <f>'35 sectors'!AL66*ADB!$T$414/1000</f>
        <v>0</v>
      </c>
      <c r="AM63" s="136">
        <f>'35 sectors'!AM66*ADB!$T$414/1000</f>
        <v>16.600419591085082</v>
      </c>
      <c r="AN63" s="136">
        <f>'35 sectors'!AN66*ADB!$T$414/1000</f>
        <v>2.2485093688794553</v>
      </c>
      <c r="AO63" s="136">
        <f>'35 sectors'!AO66*ADB!$T$414/1000</f>
        <v>0.2690329190568026</v>
      </c>
      <c r="AP63" s="136">
        <f>'35 sectors'!AP66*ADB!$T$414/1000</f>
        <v>1.4655777614423531</v>
      </c>
      <c r="AQ63" s="136">
        <f>'35 sectors'!AQ66*ADB!$T$414/1000</f>
        <v>-2.6387490973069672</v>
      </c>
      <c r="AR63" s="136">
        <f>'35 sectors'!AR66*ADB!$T$414/1000</f>
        <v>0</v>
      </c>
      <c r="AS63" s="136">
        <f>'35 sectors'!AS66*ADB!$T$414/1000</f>
        <v>31.419339787087569</v>
      </c>
    </row>
    <row r="64" spans="1:45" x14ac:dyDescent="0.25">
      <c r="A64" s="32">
        <v>60</v>
      </c>
      <c r="B64" s="38" t="s">
        <v>166</v>
      </c>
      <c r="C64" s="4" t="s">
        <v>131</v>
      </c>
      <c r="D64" s="136">
        <f>'35 sectors'!D67*ADB!$T$414/1000</f>
        <v>4.7741113291764073E-2</v>
      </c>
      <c r="E64" s="136">
        <f>'35 sectors'!E67*ADB!$T$414/1000</f>
        <v>8.3098937248702328E-10</v>
      </c>
      <c r="F64" s="136">
        <f>'35 sectors'!F67*ADB!$T$414/1000</f>
        <v>7.9617155162925432E-2</v>
      </c>
      <c r="G64" s="136">
        <f>'35 sectors'!G67*ADB!$T$414/1000</f>
        <v>6.773096382027681E-2</v>
      </c>
      <c r="H64" s="136">
        <f>'35 sectors'!H67*ADB!$T$414/1000</f>
        <v>2.3471110532678804E-3</v>
      </c>
      <c r="I64" s="136">
        <f>'35 sectors'!I67*ADB!$T$414/1000</f>
        <v>3.4282341158550701E-2</v>
      </c>
      <c r="J64" s="136">
        <f>'35 sectors'!J67*ADB!$T$414/1000</f>
        <v>8.1955784216728271E-3</v>
      </c>
      <c r="K64" s="136">
        <f>'35 sectors'!K67*ADB!$T$414/1000</f>
        <v>9.3885295590457642E-4</v>
      </c>
      <c r="L64" s="136">
        <f>'35 sectors'!L67*ADB!$T$414/1000</f>
        <v>9.5327198867286144E-3</v>
      </c>
      <c r="M64" s="136">
        <f>'35 sectors'!M67*ADB!$T$414/1000</f>
        <v>3.4192732604739246E-3</v>
      </c>
      <c r="N64" s="136">
        <f>'35 sectors'!N67*ADB!$T$414/1000</f>
        <v>3.2644896683613079E-3</v>
      </c>
      <c r="O64" s="136">
        <f>'35 sectors'!O67*ADB!$T$414/1000</f>
        <v>0.10130401300900592</v>
      </c>
      <c r="P64" s="136">
        <f>'35 sectors'!P67*ADB!$T$414/1000</f>
        <v>2.2820570058933952E-3</v>
      </c>
      <c r="Q64" s="136">
        <f>'35 sectors'!Q67*ADB!$T$414/1000</f>
        <v>8.2531390638579567E-3</v>
      </c>
      <c r="R64" s="136">
        <f>'35 sectors'!R67*ADB!$T$414/1000</f>
        <v>6.1564323250684952E-4</v>
      </c>
      <c r="S64" s="136">
        <f>'35 sectors'!S67*ADB!$T$414/1000</f>
        <v>3.2287343618350908E-2</v>
      </c>
      <c r="T64" s="136">
        <f>'35 sectors'!T67*ADB!$T$414/1000</f>
        <v>4.9488386238664077E-2</v>
      </c>
      <c r="U64" s="136">
        <f>'35 sectors'!U67*ADB!$T$414/1000</f>
        <v>0.13091151584399605</v>
      </c>
      <c r="V64" s="136">
        <f>'35 sectors'!V67*ADB!$T$414/1000</f>
        <v>7.1284627833151892E-6</v>
      </c>
      <c r="W64" s="136">
        <f>'35 sectors'!W67*ADB!$T$414/1000</f>
        <v>1.6996787910454472E-2</v>
      </c>
      <c r="X64" s="136">
        <f>'35 sectors'!X67*ADB!$T$414/1000</f>
        <v>3.9315732546583625E-2</v>
      </c>
      <c r="Y64" s="136">
        <f>'35 sectors'!Y67*ADB!$T$414/1000</f>
        <v>2.2795742952869819E-2</v>
      </c>
      <c r="Z64" s="136">
        <f>'35 sectors'!Z67*ADB!$T$414/1000</f>
        <v>2.0254541202560268</v>
      </c>
      <c r="AA64" s="136">
        <f>'35 sectors'!AA67*ADB!$T$414/1000</f>
        <v>0</v>
      </c>
      <c r="AB64" s="136">
        <f>'35 sectors'!AB67*ADB!$T$414/1000</f>
        <v>6.831601790757387E-2</v>
      </c>
      <c r="AC64" s="136">
        <f>'35 sectors'!AC67*ADB!$T$414/1000</f>
        <v>0.17070397264980144</v>
      </c>
      <c r="AD64" s="136">
        <f>'35 sectors'!AD67*ADB!$T$414/1000</f>
        <v>0.2005842891012932</v>
      </c>
      <c r="AE64" s="136">
        <f>'35 sectors'!AE67*ADB!$T$414/1000</f>
        <v>0.15105024378038207</v>
      </c>
      <c r="AF64" s="136">
        <f>'35 sectors'!AF67*ADB!$T$414/1000</f>
        <v>3.384020332144997E-3</v>
      </c>
      <c r="AG64" s="136">
        <f>'35 sectors'!AG67*ADB!$T$414/1000</f>
        <v>1.2907562181600491E-2</v>
      </c>
      <c r="AH64" s="136">
        <f>'35 sectors'!AH67*ADB!$T$414/1000</f>
        <v>7.0722357708612585E-2</v>
      </c>
      <c r="AI64" s="136">
        <f>'35 sectors'!AI67*ADB!$T$414/1000</f>
        <v>2.0084088489857366E-2</v>
      </c>
      <c r="AJ64" s="136">
        <f>'35 sectors'!AJ67*ADB!$T$414/1000</f>
        <v>4.3315702811977542E-3</v>
      </c>
      <c r="AK64" s="136">
        <f>'35 sectors'!AK67*ADB!$T$414/1000</f>
        <v>8.5913364602398113E-3</v>
      </c>
      <c r="AL64" s="136">
        <f>'35 sectors'!AL67*ADB!$T$414/1000</f>
        <v>0</v>
      </c>
      <c r="AM64" s="136">
        <f>'35 sectors'!AM67*ADB!$T$414/1000</f>
        <v>0.18465720116461698</v>
      </c>
      <c r="AN64" s="136">
        <f>'35 sectors'!AN67*ADB!$T$414/1000</f>
        <v>0</v>
      </c>
      <c r="AO64" s="136">
        <f>'35 sectors'!AO67*ADB!$T$414/1000</f>
        <v>6.9319626123886735E-3</v>
      </c>
      <c r="AP64" s="136">
        <f>'35 sectors'!AP67*ADB!$T$414/1000</f>
        <v>8.9340976209884241E-3</v>
      </c>
      <c r="AQ64" s="136">
        <f>'35 sectors'!AQ67*ADB!$T$414/1000</f>
        <v>1.4581047617862382</v>
      </c>
      <c r="AR64" s="136">
        <f>'35 sectors'!AR67*ADB!$T$414/1000</f>
        <v>0</v>
      </c>
      <c r="AS64" s="136">
        <f>'35 sectors'!AS67*ADB!$T$414/1000</f>
        <v>5.0560846917288433</v>
      </c>
    </row>
    <row r="65" spans="1:45" x14ac:dyDescent="0.25">
      <c r="A65" s="32">
        <v>61</v>
      </c>
      <c r="B65" s="38" t="s">
        <v>167</v>
      </c>
      <c r="C65" s="4" t="s">
        <v>132</v>
      </c>
      <c r="D65" s="136">
        <f>'35 sectors'!D68*ADB!$T$414/1000</f>
        <v>3.2201797536163132E-2</v>
      </c>
      <c r="E65" s="136">
        <f>'35 sectors'!E68*ADB!$T$414/1000</f>
        <v>1.5254902681898454E-4</v>
      </c>
      <c r="F65" s="136">
        <f>'35 sectors'!F68*ADB!$T$414/1000</f>
        <v>2.6360401453366888E-2</v>
      </c>
      <c r="G65" s="136">
        <f>'35 sectors'!G68*ADB!$T$414/1000</f>
        <v>1.1491262478102017E-2</v>
      </c>
      <c r="H65" s="136">
        <f>'35 sectors'!H68*ADB!$T$414/1000</f>
        <v>9.6761518543564873E-4</v>
      </c>
      <c r="I65" s="136">
        <f>'35 sectors'!I68*ADB!$T$414/1000</f>
        <v>3.9371529441494246E-3</v>
      </c>
      <c r="J65" s="136">
        <f>'35 sectors'!J68*ADB!$T$414/1000</f>
        <v>4.6208673900434106E-3</v>
      </c>
      <c r="K65" s="136">
        <f>'35 sectors'!K68*ADB!$T$414/1000</f>
        <v>1.0299751863305962E-4</v>
      </c>
      <c r="L65" s="136">
        <f>'35 sectors'!L68*ADB!$T$414/1000</f>
        <v>4.4190167760697341E-3</v>
      </c>
      <c r="M65" s="136">
        <f>'35 sectors'!M68*ADB!$T$414/1000</f>
        <v>1.9276224371798714E-3</v>
      </c>
      <c r="N65" s="136">
        <f>'35 sectors'!N68*ADB!$T$414/1000</f>
        <v>1.1482032247624675E-3</v>
      </c>
      <c r="O65" s="136">
        <f>'35 sectors'!O68*ADB!$T$414/1000</f>
        <v>1.355925566088602E-2</v>
      </c>
      <c r="P65" s="136">
        <f>'35 sectors'!P68*ADB!$T$414/1000</f>
        <v>5.8536807943608852E-4</v>
      </c>
      <c r="Q65" s="136">
        <f>'35 sectors'!Q68*ADB!$T$414/1000</f>
        <v>1.0726894631171255E-2</v>
      </c>
      <c r="R65" s="136">
        <f>'35 sectors'!R68*ADB!$T$414/1000</f>
        <v>1.5121725015079798E-4</v>
      </c>
      <c r="S65" s="136">
        <f>'35 sectors'!S68*ADB!$T$414/1000</f>
        <v>5.4222279065462269E-3</v>
      </c>
      <c r="T65" s="136">
        <f>'35 sectors'!T68*ADB!$T$414/1000</f>
        <v>1.2413312335261774E-2</v>
      </c>
      <c r="U65" s="136">
        <f>'35 sectors'!U68*ADB!$T$414/1000</f>
        <v>3.7288069932803709E-2</v>
      </c>
      <c r="V65" s="136">
        <f>'35 sectors'!V68*ADB!$T$414/1000</f>
        <v>7.1481126173686166E-4</v>
      </c>
      <c r="W65" s="136">
        <f>'35 sectors'!W68*ADB!$T$414/1000</f>
        <v>3.8694786669978905E-3</v>
      </c>
      <c r="X65" s="136">
        <f>'35 sectors'!X68*ADB!$T$414/1000</f>
        <v>3.4612873599496247E-2</v>
      </c>
      <c r="Y65" s="136">
        <f>'35 sectors'!Y68*ADB!$T$414/1000</f>
        <v>2.6589975700378611E-2</v>
      </c>
      <c r="Z65" s="136">
        <f>'35 sectors'!Z68*ADB!$T$414/1000</f>
        <v>0.38448605735076252</v>
      </c>
      <c r="AA65" s="136">
        <f>'35 sectors'!AA68*ADB!$T$414/1000</f>
        <v>0</v>
      </c>
      <c r="AB65" s="136">
        <f>'35 sectors'!AB68*ADB!$T$414/1000</f>
        <v>0.146413932389728</v>
      </c>
      <c r="AC65" s="136">
        <f>'35 sectors'!AC68*ADB!$T$414/1000</f>
        <v>2.4341720543077469E-2</v>
      </c>
      <c r="AD65" s="136">
        <f>'35 sectors'!AD68*ADB!$T$414/1000</f>
        <v>8.7126588715609132E-2</v>
      </c>
      <c r="AE65" s="136">
        <f>'35 sectors'!AE68*ADB!$T$414/1000</f>
        <v>4.5663566797659989E-2</v>
      </c>
      <c r="AF65" s="136">
        <f>'35 sectors'!AF68*ADB!$T$414/1000</f>
        <v>3.7820187394870179E-3</v>
      </c>
      <c r="AG65" s="136">
        <f>'35 sectors'!AG68*ADB!$T$414/1000</f>
        <v>1.2570154739647142E-2</v>
      </c>
      <c r="AH65" s="136">
        <f>'35 sectors'!AH68*ADB!$T$414/1000</f>
        <v>4.2164270649816031E-2</v>
      </c>
      <c r="AI65" s="136">
        <f>'35 sectors'!AI68*ADB!$T$414/1000</f>
        <v>1.6260338248243307E-2</v>
      </c>
      <c r="AJ65" s="136">
        <f>'35 sectors'!AJ68*ADB!$T$414/1000</f>
        <v>4.7047897635396569E-3</v>
      </c>
      <c r="AK65" s="136">
        <f>'35 sectors'!AK68*ADB!$T$414/1000</f>
        <v>1.2934810776483716E-2</v>
      </c>
      <c r="AL65" s="136">
        <f>'35 sectors'!AL68*ADB!$T$414/1000</f>
        <v>0</v>
      </c>
      <c r="AM65" s="136">
        <f>'35 sectors'!AM68*ADB!$T$414/1000</f>
        <v>1.0170543767231592</v>
      </c>
      <c r="AN65" s="136">
        <f>'35 sectors'!AN68*ADB!$T$414/1000</f>
        <v>5.6251841334288046E-3</v>
      </c>
      <c r="AO65" s="136">
        <f>'35 sectors'!AO68*ADB!$T$414/1000</f>
        <v>3.6491924977616781E-2</v>
      </c>
      <c r="AP65" s="136">
        <f>'35 sectors'!AP68*ADB!$T$414/1000</f>
        <v>1.076314917700771E-2</v>
      </c>
      <c r="AQ65" s="136">
        <f>'35 sectors'!AQ68*ADB!$T$414/1000</f>
        <v>2.0163809499403815E-5</v>
      </c>
      <c r="AR65" s="136">
        <f>'35 sectors'!AR68*ADB!$T$414/1000</f>
        <v>0</v>
      </c>
      <c r="AS65" s="136">
        <f>'35 sectors'!AS68*ADB!$T$414/1000</f>
        <v>2.0836660185303564</v>
      </c>
    </row>
    <row r="66" spans="1:45" x14ac:dyDescent="0.25">
      <c r="A66" s="32">
        <v>62</v>
      </c>
      <c r="B66" s="38" t="s">
        <v>168</v>
      </c>
      <c r="C66" s="4" t="s">
        <v>133</v>
      </c>
      <c r="D66" s="136">
        <f>'35 sectors'!D69*ADB!$T$414/1000</f>
        <v>1.9910027264333019E-3</v>
      </c>
      <c r="E66" s="136">
        <f>'35 sectors'!E69*ADB!$T$414/1000</f>
        <v>2.9899207049990955E-5</v>
      </c>
      <c r="F66" s="136">
        <f>'35 sectors'!F69*ADB!$T$414/1000</f>
        <v>6.883532277351086E-3</v>
      </c>
      <c r="G66" s="136">
        <f>'35 sectors'!G69*ADB!$T$414/1000</f>
        <v>1.0007218817641677E-3</v>
      </c>
      <c r="H66" s="136">
        <f>'35 sectors'!H69*ADB!$T$414/1000</f>
        <v>4.5851354259696805E-5</v>
      </c>
      <c r="I66" s="136">
        <f>'35 sectors'!I69*ADB!$T$414/1000</f>
        <v>7.0140532023395946E-4</v>
      </c>
      <c r="J66" s="136">
        <f>'35 sectors'!J69*ADB!$T$414/1000</f>
        <v>3.5711515054795445E-4</v>
      </c>
      <c r="K66" s="136">
        <f>'35 sectors'!K69*ADB!$T$414/1000</f>
        <v>1.5995785681579324E-4</v>
      </c>
      <c r="L66" s="136">
        <f>'35 sectors'!L69*ADB!$T$414/1000</f>
        <v>5.704105901366799E-4</v>
      </c>
      <c r="M66" s="136">
        <f>'35 sectors'!M69*ADB!$T$414/1000</f>
        <v>2.6454099727492845E-4</v>
      </c>
      <c r="N66" s="136">
        <f>'35 sectors'!N69*ADB!$T$414/1000</f>
        <v>2.3838945400226353E-4</v>
      </c>
      <c r="O66" s="136">
        <f>'35 sectors'!O69*ADB!$T$414/1000</f>
        <v>6.7043531940970498E-3</v>
      </c>
      <c r="P66" s="136">
        <f>'35 sectors'!P69*ADB!$T$414/1000</f>
        <v>2.5146152951281432E-4</v>
      </c>
      <c r="Q66" s="136">
        <f>'35 sectors'!Q69*ADB!$T$414/1000</f>
        <v>3.6970681314428284E-4</v>
      </c>
      <c r="R66" s="136">
        <f>'35 sectors'!R69*ADB!$T$414/1000</f>
        <v>1.3778205702978286E-4</v>
      </c>
      <c r="S66" s="136">
        <f>'35 sectors'!S69*ADB!$T$414/1000</f>
        <v>2.7634773561096655E-3</v>
      </c>
      <c r="T66" s="136">
        <f>'35 sectors'!T69*ADB!$T$414/1000</f>
        <v>5.6689303278701537E-3</v>
      </c>
      <c r="U66" s="136">
        <f>'35 sectors'!U69*ADB!$T$414/1000</f>
        <v>1.3139021154538374E-2</v>
      </c>
      <c r="V66" s="136">
        <f>'35 sectors'!V69*ADB!$T$414/1000</f>
        <v>1.3797624838144727E-4</v>
      </c>
      <c r="W66" s="136">
        <f>'35 sectors'!W69*ADB!$T$414/1000</f>
        <v>6.175160763296798E-4</v>
      </c>
      <c r="X66" s="136">
        <f>'35 sectors'!X69*ADB!$T$414/1000</f>
        <v>4.832680304395192E-3</v>
      </c>
      <c r="Y66" s="136">
        <f>'35 sectors'!Y69*ADB!$T$414/1000</f>
        <v>0.88575406213485375</v>
      </c>
      <c r="Z66" s="136">
        <f>'35 sectors'!Z69*ADB!$T$414/1000</f>
        <v>1.7912584591964389</v>
      </c>
      <c r="AA66" s="136">
        <f>'35 sectors'!AA69*ADB!$T$414/1000</f>
        <v>0</v>
      </c>
      <c r="AB66" s="136">
        <f>'35 sectors'!AB69*ADB!$T$414/1000</f>
        <v>1.2880777976572875</v>
      </c>
      <c r="AC66" s="136">
        <f>'35 sectors'!AC69*ADB!$T$414/1000</f>
        <v>0.94284273049377088</v>
      </c>
      <c r="AD66" s="136">
        <f>'35 sectors'!AD69*ADB!$T$414/1000</f>
        <v>3.2022456087086799</v>
      </c>
      <c r="AE66" s="136">
        <f>'35 sectors'!AE69*ADB!$T$414/1000</f>
        <v>1.2062159063020477</v>
      </c>
      <c r="AF66" s="136">
        <f>'35 sectors'!AF69*ADB!$T$414/1000</f>
        <v>0.46963492751255664</v>
      </c>
      <c r="AG66" s="136">
        <f>'35 sectors'!AG69*ADB!$T$414/1000</f>
        <v>0.78049617011793759</v>
      </c>
      <c r="AH66" s="136">
        <f>'35 sectors'!AH69*ADB!$T$414/1000</f>
        <v>8.0167438886605789E-3</v>
      </c>
      <c r="AI66" s="136">
        <f>'35 sectors'!AI69*ADB!$T$414/1000</f>
        <v>1.9280636931059329E-3</v>
      </c>
      <c r="AJ66" s="136">
        <f>'35 sectors'!AJ69*ADB!$T$414/1000</f>
        <v>3.2458471553913895E-4</v>
      </c>
      <c r="AK66" s="136">
        <f>'35 sectors'!AK69*ADB!$T$414/1000</f>
        <v>1.8522068233131855E-3</v>
      </c>
      <c r="AL66" s="136">
        <f>'35 sectors'!AL69*ADB!$T$414/1000</f>
        <v>0</v>
      </c>
      <c r="AM66" s="136">
        <f>'35 sectors'!AM69*ADB!$T$414/1000</f>
        <v>14.006943729911331</v>
      </c>
      <c r="AN66" s="136">
        <f>'35 sectors'!AN69*ADB!$T$414/1000</f>
        <v>5.2340152635728613E-3</v>
      </c>
      <c r="AO66" s="136">
        <f>'35 sectors'!AO69*ADB!$T$414/1000</f>
        <v>1.1253600866263579E-4</v>
      </c>
      <c r="AP66" s="136">
        <f>'35 sectors'!AP69*ADB!$T$414/1000</f>
        <v>2.6634571593419534E-3</v>
      </c>
      <c r="AQ66" s="136">
        <f>'35 sectors'!AQ69*ADB!$T$414/1000</f>
        <v>1.7895482493506224E-3</v>
      </c>
      <c r="AR66" s="136">
        <f>'35 sectors'!AR69*ADB!$T$414/1000</f>
        <v>0</v>
      </c>
      <c r="AS66" s="136">
        <f>'35 sectors'!AS69*ADB!$T$414/1000</f>
        <v>24.642256279713727</v>
      </c>
    </row>
    <row r="67" spans="1:45" x14ac:dyDescent="0.25">
      <c r="A67" s="32">
        <v>63</v>
      </c>
      <c r="B67" s="38" t="s">
        <v>169</v>
      </c>
      <c r="C67" s="4" t="s">
        <v>134</v>
      </c>
      <c r="D67" s="136">
        <f>'35 sectors'!D70*ADB!$T$414/1000</f>
        <v>4.2216782295958023E-2</v>
      </c>
      <c r="E67" s="136">
        <f>'35 sectors'!E70*ADB!$T$414/1000</f>
        <v>1.0545034222083929E-2</v>
      </c>
      <c r="F67" s="136">
        <f>'35 sectors'!F70*ADB!$T$414/1000</f>
        <v>4.5388286651551618E-2</v>
      </c>
      <c r="G67" s="136">
        <f>'35 sectors'!G70*ADB!$T$414/1000</f>
        <v>2.8031252759656792E-2</v>
      </c>
      <c r="H67" s="136">
        <f>'35 sectors'!H70*ADB!$T$414/1000</f>
        <v>9.6285622183560804E-4</v>
      </c>
      <c r="I67" s="136">
        <f>'35 sectors'!I70*ADB!$T$414/1000</f>
        <v>1.315246801917889E-2</v>
      </c>
      <c r="J67" s="136">
        <f>'35 sectors'!J70*ADB!$T$414/1000</f>
        <v>3.5700185798472816E-3</v>
      </c>
      <c r="K67" s="136">
        <f>'35 sectors'!K70*ADB!$T$414/1000</f>
        <v>9.8702919802599962E-4</v>
      </c>
      <c r="L67" s="136">
        <f>'35 sectors'!L70*ADB!$T$414/1000</f>
        <v>7.1456802265822067E-3</v>
      </c>
      <c r="M67" s="136">
        <f>'35 sectors'!M70*ADB!$T$414/1000</f>
        <v>3.27815074317427E-3</v>
      </c>
      <c r="N67" s="136">
        <f>'35 sectors'!N70*ADB!$T$414/1000</f>
        <v>1.268630998060568E-2</v>
      </c>
      <c r="O67" s="136">
        <f>'35 sectors'!O70*ADB!$T$414/1000</f>
        <v>4.4335884774338731E-2</v>
      </c>
      <c r="P67" s="136">
        <f>'35 sectors'!P70*ADB!$T$414/1000</f>
        <v>2.8516097160992447E-3</v>
      </c>
      <c r="Q67" s="136">
        <f>'35 sectors'!Q70*ADB!$T$414/1000</f>
        <v>3.8209598984644344E-3</v>
      </c>
      <c r="R67" s="136">
        <f>'35 sectors'!R70*ADB!$T$414/1000</f>
        <v>8.5611924319464576E-4</v>
      </c>
      <c r="S67" s="136">
        <f>'35 sectors'!S70*ADB!$T$414/1000</f>
        <v>2.58651010662211E-2</v>
      </c>
      <c r="T67" s="136">
        <f>'35 sectors'!T70*ADB!$T$414/1000</f>
        <v>0.13176636103030717</v>
      </c>
      <c r="U67" s="136">
        <f>'35 sectors'!U70*ADB!$T$414/1000</f>
        <v>0.21177174047730685</v>
      </c>
      <c r="V67" s="136">
        <f>'35 sectors'!V70*ADB!$T$414/1000</f>
        <v>6.3386072874323726E-2</v>
      </c>
      <c r="W67" s="136">
        <f>'35 sectors'!W70*ADB!$T$414/1000</f>
        <v>3.9494142991263817E-2</v>
      </c>
      <c r="X67" s="136">
        <f>'35 sectors'!X70*ADB!$T$414/1000</f>
        <v>0.93956515525643525</v>
      </c>
      <c r="Y67" s="136">
        <f>'35 sectors'!Y70*ADB!$T$414/1000</f>
        <v>0.17105842902811746</v>
      </c>
      <c r="Z67" s="136">
        <f>'35 sectors'!Z70*ADB!$T$414/1000</f>
        <v>1.5217201110689207E-2</v>
      </c>
      <c r="AA67" s="136">
        <f>'35 sectors'!AA70*ADB!$T$414/1000</f>
        <v>0</v>
      </c>
      <c r="AB67" s="136">
        <f>'35 sectors'!AB70*ADB!$T$414/1000</f>
        <v>0.14036079456338915</v>
      </c>
      <c r="AC67" s="136">
        <f>'35 sectors'!AC70*ADB!$T$414/1000</f>
        <v>0.35712123726573486</v>
      </c>
      <c r="AD67" s="136">
        <f>'35 sectors'!AD70*ADB!$T$414/1000</f>
        <v>0.36428818018772996</v>
      </c>
      <c r="AE67" s="136">
        <f>'35 sectors'!AE70*ADB!$T$414/1000</f>
        <v>0.49499900653896384</v>
      </c>
      <c r="AF67" s="136">
        <f>'35 sectors'!AF70*ADB!$T$414/1000</f>
        <v>2.5679606096722159E-2</v>
      </c>
      <c r="AG67" s="136">
        <f>'35 sectors'!AG70*ADB!$T$414/1000</f>
        <v>0.49351811827161185</v>
      </c>
      <c r="AH67" s="136">
        <f>'35 sectors'!AH70*ADB!$T$414/1000</f>
        <v>2.5309042931644592E-2</v>
      </c>
      <c r="AI67" s="136">
        <f>'35 sectors'!AI70*ADB!$T$414/1000</f>
        <v>8.3767829861273527E-2</v>
      </c>
      <c r="AJ67" s="136">
        <f>'35 sectors'!AJ70*ADB!$T$414/1000</f>
        <v>6.1031128580065992E-2</v>
      </c>
      <c r="AK67" s="136">
        <f>'35 sectors'!AK70*ADB!$T$414/1000</f>
        <v>0.18964954544773951</v>
      </c>
      <c r="AL67" s="136">
        <f>'35 sectors'!AL70*ADB!$T$414/1000</f>
        <v>0</v>
      </c>
      <c r="AM67" s="136">
        <f>'35 sectors'!AM70*ADB!$T$414/1000</f>
        <v>7.9662709011333757</v>
      </c>
      <c r="AN67" s="136">
        <f>'35 sectors'!AN70*ADB!$T$414/1000</f>
        <v>1.2792402957274818E-2</v>
      </c>
      <c r="AO67" s="136">
        <f>'35 sectors'!AO70*ADB!$T$414/1000</f>
        <v>2.3667790952466339E-2</v>
      </c>
      <c r="AP67" s="136">
        <f>'35 sectors'!AP70*ADB!$T$414/1000</f>
        <v>3.6355396256566273E-2</v>
      </c>
      <c r="AQ67" s="136">
        <f>'35 sectors'!AQ70*ADB!$T$414/1000</f>
        <v>1.2749311397261083E-2</v>
      </c>
      <c r="AR67" s="136">
        <f>'35 sectors'!AR70*ADB!$T$414/1000</f>
        <v>0</v>
      </c>
      <c r="AS67" s="136">
        <f>'35 sectors'!AS70*ADB!$T$414/1000</f>
        <v>12.105512938807083</v>
      </c>
    </row>
    <row r="68" spans="1:45" x14ac:dyDescent="0.25">
      <c r="A68" s="32">
        <v>64</v>
      </c>
      <c r="B68" s="38" t="s">
        <v>170</v>
      </c>
      <c r="C68" s="4" t="s">
        <v>135</v>
      </c>
      <c r="D68" s="136">
        <f>'35 sectors'!D71*ADB!$T$414/1000</f>
        <v>0.28014616536178683</v>
      </c>
      <c r="E68" s="136">
        <f>'35 sectors'!E71*ADB!$T$414/1000</f>
        <v>8.727467998115436E-2</v>
      </c>
      <c r="F68" s="136">
        <f>'35 sectors'!F71*ADB!$T$414/1000</f>
        <v>0.17606841498082304</v>
      </c>
      <c r="G68" s="136">
        <f>'35 sectors'!G71*ADB!$T$414/1000</f>
        <v>0.14808791564837506</v>
      </c>
      <c r="H68" s="136">
        <f>'35 sectors'!H71*ADB!$T$414/1000</f>
        <v>1.0230064558858335E-2</v>
      </c>
      <c r="I68" s="136">
        <f>'35 sectors'!I71*ADB!$T$414/1000</f>
        <v>0.1052749568557733</v>
      </c>
      <c r="J68" s="136">
        <f>'35 sectors'!J71*ADB!$T$414/1000</f>
        <v>2.5481060875094698E-3</v>
      </c>
      <c r="K68" s="136">
        <f>'35 sectors'!K71*ADB!$T$414/1000</f>
        <v>5.8900855773756887E-3</v>
      </c>
      <c r="L68" s="136">
        <f>'35 sectors'!L71*ADB!$T$414/1000</f>
        <v>3.1089105177546511E-3</v>
      </c>
      <c r="M68" s="136">
        <f>'35 sectors'!M71*ADB!$T$414/1000</f>
        <v>1.8918663217736868E-3</v>
      </c>
      <c r="N68" s="136">
        <f>'35 sectors'!N71*ADB!$T$414/1000</f>
        <v>2.8993679047108032E-3</v>
      </c>
      <c r="O68" s="136">
        <f>'35 sectors'!O71*ADB!$T$414/1000</f>
        <v>0.19684198916348711</v>
      </c>
      <c r="P68" s="136">
        <f>'35 sectors'!P71*ADB!$T$414/1000</f>
        <v>9.494875700625089E-3</v>
      </c>
      <c r="Q68" s="136">
        <f>'35 sectors'!Q71*ADB!$T$414/1000</f>
        <v>2.2981311229202119E-3</v>
      </c>
      <c r="R68" s="136">
        <f>'35 sectors'!R71*ADB!$T$414/1000</f>
        <v>5.2617032581801348E-3</v>
      </c>
      <c r="S68" s="136">
        <f>'35 sectors'!S71*ADB!$T$414/1000</f>
        <v>0.16785390925275884</v>
      </c>
      <c r="T68" s="136">
        <f>'35 sectors'!T71*ADB!$T$414/1000</f>
        <v>0.29449126516525553</v>
      </c>
      <c r="U68" s="136">
        <f>'35 sectors'!U71*ADB!$T$414/1000</f>
        <v>0.9242232904055343</v>
      </c>
      <c r="V68" s="136">
        <f>'35 sectors'!V71*ADB!$T$414/1000</f>
        <v>1.7505759927450851E-2</v>
      </c>
      <c r="W68" s="136">
        <f>'35 sectors'!W71*ADB!$T$414/1000</f>
        <v>2.4481822263394647E-2</v>
      </c>
      <c r="X68" s="136">
        <f>'35 sectors'!X71*ADB!$T$414/1000</f>
        <v>0.17214632736809682</v>
      </c>
      <c r="Y68" s="136">
        <f>'35 sectors'!Y71*ADB!$T$414/1000</f>
        <v>0.51738286605114225</v>
      </c>
      <c r="Z68" s="136">
        <f>'35 sectors'!Z71*ADB!$T$414/1000</f>
        <v>8.3133450513768165E-2</v>
      </c>
      <c r="AA68" s="136">
        <f>'35 sectors'!AA71*ADB!$T$414/1000</f>
        <v>0</v>
      </c>
      <c r="AB68" s="136">
        <f>'35 sectors'!AB71*ADB!$T$414/1000</f>
        <v>3.0903511613550958E-2</v>
      </c>
      <c r="AC68" s="136">
        <f>'35 sectors'!AC71*ADB!$T$414/1000</f>
        <v>8.4128509351645217E-2</v>
      </c>
      <c r="AD68" s="136">
        <f>'35 sectors'!AD71*ADB!$T$414/1000</f>
        <v>0.30770464833051708</v>
      </c>
      <c r="AE68" s="136">
        <f>'35 sectors'!AE71*ADB!$T$414/1000</f>
        <v>0.70659068185781571</v>
      </c>
      <c r="AF68" s="136">
        <f>'35 sectors'!AF71*ADB!$T$414/1000</f>
        <v>6.4431990310178947E-2</v>
      </c>
      <c r="AG68" s="136">
        <f>'35 sectors'!AG71*ADB!$T$414/1000</f>
        <v>1.6972436249834022E-2</v>
      </c>
      <c r="AH68" s="136">
        <f>'35 sectors'!AH71*ADB!$T$414/1000</f>
        <v>1.5419314573708504E-2</v>
      </c>
      <c r="AI68" s="136">
        <f>'35 sectors'!AI71*ADB!$T$414/1000</f>
        <v>0.15873979189701526</v>
      </c>
      <c r="AJ68" s="136">
        <f>'35 sectors'!AJ71*ADB!$T$414/1000</f>
        <v>6.7492356721866861E-2</v>
      </c>
      <c r="AK68" s="136">
        <f>'35 sectors'!AK71*ADB!$T$414/1000</f>
        <v>7.9370437586391937E-2</v>
      </c>
      <c r="AL68" s="136">
        <f>'35 sectors'!AL71*ADB!$T$414/1000</f>
        <v>0</v>
      </c>
      <c r="AM68" s="136">
        <f>'35 sectors'!AM71*ADB!$T$414/1000</f>
        <v>4.7210519279990963</v>
      </c>
      <c r="AN68" s="136">
        <f>'35 sectors'!AN71*ADB!$T$414/1000</f>
        <v>4.6712613462223058E-2</v>
      </c>
      <c r="AO68" s="136">
        <f>'35 sectors'!AO71*ADB!$T$414/1000</f>
        <v>5.7545482907457712E-3</v>
      </c>
      <c r="AP68" s="136">
        <f>'35 sectors'!AP71*ADB!$T$414/1000</f>
        <v>6.7274679212372068E-2</v>
      </c>
      <c r="AQ68" s="136">
        <f>'35 sectors'!AQ71*ADB!$T$414/1000</f>
        <v>2.8327285676455982E-2</v>
      </c>
      <c r="AR68" s="136">
        <f>'35 sectors'!AR71*ADB!$T$414/1000</f>
        <v>0</v>
      </c>
      <c r="AS68" s="136">
        <f>'35 sectors'!AS71*ADB!$T$414/1000</f>
        <v>9.6394106571219282</v>
      </c>
    </row>
    <row r="69" spans="1:45" x14ac:dyDescent="0.25">
      <c r="A69" s="32">
        <v>65</v>
      </c>
      <c r="B69" s="38" t="s">
        <v>171</v>
      </c>
      <c r="C69" s="4" t="s">
        <v>136</v>
      </c>
      <c r="D69" s="136">
        <f>'35 sectors'!D72*ADB!$T$414/1000</f>
        <v>6.0923089272813683E-3</v>
      </c>
      <c r="E69" s="136">
        <f>'35 sectors'!E72*ADB!$T$414/1000</f>
        <v>2.743990895419685E-3</v>
      </c>
      <c r="F69" s="136">
        <f>'35 sectors'!F72*ADB!$T$414/1000</f>
        <v>3.2365369058750715E-3</v>
      </c>
      <c r="G69" s="136">
        <f>'35 sectors'!G72*ADB!$T$414/1000</f>
        <v>3.5104157657905814E-3</v>
      </c>
      <c r="H69" s="136">
        <f>'35 sectors'!H72*ADB!$T$414/1000</f>
        <v>2.8602128138158813E-4</v>
      </c>
      <c r="I69" s="136">
        <f>'35 sectors'!I72*ADB!$T$414/1000</f>
        <v>3.1313758166363876E-4</v>
      </c>
      <c r="J69" s="136">
        <f>'35 sectors'!J72*ADB!$T$414/1000</f>
        <v>2.0017528485046228E-3</v>
      </c>
      <c r="K69" s="136">
        <f>'35 sectors'!K72*ADB!$T$414/1000</f>
        <v>4.8076907157347624E-4</v>
      </c>
      <c r="L69" s="136">
        <f>'35 sectors'!L72*ADB!$T$414/1000</f>
        <v>3.9753642541334147E-4</v>
      </c>
      <c r="M69" s="136">
        <f>'35 sectors'!M72*ADB!$T$414/1000</f>
        <v>6.2309954720511567E-5</v>
      </c>
      <c r="N69" s="136">
        <f>'35 sectors'!N72*ADB!$T$414/1000</f>
        <v>1.1487259141666544E-3</v>
      </c>
      <c r="O69" s="136">
        <f>'35 sectors'!O72*ADB!$T$414/1000</f>
        <v>3.4979728706597988E-3</v>
      </c>
      <c r="P69" s="136">
        <f>'35 sectors'!P72*ADB!$T$414/1000</f>
        <v>1.2345965178574888E-3</v>
      </c>
      <c r="Q69" s="136">
        <f>'35 sectors'!Q72*ADB!$T$414/1000</f>
        <v>8.9386205647532977E-4</v>
      </c>
      <c r="R69" s="136">
        <f>'35 sectors'!R72*ADB!$T$414/1000</f>
        <v>2.1068694553588833E-3</v>
      </c>
      <c r="S69" s="136">
        <f>'35 sectors'!S72*ADB!$T$414/1000</f>
        <v>5.4962135821000494E-3</v>
      </c>
      <c r="T69" s="136">
        <f>'35 sectors'!T72*ADB!$T$414/1000</f>
        <v>3.5660462950651388E-3</v>
      </c>
      <c r="U69" s="136">
        <f>'35 sectors'!U72*ADB!$T$414/1000</f>
        <v>3.5409127861301551E-3</v>
      </c>
      <c r="V69" s="136">
        <f>'35 sectors'!V72*ADB!$T$414/1000</f>
        <v>2.0504057198726536E-3</v>
      </c>
      <c r="W69" s="136">
        <f>'35 sectors'!W72*ADB!$T$414/1000</f>
        <v>2.0336965756144179E-3</v>
      </c>
      <c r="X69" s="136">
        <f>'35 sectors'!X72*ADB!$T$414/1000</f>
        <v>2.6761324963164644E-3</v>
      </c>
      <c r="Y69" s="136">
        <f>'35 sectors'!Y72*ADB!$T$414/1000</f>
        <v>2.6023823387736045E-3</v>
      </c>
      <c r="Z69" s="136">
        <f>'35 sectors'!Z72*ADB!$T$414/1000</f>
        <v>1.4872827426082676E-3</v>
      </c>
      <c r="AA69" s="136">
        <f>'35 sectors'!AA72*ADB!$T$414/1000</f>
        <v>0</v>
      </c>
      <c r="AB69" s="136">
        <f>'35 sectors'!AB72*ADB!$T$414/1000</f>
        <v>3.3528476648840094E-4</v>
      </c>
      <c r="AC69" s="136">
        <f>'35 sectors'!AC72*ADB!$T$414/1000</f>
        <v>4.6827015973596205E-4</v>
      </c>
      <c r="AD69" s="136">
        <f>'35 sectors'!AD72*ADB!$T$414/1000</f>
        <v>2.6376771012084992E-3</v>
      </c>
      <c r="AE69" s="136">
        <f>'35 sectors'!AE72*ADB!$T$414/1000</f>
        <v>1.9081625844590822E-3</v>
      </c>
      <c r="AF69" s="136">
        <f>'35 sectors'!AF72*ADB!$T$414/1000</f>
        <v>2.2209216650019353E-3</v>
      </c>
      <c r="AG69" s="136">
        <f>'35 sectors'!AG72*ADB!$T$414/1000</f>
        <v>1.0164692886196645E-3</v>
      </c>
      <c r="AH69" s="136">
        <f>'35 sectors'!AH72*ADB!$T$414/1000</f>
        <v>2.0785644247212159E-3</v>
      </c>
      <c r="AI69" s="136">
        <f>'35 sectors'!AI72*ADB!$T$414/1000</f>
        <v>1.0212537996711899E-3</v>
      </c>
      <c r="AJ69" s="136">
        <f>'35 sectors'!AJ72*ADB!$T$414/1000</f>
        <v>4.088181311158998E-4</v>
      </c>
      <c r="AK69" s="136">
        <f>'35 sectors'!AK72*ADB!$T$414/1000</f>
        <v>3.1977094773830692E-3</v>
      </c>
      <c r="AL69" s="136">
        <f>'35 sectors'!AL72*ADB!$T$414/1000</f>
        <v>0</v>
      </c>
      <c r="AM69" s="136">
        <f>'35 sectors'!AM72*ADB!$T$414/1000</f>
        <v>7.3505838785752984E-3</v>
      </c>
      <c r="AN69" s="136">
        <f>'35 sectors'!AN72*ADB!$T$414/1000</f>
        <v>2.6847661609664232E-3</v>
      </c>
      <c r="AO69" s="136">
        <f>'35 sectors'!AO72*ADB!$T$414/1000</f>
        <v>2.1818141994408035E-3</v>
      </c>
      <c r="AP69" s="136">
        <f>'35 sectors'!AP72*ADB!$T$414/1000</f>
        <v>2.3510597048889792E-3</v>
      </c>
      <c r="AQ69" s="136">
        <f>'35 sectors'!AQ72*ADB!$T$414/1000</f>
        <v>3.8983888011626814E-3</v>
      </c>
      <c r="AR69" s="136">
        <f>'35 sectors'!AR72*ADB!$T$414/1000</f>
        <v>0</v>
      </c>
      <c r="AS69" s="136">
        <f>'35 sectors'!AS72*ADB!$T$414/1000</f>
        <v>8.5219623152061899E-2</v>
      </c>
    </row>
    <row r="70" spans="1:45" x14ac:dyDescent="0.25">
      <c r="A70" s="32">
        <v>66</v>
      </c>
      <c r="B70" s="38" t="s">
        <v>172</v>
      </c>
      <c r="C70" s="4" t="s">
        <v>137</v>
      </c>
      <c r="D70" s="136">
        <f>'35 sectors'!D73*ADB!$T$414/1000</f>
        <v>4.3415877055714052E-3</v>
      </c>
      <c r="E70" s="136">
        <f>'35 sectors'!E73*ADB!$T$414/1000</f>
        <v>1.4496627032536101E-3</v>
      </c>
      <c r="F70" s="136">
        <f>'35 sectors'!F73*ADB!$T$414/1000</f>
        <v>7.365019041249362E-3</v>
      </c>
      <c r="G70" s="136">
        <f>'35 sectors'!G73*ADB!$T$414/1000</f>
        <v>2.3474786511130889E-3</v>
      </c>
      <c r="H70" s="136">
        <f>'35 sectors'!H73*ADB!$T$414/1000</f>
        <v>1.752032227374538E-4</v>
      </c>
      <c r="I70" s="136">
        <f>'35 sectors'!I73*ADB!$T$414/1000</f>
        <v>6.1436459293832111E-4</v>
      </c>
      <c r="J70" s="136">
        <f>'35 sectors'!J73*ADB!$T$414/1000</f>
        <v>2.89896264758504E-3</v>
      </c>
      <c r="K70" s="136">
        <f>'35 sectors'!K73*ADB!$T$414/1000</f>
        <v>2.0264931569929424E-4</v>
      </c>
      <c r="L70" s="136">
        <f>'35 sectors'!L73*ADB!$T$414/1000</f>
        <v>3.0194108758700377E-3</v>
      </c>
      <c r="M70" s="136">
        <f>'35 sectors'!M73*ADB!$T$414/1000</f>
        <v>8.641438588339941E-4</v>
      </c>
      <c r="N70" s="136">
        <f>'35 sectors'!N73*ADB!$T$414/1000</f>
        <v>2.0552979255527857E-3</v>
      </c>
      <c r="O70" s="136">
        <f>'35 sectors'!O73*ADB!$T$414/1000</f>
        <v>3.1987144143899044E-3</v>
      </c>
      <c r="P70" s="136">
        <f>'35 sectors'!P73*ADB!$T$414/1000</f>
        <v>7.5999170385430688E-4</v>
      </c>
      <c r="Q70" s="136">
        <f>'35 sectors'!Q73*ADB!$T$414/1000</f>
        <v>2.7897377435379738E-3</v>
      </c>
      <c r="R70" s="136">
        <f>'35 sectors'!R73*ADB!$T$414/1000</f>
        <v>6.221122404596926E-4</v>
      </c>
      <c r="S70" s="136">
        <f>'35 sectors'!S73*ADB!$T$414/1000</f>
        <v>3.3175155325776261E-3</v>
      </c>
      <c r="T70" s="136">
        <f>'35 sectors'!T73*ADB!$T$414/1000</f>
        <v>1.0211476940847095E-2</v>
      </c>
      <c r="U70" s="136">
        <f>'35 sectors'!U73*ADB!$T$414/1000</f>
        <v>2.2017679032396105E-2</v>
      </c>
      <c r="V70" s="136">
        <f>'35 sectors'!V73*ADB!$T$414/1000</f>
        <v>1.0965530530957968E-2</v>
      </c>
      <c r="W70" s="136">
        <f>'35 sectors'!W73*ADB!$T$414/1000</f>
        <v>5.0448506541497405E-3</v>
      </c>
      <c r="X70" s="136">
        <f>'35 sectors'!X73*ADB!$T$414/1000</f>
        <v>0.13155071830952675</v>
      </c>
      <c r="Y70" s="136">
        <f>'35 sectors'!Y73*ADB!$T$414/1000</f>
        <v>2.6119669006974502E-2</v>
      </c>
      <c r="Z70" s="136">
        <f>'35 sectors'!Z73*ADB!$T$414/1000</f>
        <v>4.8559714549283739E-4</v>
      </c>
      <c r="AA70" s="136">
        <f>'35 sectors'!AA73*ADB!$T$414/1000</f>
        <v>0</v>
      </c>
      <c r="AB70" s="136">
        <f>'35 sectors'!AB73*ADB!$T$414/1000</f>
        <v>1.7301358608380467E-2</v>
      </c>
      <c r="AC70" s="136">
        <f>'35 sectors'!AC73*ADB!$T$414/1000</f>
        <v>5.6072279935668198E-2</v>
      </c>
      <c r="AD70" s="136">
        <f>'35 sectors'!AD73*ADB!$T$414/1000</f>
        <v>2.8464883191866349E-2</v>
      </c>
      <c r="AE70" s="136">
        <f>'35 sectors'!AE73*ADB!$T$414/1000</f>
        <v>6.6871708341624841E-2</v>
      </c>
      <c r="AF70" s="136">
        <f>'35 sectors'!AF73*ADB!$T$414/1000</f>
        <v>2.1076831035661409E-2</v>
      </c>
      <c r="AG70" s="136">
        <f>'35 sectors'!AG73*ADB!$T$414/1000</f>
        <v>6.965821051222526E-2</v>
      </c>
      <c r="AH70" s="136">
        <f>'35 sectors'!AH73*ADB!$T$414/1000</f>
        <v>4.3346486963395832E-3</v>
      </c>
      <c r="AI70" s="136">
        <f>'35 sectors'!AI73*ADB!$T$414/1000</f>
        <v>8.5047438735945998E-3</v>
      </c>
      <c r="AJ70" s="136">
        <f>'35 sectors'!AJ73*ADB!$T$414/1000</f>
        <v>1.1661785487435959E-2</v>
      </c>
      <c r="AK70" s="136">
        <f>'35 sectors'!AK73*ADB!$T$414/1000</f>
        <v>3.5728799748252223E-2</v>
      </c>
      <c r="AL70" s="136">
        <f>'35 sectors'!AL73*ADB!$T$414/1000</f>
        <v>0</v>
      </c>
      <c r="AM70" s="136">
        <f>'35 sectors'!AM73*ADB!$T$414/1000</f>
        <v>1.1445003681897428</v>
      </c>
      <c r="AN70" s="136">
        <f>'35 sectors'!AN73*ADB!$T$414/1000</f>
        <v>1.6439244055806456E-3</v>
      </c>
      <c r="AO70" s="136">
        <f>'35 sectors'!AO73*ADB!$T$414/1000</f>
        <v>7.4694485888144304E-3</v>
      </c>
      <c r="AP70" s="136">
        <f>'35 sectors'!AP73*ADB!$T$414/1000</f>
        <v>7.9569919859711624E-3</v>
      </c>
      <c r="AQ70" s="136">
        <f>'35 sectors'!AQ73*ADB!$T$414/1000</f>
        <v>9.3461456507667254E-3</v>
      </c>
      <c r="AR70" s="136">
        <f>'35 sectors'!AR73*ADB!$T$414/1000</f>
        <v>0</v>
      </c>
      <c r="AS70" s="136">
        <f>'35 sectors'!AS73*ADB!$T$414/1000</f>
        <v>1.7330095020474934</v>
      </c>
    </row>
    <row r="71" spans="1:45" x14ac:dyDescent="0.25">
      <c r="A71" s="32">
        <v>67</v>
      </c>
      <c r="B71" s="38" t="s">
        <v>173</v>
      </c>
      <c r="C71" s="4" t="s">
        <v>138</v>
      </c>
      <c r="D71" s="136">
        <f>'35 sectors'!D74*ADB!$T$414/1000</f>
        <v>5.3879461208711996E-3</v>
      </c>
      <c r="E71" s="136">
        <f>'35 sectors'!E74*ADB!$T$414/1000</f>
        <v>2.1573112081930005E-3</v>
      </c>
      <c r="F71" s="136">
        <f>'35 sectors'!F74*ADB!$T$414/1000</f>
        <v>3.3347014601843154E-3</v>
      </c>
      <c r="G71" s="136">
        <f>'35 sectors'!G74*ADB!$T$414/1000</f>
        <v>5.4915782909658629E-3</v>
      </c>
      <c r="H71" s="136">
        <f>'35 sectors'!H74*ADB!$T$414/1000</f>
        <v>0</v>
      </c>
      <c r="I71" s="136">
        <f>'35 sectors'!I74*ADB!$T$414/1000</f>
        <v>7.9395847872111016E-4</v>
      </c>
      <c r="J71" s="136">
        <f>'35 sectors'!J74*ADB!$T$414/1000</f>
        <v>6.4295197525830421E-6</v>
      </c>
      <c r="K71" s="136">
        <f>'35 sectors'!K74*ADB!$T$414/1000</f>
        <v>6.9004519295092677E-5</v>
      </c>
      <c r="L71" s="136">
        <f>'35 sectors'!L74*ADB!$T$414/1000</f>
        <v>8.6508518087300273E-6</v>
      </c>
      <c r="M71" s="136">
        <f>'35 sectors'!M74*ADB!$T$414/1000</f>
        <v>2.3137057926847171E-6</v>
      </c>
      <c r="N71" s="136">
        <f>'35 sectors'!N74*ADB!$T$414/1000</f>
        <v>1.644654462690063E-6</v>
      </c>
      <c r="O71" s="136">
        <f>'35 sectors'!O74*ADB!$T$414/1000</f>
        <v>4.0024946499913902E-3</v>
      </c>
      <c r="P71" s="136">
        <f>'35 sectors'!P74*ADB!$T$414/1000</f>
        <v>1.0231083436715137E-4</v>
      </c>
      <c r="Q71" s="136">
        <f>'35 sectors'!Q74*ADB!$T$414/1000</f>
        <v>6.7205638766390587E-6</v>
      </c>
      <c r="R71" s="136">
        <f>'35 sectors'!R74*ADB!$T$414/1000</f>
        <v>9.364357568825321E-5</v>
      </c>
      <c r="S71" s="136">
        <f>'35 sectors'!S74*ADB!$T$414/1000</f>
        <v>3.4845035864634506E-3</v>
      </c>
      <c r="T71" s="136">
        <f>'35 sectors'!T74*ADB!$T$414/1000</f>
        <v>5.3957817245827173E-3</v>
      </c>
      <c r="U71" s="136">
        <f>'35 sectors'!U74*ADB!$T$414/1000</f>
        <v>4.7745438963391782E-3</v>
      </c>
      <c r="V71" s="136">
        <f>'35 sectors'!V74*ADB!$T$414/1000</f>
        <v>1.5196097970313982E-4</v>
      </c>
      <c r="W71" s="136">
        <f>'35 sectors'!W74*ADB!$T$414/1000</f>
        <v>1.1893545757089687E-4</v>
      </c>
      <c r="X71" s="136">
        <f>'35 sectors'!X74*ADB!$T$414/1000</f>
        <v>1.1695988056749508E-3</v>
      </c>
      <c r="Y71" s="136">
        <f>'35 sectors'!Y74*ADB!$T$414/1000</f>
        <v>1.8030275982828059E-3</v>
      </c>
      <c r="Z71" s="136">
        <f>'35 sectors'!Z74*ADB!$T$414/1000</f>
        <v>5.5548390769405735E-4</v>
      </c>
      <c r="AA71" s="136">
        <f>'35 sectors'!AA74*ADB!$T$414/1000</f>
        <v>0</v>
      </c>
      <c r="AB71" s="136">
        <f>'35 sectors'!AB74*ADB!$T$414/1000</f>
        <v>3.4985466858615354E-4</v>
      </c>
      <c r="AC71" s="136">
        <f>'35 sectors'!AC74*ADB!$T$414/1000</f>
        <v>5.4538533924514761E-4</v>
      </c>
      <c r="AD71" s="136">
        <f>'35 sectors'!AD74*ADB!$T$414/1000</f>
        <v>2.0900743444968702E-3</v>
      </c>
      <c r="AE71" s="136">
        <f>'35 sectors'!AE74*ADB!$T$414/1000</f>
        <v>3.100417314481537E-3</v>
      </c>
      <c r="AF71" s="136">
        <f>'35 sectors'!AF74*ADB!$T$414/1000</f>
        <v>4.5610041023661028E-4</v>
      </c>
      <c r="AG71" s="136">
        <f>'35 sectors'!AG74*ADB!$T$414/1000</f>
        <v>9.8929445952466045E-4</v>
      </c>
      <c r="AH71" s="136">
        <f>'35 sectors'!AH74*ADB!$T$414/1000</f>
        <v>6.1668608456901951E-4</v>
      </c>
      <c r="AI71" s="136">
        <f>'35 sectors'!AI74*ADB!$T$414/1000</f>
        <v>2.2240799764195887E-3</v>
      </c>
      <c r="AJ71" s="136">
        <f>'35 sectors'!AJ74*ADB!$T$414/1000</f>
        <v>3.2514741176320715E-3</v>
      </c>
      <c r="AK71" s="136">
        <f>'35 sectors'!AK74*ADB!$T$414/1000</f>
        <v>1.0772103132330773E-2</v>
      </c>
      <c r="AL71" s="136">
        <f>'35 sectors'!AL74*ADB!$T$414/1000</f>
        <v>0</v>
      </c>
      <c r="AM71" s="136">
        <f>'35 sectors'!AM74*ADB!$T$414/1000</f>
        <v>0.15920581995348773</v>
      </c>
      <c r="AN71" s="136">
        <f>'35 sectors'!AN74*ADB!$T$414/1000</f>
        <v>1.4859640732165647E-3</v>
      </c>
      <c r="AO71" s="136">
        <f>'35 sectors'!AO74*ADB!$T$414/1000</f>
        <v>1.1604922831345672</v>
      </c>
      <c r="AP71" s="136">
        <f>'35 sectors'!AP74*ADB!$T$414/1000</f>
        <v>5.6088354258930994E-4</v>
      </c>
      <c r="AQ71" s="136">
        <f>'35 sectors'!AQ74*ADB!$T$414/1000</f>
        <v>6.3172992274838401E-3</v>
      </c>
      <c r="AR71" s="136">
        <f>'35 sectors'!AR74*ADB!$T$414/1000</f>
        <v>0</v>
      </c>
      <c r="AS71" s="136">
        <f>'35 sectors'!AS74*ADB!$T$414/1000</f>
        <v>1.3913702641691492</v>
      </c>
    </row>
    <row r="72" spans="1:45" x14ac:dyDescent="0.25">
      <c r="A72" s="32">
        <v>68</v>
      </c>
      <c r="B72" s="38" t="s">
        <v>174</v>
      </c>
      <c r="C72" s="4" t="s">
        <v>57</v>
      </c>
      <c r="D72" s="136">
        <f>'35 sectors'!D75*ADB!$T$414/1000</f>
        <v>1.391740432669476E-3</v>
      </c>
      <c r="E72" s="136">
        <f>'35 sectors'!E75*ADB!$T$414/1000</f>
        <v>7.9603150835552694E-4</v>
      </c>
      <c r="F72" s="136">
        <f>'35 sectors'!F75*ADB!$T$414/1000</f>
        <v>1.3453306078017788E-3</v>
      </c>
      <c r="G72" s="136">
        <f>'35 sectors'!G75*ADB!$T$414/1000</f>
        <v>2.4097535130219927E-3</v>
      </c>
      <c r="H72" s="136">
        <f>'35 sectors'!H75*ADB!$T$414/1000</f>
        <v>1.6391647318462791E-4</v>
      </c>
      <c r="I72" s="136">
        <f>'35 sectors'!I75*ADB!$T$414/1000</f>
        <v>5.51468002805828E-4</v>
      </c>
      <c r="J72" s="136">
        <f>'35 sectors'!J75*ADB!$T$414/1000</f>
        <v>8.5106168260244667E-6</v>
      </c>
      <c r="K72" s="136">
        <f>'35 sectors'!K75*ADB!$T$414/1000</f>
        <v>5.4606232177690246E-5</v>
      </c>
      <c r="L72" s="136">
        <f>'35 sectors'!L75*ADB!$T$414/1000</f>
        <v>8.9843279343151892E-7</v>
      </c>
      <c r="M72" s="136">
        <f>'35 sectors'!M75*ADB!$T$414/1000</f>
        <v>6.1709825428258311E-7</v>
      </c>
      <c r="N72" s="136">
        <f>'35 sectors'!N75*ADB!$T$414/1000</f>
        <v>1.0112789203362654E-7</v>
      </c>
      <c r="O72" s="136">
        <f>'35 sectors'!O75*ADB!$T$414/1000</f>
        <v>1.4549570788276709E-3</v>
      </c>
      <c r="P72" s="136">
        <f>'35 sectors'!P75*ADB!$T$414/1000</f>
        <v>4.8232304563131288E-5</v>
      </c>
      <c r="Q72" s="136">
        <f>'35 sectors'!Q75*ADB!$T$414/1000</f>
        <v>6.1191713546716318E-8</v>
      </c>
      <c r="R72" s="136">
        <f>'35 sectors'!R75*ADB!$T$414/1000</f>
        <v>7.7063563675957002E-5</v>
      </c>
      <c r="S72" s="136">
        <f>'35 sectors'!S75*ADB!$T$414/1000</f>
        <v>6.9496538442675136E-4</v>
      </c>
      <c r="T72" s="136">
        <f>'35 sectors'!T75*ADB!$T$414/1000</f>
        <v>2.6054403259684255E-3</v>
      </c>
      <c r="U72" s="136">
        <f>'35 sectors'!U75*ADB!$T$414/1000</f>
        <v>3.8078182448367795E-3</v>
      </c>
      <c r="V72" s="136">
        <f>'35 sectors'!V75*ADB!$T$414/1000</f>
        <v>2.7243202326441885E-6</v>
      </c>
      <c r="W72" s="136">
        <f>'35 sectors'!W75*ADB!$T$414/1000</f>
        <v>4.1765904254327121E-5</v>
      </c>
      <c r="X72" s="136">
        <f>'35 sectors'!X75*ADB!$T$414/1000</f>
        <v>6.343525090992541E-4</v>
      </c>
      <c r="Y72" s="136">
        <f>'35 sectors'!Y75*ADB!$T$414/1000</f>
        <v>1.5070262218498959E-3</v>
      </c>
      <c r="Z72" s="136">
        <f>'35 sectors'!Z75*ADB!$T$414/1000</f>
        <v>3.3757171751615441E-5</v>
      </c>
      <c r="AA72" s="136">
        <f>'35 sectors'!AA75*ADB!$T$414/1000</f>
        <v>0</v>
      </c>
      <c r="AB72" s="136">
        <f>'35 sectors'!AB75*ADB!$T$414/1000</f>
        <v>1.7120647619104089E-4</v>
      </c>
      <c r="AC72" s="136">
        <f>'35 sectors'!AC75*ADB!$T$414/1000</f>
        <v>1.9399453096452057E-4</v>
      </c>
      <c r="AD72" s="136">
        <f>'35 sectors'!AD75*ADB!$T$414/1000</f>
        <v>1.9718073399801672E-3</v>
      </c>
      <c r="AE72" s="136">
        <f>'35 sectors'!AE75*ADB!$T$414/1000</f>
        <v>3.8599459702685392E-3</v>
      </c>
      <c r="AF72" s="136">
        <f>'35 sectors'!AF75*ADB!$T$414/1000</f>
        <v>2.1952961797572958E-4</v>
      </c>
      <c r="AG72" s="136">
        <f>'35 sectors'!AG75*ADB!$T$414/1000</f>
        <v>2.4598882364209334E-5</v>
      </c>
      <c r="AH72" s="136">
        <f>'35 sectors'!AH75*ADB!$T$414/1000</f>
        <v>9.1355498099715928E-5</v>
      </c>
      <c r="AI72" s="136">
        <f>'35 sectors'!AI75*ADB!$T$414/1000</f>
        <v>2.3292825423379196E-3</v>
      </c>
      <c r="AJ72" s="136">
        <f>'35 sectors'!AJ75*ADB!$T$414/1000</f>
        <v>1.392991733602964E-6</v>
      </c>
      <c r="AK72" s="136">
        <f>'35 sectors'!AK75*ADB!$T$414/1000</f>
        <v>4.8206645582135953E-5</v>
      </c>
      <c r="AL72" s="136">
        <f>'35 sectors'!AL75*ADB!$T$414/1000</f>
        <v>0</v>
      </c>
      <c r="AM72" s="136">
        <f>'35 sectors'!AM75*ADB!$T$414/1000</f>
        <v>1.7949157425507904E-2</v>
      </c>
      <c r="AN72" s="136">
        <f>'35 sectors'!AN75*ADB!$T$414/1000</f>
        <v>2.0317823232573647E-3</v>
      </c>
      <c r="AO72" s="136">
        <f>'35 sectors'!AO75*ADB!$T$414/1000</f>
        <v>9.4907711340525442E-5</v>
      </c>
      <c r="AP72" s="136">
        <f>'35 sectors'!AP75*ADB!$T$414/1000</f>
        <v>1.4940434125075626E-4</v>
      </c>
      <c r="AQ72" s="136">
        <f>'35 sectors'!AQ75*ADB!$T$414/1000</f>
        <v>4.8861498609354456E-4</v>
      </c>
      <c r="AR72" s="136">
        <f>'35 sectors'!AR75*ADB!$T$414/1000</f>
        <v>0</v>
      </c>
      <c r="AS72" s="136">
        <f>'35 sectors'!AS75*ADB!$T$414/1000</f>
        <v>4.7256325549930367E-2</v>
      </c>
    </row>
    <row r="73" spans="1:45" x14ac:dyDescent="0.25">
      <c r="A73" s="32">
        <v>69</v>
      </c>
      <c r="B73" s="38" t="s">
        <v>175</v>
      </c>
      <c r="C73" s="4" t="s">
        <v>139</v>
      </c>
      <c r="D73" s="136">
        <f>'35 sectors'!D76*ADB!$T$414/1000</f>
        <v>1.2171540889149484E-4</v>
      </c>
      <c r="E73" s="136">
        <f>'35 sectors'!E76*ADB!$T$414/1000</f>
        <v>4.4355373959865656E-5</v>
      </c>
      <c r="F73" s="136">
        <f>'35 sectors'!F76*ADB!$T$414/1000</f>
        <v>1.4242254035043967E-4</v>
      </c>
      <c r="G73" s="136">
        <f>'35 sectors'!G76*ADB!$T$414/1000</f>
        <v>5.1019598312336802E-5</v>
      </c>
      <c r="H73" s="136">
        <f>'35 sectors'!H76*ADB!$T$414/1000</f>
        <v>3.0759324510549211E-7</v>
      </c>
      <c r="I73" s="136">
        <f>'35 sectors'!I76*ADB!$T$414/1000</f>
        <v>2.6304508252415123E-6</v>
      </c>
      <c r="J73" s="136">
        <f>'35 sectors'!J76*ADB!$T$414/1000</f>
        <v>4.0641812398554569E-5</v>
      </c>
      <c r="K73" s="136">
        <f>'35 sectors'!K76*ADB!$T$414/1000</f>
        <v>2.957670982157488E-6</v>
      </c>
      <c r="L73" s="136">
        <f>'35 sectors'!L76*ADB!$T$414/1000</f>
        <v>8.9312448239363908E-5</v>
      </c>
      <c r="M73" s="136">
        <f>'35 sectors'!M76*ADB!$T$414/1000</f>
        <v>1.7895737157588569E-5</v>
      </c>
      <c r="N73" s="136">
        <f>'35 sectors'!N76*ADB!$T$414/1000</f>
        <v>1.3941233969859936E-5</v>
      </c>
      <c r="O73" s="136">
        <f>'35 sectors'!O76*ADB!$T$414/1000</f>
        <v>6.4474213156613054E-5</v>
      </c>
      <c r="P73" s="136">
        <f>'35 sectors'!P76*ADB!$T$414/1000</f>
        <v>3.2318298269789792E-6</v>
      </c>
      <c r="Q73" s="136">
        <f>'35 sectors'!Q76*ADB!$T$414/1000</f>
        <v>5.8073088472893655E-5</v>
      </c>
      <c r="R73" s="136">
        <f>'35 sectors'!R76*ADB!$T$414/1000</f>
        <v>4.3861518582383416E-6</v>
      </c>
      <c r="S73" s="136">
        <f>'35 sectors'!S76*ADB!$T$414/1000</f>
        <v>2.7121862024858277E-5</v>
      </c>
      <c r="T73" s="136">
        <f>'35 sectors'!T76*ADB!$T$414/1000</f>
        <v>9.6607696990136307E-5</v>
      </c>
      <c r="U73" s="136">
        <f>'35 sectors'!U76*ADB!$T$414/1000</f>
        <v>4.5125795188843054E-4</v>
      </c>
      <c r="V73" s="136">
        <f>'35 sectors'!V76*ADB!$T$414/1000</f>
        <v>3.3354142053060745E-6</v>
      </c>
      <c r="W73" s="136">
        <f>'35 sectors'!W76*ADB!$T$414/1000</f>
        <v>1.5401865640390217E-5</v>
      </c>
      <c r="X73" s="136">
        <f>'35 sectors'!X76*ADB!$T$414/1000</f>
        <v>7.8092344572219265E-5</v>
      </c>
      <c r="Y73" s="136">
        <f>'35 sectors'!Y76*ADB!$T$414/1000</f>
        <v>4.2401596977071878E-5</v>
      </c>
      <c r="Z73" s="136">
        <f>'35 sectors'!Z76*ADB!$T$414/1000</f>
        <v>1.8035077808004163E-5</v>
      </c>
      <c r="AA73" s="136">
        <f>'35 sectors'!AA76*ADB!$T$414/1000</f>
        <v>0</v>
      </c>
      <c r="AB73" s="136">
        <f>'35 sectors'!AB76*ADB!$T$414/1000</f>
        <v>7.6028018638583442E-6</v>
      </c>
      <c r="AC73" s="136">
        <f>'35 sectors'!AC76*ADB!$T$414/1000</f>
        <v>5.64343249464991E-5</v>
      </c>
      <c r="AD73" s="136">
        <f>'35 sectors'!AD76*ADB!$T$414/1000</f>
        <v>8.802183094951608E-5</v>
      </c>
      <c r="AE73" s="136">
        <f>'35 sectors'!AE76*ADB!$T$414/1000</f>
        <v>1.6895685330468963E-5</v>
      </c>
      <c r="AF73" s="136">
        <f>'35 sectors'!AF76*ADB!$T$414/1000</f>
        <v>2.4143208662032539E-4</v>
      </c>
      <c r="AG73" s="136">
        <f>'35 sectors'!AG76*ADB!$T$414/1000</f>
        <v>2.7737317749259259E-4</v>
      </c>
      <c r="AH73" s="136">
        <f>'35 sectors'!AH76*ADB!$T$414/1000</f>
        <v>1.025008196929209E-5</v>
      </c>
      <c r="AI73" s="136">
        <f>'35 sectors'!AI76*ADB!$T$414/1000</f>
        <v>1.0849523952637962E-5</v>
      </c>
      <c r="AJ73" s="136">
        <f>'35 sectors'!AJ76*ADB!$T$414/1000</f>
        <v>1.5874218866831469E-4</v>
      </c>
      <c r="AK73" s="136">
        <f>'35 sectors'!AK76*ADB!$T$414/1000</f>
        <v>3.6069078135946199E-4</v>
      </c>
      <c r="AL73" s="136">
        <f>'35 sectors'!AL76*ADB!$T$414/1000</f>
        <v>0</v>
      </c>
      <c r="AM73" s="136">
        <f>'35 sectors'!AM76*ADB!$T$414/1000</f>
        <v>6.6319699625518079E-4</v>
      </c>
      <c r="AN73" s="136">
        <f>'35 sectors'!AN76*ADB!$T$414/1000</f>
        <v>1.9847374509307258E-5</v>
      </c>
      <c r="AO73" s="136">
        <f>'35 sectors'!AO76*ADB!$T$414/1000</f>
        <v>2.2556119541568831E-4</v>
      </c>
      <c r="AP73" s="136">
        <f>'35 sectors'!AP76*ADB!$T$414/1000</f>
        <v>9.3135186860171754E-5</v>
      </c>
      <c r="AQ73" s="136">
        <f>'35 sectors'!AQ76*ADB!$T$414/1000</f>
        <v>4.1360482956469085E-4</v>
      </c>
      <c r="AR73" s="136">
        <f>'35 sectors'!AR76*ADB!$T$414/1000</f>
        <v>0</v>
      </c>
      <c r="AS73" s="136">
        <f>'35 sectors'!AS76*ADB!$T$414/1000</f>
        <v>4.0332570275111558E-3</v>
      </c>
    </row>
    <row r="74" spans="1:45" x14ac:dyDescent="0.25">
      <c r="A74" s="32">
        <v>70</v>
      </c>
      <c r="B74" s="38" t="s">
        <v>176</v>
      </c>
      <c r="C74" s="4" t="s">
        <v>140</v>
      </c>
      <c r="D74" s="136">
        <f>'35 sectors'!D77*ADB!$T$414/1000</f>
        <v>9.4890833944668782E-3</v>
      </c>
      <c r="E74" s="136">
        <f>'35 sectors'!E77*ADB!$T$414/1000</f>
        <v>2.3127027102264027E-3</v>
      </c>
      <c r="F74" s="136">
        <f>'35 sectors'!F77*ADB!$T$414/1000</f>
        <v>2.4054267014671847E-3</v>
      </c>
      <c r="G74" s="136">
        <f>'35 sectors'!G77*ADB!$T$414/1000</f>
        <v>1.1558256939342146E-3</v>
      </c>
      <c r="H74" s="136">
        <f>'35 sectors'!H77*ADB!$T$414/1000</f>
        <v>2.3143759545713347E-4</v>
      </c>
      <c r="I74" s="136">
        <f>'35 sectors'!I77*ADB!$T$414/1000</f>
        <v>4.3573892399705755E-4</v>
      </c>
      <c r="J74" s="136">
        <f>'35 sectors'!J77*ADB!$T$414/1000</f>
        <v>4.9280975218187308E-4</v>
      </c>
      <c r="K74" s="136">
        <f>'35 sectors'!K77*ADB!$T$414/1000</f>
        <v>3.7049944024744881E-5</v>
      </c>
      <c r="L74" s="136">
        <f>'35 sectors'!L77*ADB!$T$414/1000</f>
        <v>7.0364061446214756E-4</v>
      </c>
      <c r="M74" s="136">
        <f>'35 sectors'!M77*ADB!$T$414/1000</f>
        <v>1.4100367159924434E-3</v>
      </c>
      <c r="N74" s="136">
        <f>'35 sectors'!N77*ADB!$T$414/1000</f>
        <v>4.2626739427317649E-3</v>
      </c>
      <c r="O74" s="136">
        <f>'35 sectors'!O77*ADB!$T$414/1000</f>
        <v>4.2583436280250169E-3</v>
      </c>
      <c r="P74" s="136">
        <f>'35 sectors'!P77*ADB!$T$414/1000</f>
        <v>1.9463774949928897E-4</v>
      </c>
      <c r="Q74" s="136">
        <f>'35 sectors'!Q77*ADB!$T$414/1000</f>
        <v>1.6917067524087101E-4</v>
      </c>
      <c r="R74" s="136">
        <f>'35 sectors'!R77*ADB!$T$414/1000</f>
        <v>1.5164131652535757E-4</v>
      </c>
      <c r="S74" s="136">
        <f>'35 sectors'!S77*ADB!$T$414/1000</f>
        <v>8.5700532541333624E-4</v>
      </c>
      <c r="T74" s="136">
        <f>'35 sectors'!T77*ADB!$T$414/1000</f>
        <v>5.1360505251411961E-2</v>
      </c>
      <c r="U74" s="136">
        <f>'35 sectors'!U77*ADB!$T$414/1000</f>
        <v>1.4616319833793325E-2</v>
      </c>
      <c r="V74" s="136">
        <f>'35 sectors'!V77*ADB!$T$414/1000</f>
        <v>5.6918126280011364E-3</v>
      </c>
      <c r="W74" s="136">
        <f>'35 sectors'!W77*ADB!$T$414/1000</f>
        <v>3.4298280233730064E-3</v>
      </c>
      <c r="X74" s="136">
        <f>'35 sectors'!X77*ADB!$T$414/1000</f>
        <v>4.4387727730368559E-2</v>
      </c>
      <c r="Y74" s="136">
        <f>'35 sectors'!Y77*ADB!$T$414/1000</f>
        <v>3.2760103679519058E-2</v>
      </c>
      <c r="Z74" s="136">
        <f>'35 sectors'!Z77*ADB!$T$414/1000</f>
        <v>1.6585358195830048E-2</v>
      </c>
      <c r="AA74" s="136">
        <f>'35 sectors'!AA77*ADB!$T$414/1000</f>
        <v>0</v>
      </c>
      <c r="AB74" s="136">
        <f>'35 sectors'!AB77*ADB!$T$414/1000</f>
        <v>4.5360705875099779E-3</v>
      </c>
      <c r="AC74" s="136">
        <f>'35 sectors'!AC77*ADB!$T$414/1000</f>
        <v>2.1945259086054453E-2</v>
      </c>
      <c r="AD74" s="136">
        <f>'35 sectors'!AD77*ADB!$T$414/1000</f>
        <v>2.6329334934386852E-2</v>
      </c>
      <c r="AE74" s="136">
        <f>'35 sectors'!AE77*ADB!$T$414/1000</f>
        <v>1.7524107345385551E-2</v>
      </c>
      <c r="AF74" s="136">
        <f>'35 sectors'!AF77*ADB!$T$414/1000</f>
        <v>3.3031376242700569E-3</v>
      </c>
      <c r="AG74" s="136">
        <f>'35 sectors'!AG77*ADB!$T$414/1000</f>
        <v>2.4943337256333676E-2</v>
      </c>
      <c r="AH74" s="136">
        <f>'35 sectors'!AH77*ADB!$T$414/1000</f>
        <v>2.005529052341317E-2</v>
      </c>
      <c r="AI74" s="136">
        <f>'35 sectors'!AI77*ADB!$T$414/1000</f>
        <v>1.9179861318050131E-2</v>
      </c>
      <c r="AJ74" s="136">
        <f>'35 sectors'!AJ77*ADB!$T$414/1000</f>
        <v>3.0134589842704059E-2</v>
      </c>
      <c r="AK74" s="136">
        <f>'35 sectors'!AK77*ADB!$T$414/1000</f>
        <v>7.6870834261190429E-2</v>
      </c>
      <c r="AL74" s="136">
        <f>'35 sectors'!AL77*ADB!$T$414/1000</f>
        <v>0</v>
      </c>
      <c r="AM74" s="136">
        <f>'35 sectors'!AM77*ADB!$T$414/1000</f>
        <v>0.66717799298296931</v>
      </c>
      <c r="AN74" s="136">
        <f>'35 sectors'!AN77*ADB!$T$414/1000</f>
        <v>2.8384601978671833E-2</v>
      </c>
      <c r="AO74" s="136">
        <f>'35 sectors'!AO77*ADB!$T$414/1000</f>
        <v>1.8545238506252764</v>
      </c>
      <c r="AP74" s="136">
        <f>'35 sectors'!AP77*ADB!$T$414/1000</f>
        <v>9.9317268624925633E-5</v>
      </c>
      <c r="AQ74" s="136">
        <f>'35 sectors'!AQ77*ADB!$T$414/1000</f>
        <v>1.2359295783815404E-4</v>
      </c>
      <c r="AR74" s="136">
        <f>'35 sectors'!AR77*ADB!$T$414/1000</f>
        <v>0</v>
      </c>
      <c r="AS74" s="136">
        <f>'35 sectors'!AS77*ADB!$T$414/1000</f>
        <v>2.9925300586186214</v>
      </c>
    </row>
    <row r="75" spans="1:45" x14ac:dyDescent="0.25">
      <c r="A75" s="32">
        <v>71</v>
      </c>
      <c r="B75" s="38" t="s">
        <v>177</v>
      </c>
      <c r="C75" s="4" t="s">
        <v>141</v>
      </c>
      <c r="D75" s="136">
        <f>'35 sectors'!D78*ADB!$T$414/1000</f>
        <v>5.2904953456128258E-4</v>
      </c>
      <c r="E75" s="136">
        <f>'35 sectors'!E78*ADB!$T$414/1000</f>
        <v>1.7903685341915711E-4</v>
      </c>
      <c r="F75" s="136">
        <f>'35 sectors'!F78*ADB!$T$414/1000</f>
        <v>2.7518085443930152E-4</v>
      </c>
      <c r="G75" s="136">
        <f>'35 sectors'!G78*ADB!$T$414/1000</f>
        <v>4.168134047044068E-4</v>
      </c>
      <c r="H75" s="136">
        <f>'35 sectors'!H78*ADB!$T$414/1000</f>
        <v>0</v>
      </c>
      <c r="I75" s="136">
        <f>'35 sectors'!I78*ADB!$T$414/1000</f>
        <v>4.1826329447447501E-5</v>
      </c>
      <c r="J75" s="136">
        <f>'35 sectors'!J78*ADB!$T$414/1000</f>
        <v>0</v>
      </c>
      <c r="K75" s="136">
        <f>'35 sectors'!K78*ADB!$T$414/1000</f>
        <v>4.8961782719116746E-6</v>
      </c>
      <c r="L75" s="136">
        <f>'35 sectors'!L78*ADB!$T$414/1000</f>
        <v>0</v>
      </c>
      <c r="M75" s="136">
        <f>'35 sectors'!M78*ADB!$T$414/1000</f>
        <v>0</v>
      </c>
      <c r="N75" s="136">
        <f>'35 sectors'!N78*ADB!$T$414/1000</f>
        <v>0</v>
      </c>
      <c r="O75" s="136">
        <f>'35 sectors'!O78*ADB!$T$414/1000</f>
        <v>3.4585240177863262E-4</v>
      </c>
      <c r="P75" s="136">
        <f>'35 sectors'!P78*ADB!$T$414/1000</f>
        <v>7.9486670471368655E-6</v>
      </c>
      <c r="Q75" s="136">
        <f>'35 sectors'!Q78*ADB!$T$414/1000</f>
        <v>0</v>
      </c>
      <c r="R75" s="136">
        <f>'35 sectors'!R78*ADB!$T$414/1000</f>
        <v>3.6943340909456603E-6</v>
      </c>
      <c r="S75" s="136">
        <f>'35 sectors'!S78*ADB!$T$414/1000</f>
        <v>3.4837925715867327E-4</v>
      </c>
      <c r="T75" s="136">
        <f>'35 sectors'!T78*ADB!$T$414/1000</f>
        <v>2.9023285465046858E-4</v>
      </c>
      <c r="U75" s="136">
        <f>'35 sectors'!U78*ADB!$T$414/1000</f>
        <v>2.3103860637420351E-4</v>
      </c>
      <c r="V75" s="136">
        <f>'35 sectors'!V78*ADB!$T$414/1000</f>
        <v>8.4247152923147634E-6</v>
      </c>
      <c r="W75" s="136">
        <f>'35 sectors'!W78*ADB!$T$414/1000</f>
        <v>6.8807241433646585E-7</v>
      </c>
      <c r="X75" s="136">
        <f>'35 sectors'!X78*ADB!$T$414/1000</f>
        <v>1.7532335219751437E-5</v>
      </c>
      <c r="Y75" s="136">
        <f>'35 sectors'!Y78*ADB!$T$414/1000</f>
        <v>8.1893663725789888E-5</v>
      </c>
      <c r="Z75" s="136">
        <f>'35 sectors'!Z78*ADB!$T$414/1000</f>
        <v>2.8787478659321264E-7</v>
      </c>
      <c r="AA75" s="136">
        <f>'35 sectors'!AA78*ADB!$T$414/1000</f>
        <v>0</v>
      </c>
      <c r="AB75" s="136">
        <f>'35 sectors'!AB78*ADB!$T$414/1000</f>
        <v>1.2933160778846565E-5</v>
      </c>
      <c r="AC75" s="136">
        <f>'35 sectors'!AC78*ADB!$T$414/1000</f>
        <v>1.5191108181786058E-5</v>
      </c>
      <c r="AD75" s="136">
        <f>'35 sectors'!AD78*ADB!$T$414/1000</f>
        <v>6.4134156011097154E-5</v>
      </c>
      <c r="AE75" s="136">
        <f>'35 sectors'!AE78*ADB!$T$414/1000</f>
        <v>3.812093455716664E-5</v>
      </c>
      <c r="AF75" s="136">
        <f>'35 sectors'!AF78*ADB!$T$414/1000</f>
        <v>3.3568587687138213E-5</v>
      </c>
      <c r="AG75" s="136">
        <f>'35 sectors'!AG78*ADB!$T$414/1000</f>
        <v>0</v>
      </c>
      <c r="AH75" s="136">
        <f>'35 sectors'!AH78*ADB!$T$414/1000</f>
        <v>2.4931629344133683E-6</v>
      </c>
      <c r="AI75" s="136">
        <f>'35 sectors'!AI78*ADB!$T$414/1000</f>
        <v>1.5094811657769098E-5</v>
      </c>
      <c r="AJ75" s="136">
        <f>'35 sectors'!AJ78*ADB!$T$414/1000</f>
        <v>0</v>
      </c>
      <c r="AK75" s="136">
        <f>'35 sectors'!AK78*ADB!$T$414/1000</f>
        <v>0</v>
      </c>
      <c r="AL75" s="136">
        <f>'35 sectors'!AL78*ADB!$T$414/1000</f>
        <v>0</v>
      </c>
      <c r="AM75" s="136">
        <f>'35 sectors'!AM78*ADB!$T$414/1000</f>
        <v>6.0874518444705779E-5</v>
      </c>
      <c r="AN75" s="136">
        <f>'35 sectors'!AN78*ADB!$T$414/1000</f>
        <v>7.6624859734546836E-6</v>
      </c>
      <c r="AO75" s="136">
        <f>'35 sectors'!AO78*ADB!$T$414/1000</f>
        <v>5.0928498702198946E-5</v>
      </c>
      <c r="AP75" s="136">
        <f>'35 sectors'!AP78*ADB!$T$414/1000</f>
        <v>5.8592326450381739E-5</v>
      </c>
      <c r="AQ75" s="136">
        <f>'35 sectors'!AQ78*ADB!$T$414/1000</f>
        <v>7.3288277593368289E-4</v>
      </c>
      <c r="AR75" s="136">
        <f>'35 sectors'!AR78*ADB!$T$414/1000</f>
        <v>0</v>
      </c>
      <c r="AS75" s="136">
        <f>'35 sectors'!AS78*ADB!$T$414/1000</f>
        <v>3.8752524646949952E-3</v>
      </c>
    </row>
    <row r="76" spans="1:45" x14ac:dyDescent="0.25">
      <c r="A76" s="32">
        <v>72</v>
      </c>
      <c r="B76" s="37" t="s">
        <v>179</v>
      </c>
      <c r="C76" s="3" t="s">
        <v>178</v>
      </c>
      <c r="D76" s="136">
        <f>'35 sectors'!D79*ADB!$T$414/1000</f>
        <v>276.77754614911339</v>
      </c>
      <c r="E76" s="136">
        <f>'35 sectors'!E79*ADB!$T$414/1000</f>
        <v>5.2388413062164627</v>
      </c>
      <c r="F76" s="136">
        <f>'35 sectors'!F79*ADB!$T$414/1000</f>
        <v>189.92028808668047</v>
      </c>
      <c r="G76" s="136">
        <f>'35 sectors'!G79*ADB!$T$414/1000</f>
        <v>19.736015018832191</v>
      </c>
      <c r="H76" s="136">
        <f>'35 sectors'!H79*ADB!$T$414/1000</f>
        <v>3.8039401677575593</v>
      </c>
      <c r="I76" s="136">
        <f>'35 sectors'!I79*ADB!$T$414/1000</f>
        <v>13.232263453017858</v>
      </c>
      <c r="J76" s="136">
        <f>'35 sectors'!J79*ADB!$T$414/1000</f>
        <v>4.6861389387791093</v>
      </c>
      <c r="K76" s="136">
        <f>'35 sectors'!K79*ADB!$T$414/1000</f>
        <v>2.2861830468086546</v>
      </c>
      <c r="L76" s="136">
        <f>'35 sectors'!L79*ADB!$T$414/1000</f>
        <v>18.369946190716245</v>
      </c>
      <c r="M76" s="136">
        <f>'35 sectors'!M79*ADB!$T$414/1000</f>
        <v>18.701925223341771</v>
      </c>
      <c r="N76" s="136">
        <f>'35 sectors'!N79*ADB!$T$414/1000</f>
        <v>56.282822137216222</v>
      </c>
      <c r="O76" s="136">
        <f>'35 sectors'!O79*ADB!$T$414/1000</f>
        <v>76.635609912826837</v>
      </c>
      <c r="P76" s="136">
        <f>'35 sectors'!P79*ADB!$T$414/1000</f>
        <v>0.78582831658059482</v>
      </c>
      <c r="Q76" s="136">
        <f>'35 sectors'!Q79*ADB!$T$414/1000</f>
        <v>4.4749406070349673</v>
      </c>
      <c r="R76" s="136">
        <f>'35 sectors'!R79*ADB!$T$414/1000</f>
        <v>0.45066844281316271</v>
      </c>
      <c r="S76" s="136">
        <f>'35 sectors'!S79*ADB!$T$414/1000</f>
        <v>26.090675305008858</v>
      </c>
      <c r="T76" s="136">
        <f>'35 sectors'!T79*ADB!$T$414/1000</f>
        <v>48.60347885282922</v>
      </c>
      <c r="U76" s="136">
        <f>'35 sectors'!U79*ADB!$T$414/1000</f>
        <v>233.17003012304286</v>
      </c>
      <c r="V76" s="136">
        <f>'35 sectors'!V79*ADB!$T$414/1000</f>
        <v>6.0328725174252584</v>
      </c>
      <c r="W76" s="136">
        <f>'35 sectors'!W79*ADB!$T$414/1000</f>
        <v>6.694553438995726</v>
      </c>
      <c r="X76" s="136">
        <f>'35 sectors'!X79*ADB!$T$414/1000</f>
        <v>58.010497607669329</v>
      </c>
      <c r="Y76" s="136">
        <f>'35 sectors'!Y79*ADB!$T$414/1000</f>
        <v>106.14369593283948</v>
      </c>
      <c r="Z76" s="136">
        <f>'35 sectors'!Z79*ADB!$T$414/1000</f>
        <v>113.72987597519626</v>
      </c>
      <c r="AA76" s="136">
        <f>'35 sectors'!AA79*ADB!$T$414/1000</f>
        <v>0</v>
      </c>
      <c r="AB76" s="136">
        <f>'35 sectors'!AB79*ADB!$T$414/1000</f>
        <v>19.528307375971526</v>
      </c>
      <c r="AC76" s="136">
        <f>'35 sectors'!AC79*ADB!$T$414/1000</f>
        <v>25.230284012176913</v>
      </c>
      <c r="AD76" s="136">
        <f>'35 sectors'!AD79*ADB!$T$414/1000</f>
        <v>69.470934021310981</v>
      </c>
      <c r="AE76" s="136">
        <f>'35 sectors'!AE79*ADB!$T$414/1000</f>
        <v>51.455780969029902</v>
      </c>
      <c r="AF76" s="136">
        <f>'35 sectors'!AF79*ADB!$T$414/1000</f>
        <v>55.781860057602238</v>
      </c>
      <c r="AG76" s="136">
        <f>'35 sectors'!AG79*ADB!$T$414/1000</f>
        <v>41.596533283619593</v>
      </c>
      <c r="AH76" s="136">
        <f>'35 sectors'!AH79*ADB!$T$414/1000</f>
        <v>17.650836214023681</v>
      </c>
      <c r="AI76" s="136">
        <f>'35 sectors'!AI79*ADB!$T$414/1000</f>
        <v>35.153183448665253</v>
      </c>
      <c r="AJ76" s="136">
        <f>'35 sectors'!AJ79*ADB!$T$414/1000</f>
        <v>29.553059691170183</v>
      </c>
      <c r="AK76" s="136">
        <f>'35 sectors'!AK79*ADB!$T$414/1000</f>
        <v>61.658089833313781</v>
      </c>
      <c r="AL76" s="136">
        <f>'35 sectors'!AL79*ADB!$T$414/1000</f>
        <v>0</v>
      </c>
      <c r="AM76" s="136">
        <f>'35 sectors'!AM79*ADB!$T$414/1000</f>
        <v>1833.8575447557153</v>
      </c>
      <c r="AN76" s="136">
        <f>'35 sectors'!AN79*ADB!$T$414/1000</f>
        <v>44.823419457562778</v>
      </c>
      <c r="AO76" s="136">
        <f>'35 sectors'!AO79*ADB!$T$414/1000</f>
        <v>302.81881331142642</v>
      </c>
      <c r="AP76" s="136">
        <f>'35 sectors'!AP79*ADB!$T$414/1000</f>
        <v>833.62217664884406</v>
      </c>
      <c r="AQ76" s="136">
        <f>'35 sectors'!AQ79*ADB!$T$414/1000</f>
        <v>201.34180211786833</v>
      </c>
      <c r="AR76" s="136">
        <f>'35 sectors'!AR79*ADB!$T$414/1000</f>
        <v>131.94996002317237</v>
      </c>
      <c r="AS76" s="136">
        <f>'35 sectors'!AS79*ADB!$T$414/1000</f>
        <v>5045.3512219722161</v>
      </c>
    </row>
    <row r="77" spans="1:45" x14ac:dyDescent="0.25">
      <c r="A77" s="32">
        <v>73</v>
      </c>
      <c r="B77" s="38" t="s">
        <v>181</v>
      </c>
      <c r="C77" s="4" t="s">
        <v>180</v>
      </c>
      <c r="D77" s="136">
        <f>'35 sectors'!D80*ADB!$T$414/1000</f>
        <v>19.688974800879873</v>
      </c>
      <c r="E77" s="136">
        <f>'35 sectors'!E80*ADB!$T$414/1000</f>
        <v>0.32403304485766921</v>
      </c>
      <c r="F77" s="136">
        <f>'35 sectors'!F80*ADB!$T$414/1000</f>
        <v>6.869262343236672</v>
      </c>
      <c r="G77" s="136">
        <f>'35 sectors'!G80*ADB!$T$414/1000</f>
        <v>1.0386255488056537</v>
      </c>
      <c r="H77" s="136">
        <f>'35 sectors'!H80*ADB!$T$414/1000</f>
        <v>0.16406582334405642</v>
      </c>
      <c r="I77" s="136">
        <f>'35 sectors'!I80*ADB!$T$414/1000</f>
        <v>0.76036195399952033</v>
      </c>
      <c r="J77" s="136">
        <f>'35 sectors'!J80*ADB!$T$414/1000</f>
        <v>0.44135030078227999</v>
      </c>
      <c r="K77" s="136">
        <f>'35 sectors'!K80*ADB!$T$414/1000</f>
        <v>0.13890582342492436</v>
      </c>
      <c r="L77" s="136">
        <f>'35 sectors'!L80*ADB!$T$414/1000</f>
        <v>1.6304673286559301</v>
      </c>
      <c r="M77" s="136">
        <f>'35 sectors'!M80*ADB!$T$414/1000</f>
        <v>1.5789366208873157</v>
      </c>
      <c r="N77" s="136">
        <f>'35 sectors'!N80*ADB!$T$414/1000</f>
        <v>3.3328504478139473</v>
      </c>
      <c r="O77" s="136">
        <f>'35 sectors'!O80*ADB!$T$414/1000</f>
        <v>9.3075262245101751</v>
      </c>
      <c r="P77" s="136">
        <f>'35 sectors'!P80*ADB!$T$414/1000</f>
        <v>7.8806620065391658E-2</v>
      </c>
      <c r="Q77" s="136">
        <f>'35 sectors'!Q80*ADB!$T$414/1000</f>
        <v>0.53838528865897306</v>
      </c>
      <c r="R77" s="136">
        <f>'35 sectors'!R80*ADB!$T$414/1000</f>
        <v>8.6219453316201775E-2</v>
      </c>
      <c r="S77" s="136">
        <f>'35 sectors'!S80*ADB!$T$414/1000</f>
        <v>2.510091485849828</v>
      </c>
      <c r="T77" s="136">
        <f>'35 sectors'!T80*ADB!$T$414/1000</f>
        <v>2.3385339571025012</v>
      </c>
      <c r="U77" s="136">
        <f>'35 sectors'!U80*ADB!$T$414/1000</f>
        <v>15.685238380249839</v>
      </c>
      <c r="V77" s="136">
        <f>'35 sectors'!V80*ADB!$T$414/1000</f>
        <v>0.29102174034904954</v>
      </c>
      <c r="W77" s="136">
        <f>'35 sectors'!W80*ADB!$T$414/1000</f>
        <v>0.31439400052356059</v>
      </c>
      <c r="X77" s="136">
        <f>'35 sectors'!X80*ADB!$T$414/1000</f>
        <v>3.0175800345651895</v>
      </c>
      <c r="Y77" s="136">
        <f>'35 sectors'!Y80*ADB!$T$414/1000</f>
        <v>2.4793241023749366</v>
      </c>
      <c r="Z77" s="136">
        <f>'35 sectors'!Z80*ADB!$T$414/1000</f>
        <v>14.466725308433292</v>
      </c>
      <c r="AA77" s="136">
        <f>'35 sectors'!AA80*ADB!$T$414/1000</f>
        <v>0</v>
      </c>
      <c r="AB77" s="136">
        <f>'35 sectors'!AB80*ADB!$T$414/1000</f>
        <v>1.8358798349232206</v>
      </c>
      <c r="AC77" s="136">
        <f>'35 sectors'!AC80*ADB!$T$414/1000</f>
        <v>0.99812851989044482</v>
      </c>
      <c r="AD77" s="136">
        <f>'35 sectors'!AD80*ADB!$T$414/1000</f>
        <v>2.21951857177489</v>
      </c>
      <c r="AE77" s="136">
        <f>'35 sectors'!AE80*ADB!$T$414/1000</f>
        <v>2.9590654656133113</v>
      </c>
      <c r="AF77" s="136">
        <f>'35 sectors'!AF80*ADB!$T$414/1000</f>
        <v>3.3782848464194322</v>
      </c>
      <c r="AG77" s="136">
        <f>'35 sectors'!AG80*ADB!$T$414/1000</f>
        <v>3.2123054736258281</v>
      </c>
      <c r="AH77" s="136">
        <f>'35 sectors'!AH80*ADB!$T$414/1000</f>
        <v>1.0692838816316665</v>
      </c>
      <c r="AI77" s="136">
        <f>'35 sectors'!AI80*ADB!$T$414/1000</f>
        <v>1.6321202287785981</v>
      </c>
      <c r="AJ77" s="136">
        <f>'35 sectors'!AJ80*ADB!$T$414/1000</f>
        <v>1.1937451527764269</v>
      </c>
      <c r="AK77" s="136">
        <f>'35 sectors'!AK80*ADB!$T$414/1000</f>
        <v>1.9928317285115098</v>
      </c>
      <c r="AL77" s="136">
        <f>'35 sectors'!AL80*ADB!$T$414/1000</f>
        <v>0</v>
      </c>
      <c r="AM77" s="136">
        <f>'35 sectors'!AM80*ADB!$T$414/1000</f>
        <v>147.69266736738948</v>
      </c>
      <c r="AN77" s="136">
        <f>'35 sectors'!AN80*ADB!$T$414/1000</f>
        <v>1.6662247161947237</v>
      </c>
      <c r="AO77" s="136">
        <f>'35 sectors'!AO80*ADB!$T$414/1000</f>
        <v>1.9244751752884439</v>
      </c>
      <c r="AP77" s="136">
        <f>'35 sectors'!AP80*ADB!$T$414/1000</f>
        <v>44.999031785331574</v>
      </c>
      <c r="AQ77" s="136">
        <f>'35 sectors'!AQ80*ADB!$T$414/1000</f>
        <v>1.3953250525625096</v>
      </c>
      <c r="AR77" s="136">
        <f>'35 sectors'!AR80*ADB!$T$414/1000</f>
        <v>0</v>
      </c>
      <c r="AS77" s="136">
        <f>'35 sectors'!AS80*ADB!$T$414/1000</f>
        <v>305.25056843339877</v>
      </c>
    </row>
    <row r="78" spans="1:45" x14ac:dyDescent="0.25">
      <c r="A78" s="32">
        <v>74</v>
      </c>
      <c r="B78" s="38" t="s">
        <v>183</v>
      </c>
      <c r="C78" s="4" t="s">
        <v>182</v>
      </c>
      <c r="D78" s="136">
        <f>'35 sectors'!D81*ADB!$T$414/1000</f>
        <v>0</v>
      </c>
      <c r="E78" s="136">
        <f>'35 sectors'!E81*ADB!$T$414/1000</f>
        <v>0</v>
      </c>
      <c r="F78" s="136">
        <f>'35 sectors'!F81*ADB!$T$414/1000</f>
        <v>0</v>
      </c>
      <c r="G78" s="136">
        <f>'35 sectors'!G81*ADB!$T$414/1000</f>
        <v>0</v>
      </c>
      <c r="H78" s="136">
        <f>'35 sectors'!H81*ADB!$T$414/1000</f>
        <v>0</v>
      </c>
      <c r="I78" s="136">
        <f>'35 sectors'!I81*ADB!$T$414/1000</f>
        <v>0</v>
      </c>
      <c r="J78" s="136">
        <f>'35 sectors'!J81*ADB!$T$414/1000</f>
        <v>0</v>
      </c>
      <c r="K78" s="136">
        <f>'35 sectors'!K81*ADB!$T$414/1000</f>
        <v>0</v>
      </c>
      <c r="L78" s="136">
        <f>'35 sectors'!L81*ADB!$T$414/1000</f>
        <v>0</v>
      </c>
      <c r="M78" s="136">
        <f>'35 sectors'!M81*ADB!$T$414/1000</f>
        <v>0</v>
      </c>
      <c r="N78" s="136">
        <f>'35 sectors'!N81*ADB!$T$414/1000</f>
        <v>0</v>
      </c>
      <c r="O78" s="136">
        <f>'35 sectors'!O81*ADB!$T$414/1000</f>
        <v>0</v>
      </c>
      <c r="P78" s="136">
        <f>'35 sectors'!P81*ADB!$T$414/1000</f>
        <v>0</v>
      </c>
      <c r="Q78" s="136">
        <f>'35 sectors'!Q81*ADB!$T$414/1000</f>
        <v>0</v>
      </c>
      <c r="R78" s="136">
        <f>'35 sectors'!R81*ADB!$T$414/1000</f>
        <v>0</v>
      </c>
      <c r="S78" s="136">
        <f>'35 sectors'!S81*ADB!$T$414/1000</f>
        <v>0</v>
      </c>
      <c r="T78" s="136">
        <f>'35 sectors'!T81*ADB!$T$414/1000</f>
        <v>0</v>
      </c>
      <c r="U78" s="136">
        <f>'35 sectors'!U81*ADB!$T$414/1000</f>
        <v>0</v>
      </c>
      <c r="V78" s="136">
        <f>'35 sectors'!V81*ADB!$T$414/1000</f>
        <v>0</v>
      </c>
      <c r="W78" s="136">
        <f>'35 sectors'!W81*ADB!$T$414/1000</f>
        <v>0</v>
      </c>
      <c r="X78" s="136">
        <f>'35 sectors'!X81*ADB!$T$414/1000</f>
        <v>0</v>
      </c>
      <c r="Y78" s="136">
        <f>'35 sectors'!Y81*ADB!$T$414/1000</f>
        <v>0</v>
      </c>
      <c r="Z78" s="136">
        <f>'35 sectors'!Z81*ADB!$T$414/1000</f>
        <v>0</v>
      </c>
      <c r="AA78" s="136">
        <f>'35 sectors'!AA81*ADB!$T$414/1000</f>
        <v>0</v>
      </c>
      <c r="AB78" s="136">
        <f>'35 sectors'!AB81*ADB!$T$414/1000</f>
        <v>0</v>
      </c>
      <c r="AC78" s="136">
        <f>'35 sectors'!AC81*ADB!$T$414/1000</f>
        <v>0</v>
      </c>
      <c r="AD78" s="136">
        <f>'35 sectors'!AD81*ADB!$T$414/1000</f>
        <v>0</v>
      </c>
      <c r="AE78" s="136">
        <f>'35 sectors'!AE81*ADB!$T$414/1000</f>
        <v>0</v>
      </c>
      <c r="AF78" s="136">
        <f>'35 sectors'!AF81*ADB!$T$414/1000</f>
        <v>0</v>
      </c>
      <c r="AG78" s="136">
        <f>'35 sectors'!AG81*ADB!$T$414/1000</f>
        <v>0</v>
      </c>
      <c r="AH78" s="136">
        <f>'35 sectors'!AH81*ADB!$T$414/1000</f>
        <v>0</v>
      </c>
      <c r="AI78" s="136">
        <f>'35 sectors'!AI81*ADB!$T$414/1000</f>
        <v>0</v>
      </c>
      <c r="AJ78" s="136">
        <f>'35 sectors'!AJ81*ADB!$T$414/1000</f>
        <v>0</v>
      </c>
      <c r="AK78" s="136">
        <f>'35 sectors'!AK81*ADB!$T$414/1000</f>
        <v>0</v>
      </c>
      <c r="AL78" s="136">
        <f>'35 sectors'!AL81*ADB!$T$414/1000</f>
        <v>0</v>
      </c>
      <c r="AM78" s="136">
        <f>'35 sectors'!AM81*ADB!$T$414/1000</f>
        <v>0</v>
      </c>
      <c r="AN78" s="136">
        <f>'35 sectors'!AN81*ADB!$T$414/1000</f>
        <v>0</v>
      </c>
      <c r="AO78" s="136">
        <f>'35 sectors'!AO81*ADB!$T$414/1000</f>
        <v>0</v>
      </c>
      <c r="AP78" s="136">
        <f>'35 sectors'!AP81*ADB!$T$414/1000</f>
        <v>0</v>
      </c>
      <c r="AQ78" s="136">
        <f>'35 sectors'!AQ81*ADB!$T$414/1000</f>
        <v>0</v>
      </c>
      <c r="AR78" s="136">
        <f>'35 sectors'!AR81*ADB!$T$414/1000</f>
        <v>0</v>
      </c>
      <c r="AS78" s="136">
        <f>'35 sectors'!AS81*ADB!$T$414/1000</f>
        <v>0</v>
      </c>
    </row>
    <row r="79" spans="1:45" x14ac:dyDescent="0.25">
      <c r="A79" s="32">
        <v>75</v>
      </c>
      <c r="B79" s="38" t="s">
        <v>185</v>
      </c>
      <c r="C79" s="4" t="s">
        <v>184</v>
      </c>
      <c r="D79" s="136">
        <f>'35 sectors'!D82*ADB!$T$414/1000</f>
        <v>0</v>
      </c>
      <c r="E79" s="136">
        <f>'35 sectors'!E82*ADB!$T$414/1000</f>
        <v>0</v>
      </c>
      <c r="F79" s="136">
        <f>'35 sectors'!F82*ADB!$T$414/1000</f>
        <v>0</v>
      </c>
      <c r="G79" s="136">
        <f>'35 sectors'!G82*ADB!$T$414/1000</f>
        <v>0</v>
      </c>
      <c r="H79" s="136">
        <f>'35 sectors'!H82*ADB!$T$414/1000</f>
        <v>0</v>
      </c>
      <c r="I79" s="136">
        <f>'35 sectors'!I82*ADB!$T$414/1000</f>
        <v>0</v>
      </c>
      <c r="J79" s="136">
        <f>'35 sectors'!J82*ADB!$T$414/1000</f>
        <v>0</v>
      </c>
      <c r="K79" s="136">
        <f>'35 sectors'!K82*ADB!$T$414/1000</f>
        <v>0</v>
      </c>
      <c r="L79" s="136">
        <f>'35 sectors'!L82*ADB!$T$414/1000</f>
        <v>0</v>
      </c>
      <c r="M79" s="136">
        <f>'35 sectors'!M82*ADB!$T$414/1000</f>
        <v>0</v>
      </c>
      <c r="N79" s="136">
        <f>'35 sectors'!N82*ADB!$T$414/1000</f>
        <v>0</v>
      </c>
      <c r="O79" s="136">
        <f>'35 sectors'!O82*ADB!$T$414/1000</f>
        <v>0</v>
      </c>
      <c r="P79" s="136">
        <f>'35 sectors'!P82*ADB!$T$414/1000</f>
        <v>0</v>
      </c>
      <c r="Q79" s="136">
        <f>'35 sectors'!Q82*ADB!$T$414/1000</f>
        <v>0</v>
      </c>
      <c r="R79" s="136">
        <f>'35 sectors'!R82*ADB!$T$414/1000</f>
        <v>0</v>
      </c>
      <c r="S79" s="136">
        <f>'35 sectors'!S82*ADB!$T$414/1000</f>
        <v>0</v>
      </c>
      <c r="T79" s="136">
        <f>'35 sectors'!T82*ADB!$T$414/1000</f>
        <v>0</v>
      </c>
      <c r="U79" s="136">
        <f>'35 sectors'!U82*ADB!$T$414/1000</f>
        <v>0</v>
      </c>
      <c r="V79" s="136">
        <f>'35 sectors'!V82*ADB!$T$414/1000</f>
        <v>0</v>
      </c>
      <c r="W79" s="136">
        <f>'35 sectors'!W82*ADB!$T$414/1000</f>
        <v>0</v>
      </c>
      <c r="X79" s="136">
        <f>'35 sectors'!X82*ADB!$T$414/1000</f>
        <v>0</v>
      </c>
      <c r="Y79" s="136">
        <f>'35 sectors'!Y82*ADB!$T$414/1000</f>
        <v>0</v>
      </c>
      <c r="Z79" s="136">
        <f>'35 sectors'!Z82*ADB!$T$414/1000</f>
        <v>0</v>
      </c>
      <c r="AA79" s="136">
        <f>'35 sectors'!AA82*ADB!$T$414/1000</f>
        <v>0</v>
      </c>
      <c r="AB79" s="136">
        <f>'35 sectors'!AB82*ADB!$T$414/1000</f>
        <v>0</v>
      </c>
      <c r="AC79" s="136">
        <f>'35 sectors'!AC82*ADB!$T$414/1000</f>
        <v>0</v>
      </c>
      <c r="AD79" s="136">
        <f>'35 sectors'!AD82*ADB!$T$414/1000</f>
        <v>0</v>
      </c>
      <c r="AE79" s="136">
        <f>'35 sectors'!AE82*ADB!$T$414/1000</f>
        <v>0</v>
      </c>
      <c r="AF79" s="136">
        <f>'35 sectors'!AF82*ADB!$T$414/1000</f>
        <v>0</v>
      </c>
      <c r="AG79" s="136">
        <f>'35 sectors'!AG82*ADB!$T$414/1000</f>
        <v>0</v>
      </c>
      <c r="AH79" s="136">
        <f>'35 sectors'!AH82*ADB!$T$414/1000</f>
        <v>0</v>
      </c>
      <c r="AI79" s="136">
        <f>'35 sectors'!AI82*ADB!$T$414/1000</f>
        <v>0</v>
      </c>
      <c r="AJ79" s="136">
        <f>'35 sectors'!AJ82*ADB!$T$414/1000</f>
        <v>0</v>
      </c>
      <c r="AK79" s="136">
        <f>'35 sectors'!AK82*ADB!$T$414/1000</f>
        <v>0</v>
      </c>
      <c r="AL79" s="136">
        <f>'35 sectors'!AL82*ADB!$T$414/1000</f>
        <v>0</v>
      </c>
      <c r="AM79" s="136">
        <f>'35 sectors'!AM82*ADB!$T$414/1000</f>
        <v>0</v>
      </c>
      <c r="AN79" s="136">
        <f>'35 sectors'!AN82*ADB!$T$414/1000</f>
        <v>0</v>
      </c>
      <c r="AO79" s="136">
        <f>'35 sectors'!AO82*ADB!$T$414/1000</f>
        <v>0</v>
      </c>
      <c r="AP79" s="136">
        <f>'35 sectors'!AP82*ADB!$T$414/1000</f>
        <v>0</v>
      </c>
      <c r="AQ79" s="136">
        <f>'35 sectors'!AQ82*ADB!$T$414/1000</f>
        <v>0</v>
      </c>
      <c r="AR79" s="136">
        <f>'35 sectors'!AR82*ADB!$T$414/1000</f>
        <v>0</v>
      </c>
      <c r="AS79" s="136">
        <f>'35 sectors'!AS82*ADB!$T$414/1000</f>
        <v>0</v>
      </c>
    </row>
    <row r="80" spans="1:45" x14ac:dyDescent="0.25">
      <c r="A80" s="32">
        <v>76</v>
      </c>
      <c r="B80" s="38" t="s">
        <v>187</v>
      </c>
      <c r="C80" s="4" t="s">
        <v>186</v>
      </c>
      <c r="D80" s="136">
        <f>'35 sectors'!D83*ADB!$T$414/1000</f>
        <v>0</v>
      </c>
      <c r="E80" s="136">
        <f>'35 sectors'!E83*ADB!$T$414/1000</f>
        <v>0</v>
      </c>
      <c r="F80" s="136">
        <f>'35 sectors'!F83*ADB!$T$414/1000</f>
        <v>0</v>
      </c>
      <c r="G80" s="136">
        <f>'35 sectors'!G83*ADB!$T$414/1000</f>
        <v>0</v>
      </c>
      <c r="H80" s="136">
        <f>'35 sectors'!H83*ADB!$T$414/1000</f>
        <v>0</v>
      </c>
      <c r="I80" s="136">
        <f>'35 sectors'!I83*ADB!$T$414/1000</f>
        <v>0</v>
      </c>
      <c r="J80" s="136">
        <f>'35 sectors'!J83*ADB!$T$414/1000</f>
        <v>0</v>
      </c>
      <c r="K80" s="136">
        <f>'35 sectors'!K83*ADB!$T$414/1000</f>
        <v>0</v>
      </c>
      <c r="L80" s="136">
        <f>'35 sectors'!L83*ADB!$T$414/1000</f>
        <v>0</v>
      </c>
      <c r="M80" s="136">
        <f>'35 sectors'!M83*ADB!$T$414/1000</f>
        <v>0</v>
      </c>
      <c r="N80" s="136">
        <f>'35 sectors'!N83*ADB!$T$414/1000</f>
        <v>0</v>
      </c>
      <c r="O80" s="136">
        <f>'35 sectors'!O83*ADB!$T$414/1000</f>
        <v>0</v>
      </c>
      <c r="P80" s="136">
        <f>'35 sectors'!P83*ADB!$T$414/1000</f>
        <v>0</v>
      </c>
      <c r="Q80" s="136">
        <f>'35 sectors'!Q83*ADB!$T$414/1000</f>
        <v>0</v>
      </c>
      <c r="R80" s="136">
        <f>'35 sectors'!R83*ADB!$T$414/1000</f>
        <v>0</v>
      </c>
      <c r="S80" s="136">
        <f>'35 sectors'!S83*ADB!$T$414/1000</f>
        <v>0</v>
      </c>
      <c r="T80" s="136">
        <f>'35 sectors'!T83*ADB!$T$414/1000</f>
        <v>0</v>
      </c>
      <c r="U80" s="136">
        <f>'35 sectors'!U83*ADB!$T$414/1000</f>
        <v>0</v>
      </c>
      <c r="V80" s="136">
        <f>'35 sectors'!V83*ADB!$T$414/1000</f>
        <v>0</v>
      </c>
      <c r="W80" s="136">
        <f>'35 sectors'!W83*ADB!$T$414/1000</f>
        <v>0</v>
      </c>
      <c r="X80" s="136">
        <f>'35 sectors'!X83*ADB!$T$414/1000</f>
        <v>0</v>
      </c>
      <c r="Y80" s="136">
        <f>'35 sectors'!Y83*ADB!$T$414/1000</f>
        <v>0</v>
      </c>
      <c r="Z80" s="136">
        <f>'35 sectors'!Z83*ADB!$T$414/1000</f>
        <v>0</v>
      </c>
      <c r="AA80" s="136">
        <f>'35 sectors'!AA83*ADB!$T$414/1000</f>
        <v>0</v>
      </c>
      <c r="AB80" s="136">
        <f>'35 sectors'!AB83*ADB!$T$414/1000</f>
        <v>0</v>
      </c>
      <c r="AC80" s="136">
        <f>'35 sectors'!AC83*ADB!$T$414/1000</f>
        <v>0</v>
      </c>
      <c r="AD80" s="136">
        <f>'35 sectors'!AD83*ADB!$T$414/1000</f>
        <v>0</v>
      </c>
      <c r="AE80" s="136">
        <f>'35 sectors'!AE83*ADB!$T$414/1000</f>
        <v>0</v>
      </c>
      <c r="AF80" s="136">
        <f>'35 sectors'!AF83*ADB!$T$414/1000</f>
        <v>0</v>
      </c>
      <c r="AG80" s="136">
        <f>'35 sectors'!AG83*ADB!$T$414/1000</f>
        <v>0</v>
      </c>
      <c r="AH80" s="136">
        <f>'35 sectors'!AH83*ADB!$T$414/1000</f>
        <v>0</v>
      </c>
      <c r="AI80" s="136">
        <f>'35 sectors'!AI83*ADB!$T$414/1000</f>
        <v>0</v>
      </c>
      <c r="AJ80" s="136">
        <f>'35 sectors'!AJ83*ADB!$T$414/1000</f>
        <v>0</v>
      </c>
      <c r="AK80" s="136">
        <f>'35 sectors'!AK83*ADB!$T$414/1000</f>
        <v>0</v>
      </c>
      <c r="AL80" s="136">
        <f>'35 sectors'!AL83*ADB!$T$414/1000</f>
        <v>0</v>
      </c>
      <c r="AM80" s="136">
        <f>'35 sectors'!AM83*ADB!$T$414/1000</f>
        <v>0</v>
      </c>
      <c r="AN80" s="136">
        <f>'35 sectors'!AN83*ADB!$T$414/1000</f>
        <v>0</v>
      </c>
      <c r="AO80" s="136">
        <f>'35 sectors'!AO83*ADB!$T$414/1000</f>
        <v>0</v>
      </c>
      <c r="AP80" s="136">
        <f>'35 sectors'!AP83*ADB!$T$414/1000</f>
        <v>0</v>
      </c>
      <c r="AQ80" s="136">
        <f>'35 sectors'!AQ83*ADB!$T$414/1000</f>
        <v>0</v>
      </c>
      <c r="AR80" s="136">
        <f>'35 sectors'!AR83*ADB!$T$414/1000</f>
        <v>0</v>
      </c>
      <c r="AS80" s="136">
        <f>'35 sectors'!AS83*ADB!$T$414/1000</f>
        <v>0</v>
      </c>
    </row>
    <row r="81" spans="1:45" x14ac:dyDescent="0.25">
      <c r="A81" s="32">
        <v>77</v>
      </c>
      <c r="B81" s="38" t="s">
        <v>189</v>
      </c>
      <c r="C81" s="4" t="s">
        <v>188</v>
      </c>
      <c r="D81" s="136">
        <f>'35 sectors'!D84*ADB!$T$414/1000</f>
        <v>673.79887447002773</v>
      </c>
      <c r="E81" s="136">
        <f>'35 sectors'!E84*ADB!$T$414/1000</f>
        <v>14.411476478136796</v>
      </c>
      <c r="F81" s="136">
        <f>'35 sectors'!F84*ADB!$T$414/1000</f>
        <v>54.007241682772076</v>
      </c>
      <c r="G81" s="136">
        <f>'35 sectors'!G84*ADB!$T$414/1000</f>
        <v>8.5287139180184273</v>
      </c>
      <c r="H81" s="136">
        <f>'35 sectors'!H84*ADB!$T$414/1000</f>
        <v>1.162052875443367</v>
      </c>
      <c r="I81" s="136">
        <f>'35 sectors'!I84*ADB!$T$414/1000</f>
        <v>4.4811310758072631</v>
      </c>
      <c r="J81" s="136">
        <f>'35 sectors'!J84*ADB!$T$414/1000</f>
        <v>2.124408608936962</v>
      </c>
      <c r="K81" s="136">
        <f>'35 sectors'!K84*ADB!$T$414/1000</f>
        <v>0.57984451820557181</v>
      </c>
      <c r="L81" s="136">
        <f>'35 sectors'!L84*ADB!$T$414/1000</f>
        <v>7.5647250061295459</v>
      </c>
      <c r="M81" s="136">
        <f>'35 sectors'!M84*ADB!$T$414/1000</f>
        <v>4.5791492445195345</v>
      </c>
      <c r="N81" s="136">
        <f>'35 sectors'!N84*ADB!$T$414/1000</f>
        <v>19.673370080806453</v>
      </c>
      <c r="O81" s="136">
        <f>'35 sectors'!O84*ADB!$T$414/1000</f>
        <v>17.345172259771214</v>
      </c>
      <c r="P81" s="136">
        <f>'35 sectors'!P84*ADB!$T$414/1000</f>
        <v>0.8145427474585285</v>
      </c>
      <c r="Q81" s="136">
        <f>'35 sectors'!Q84*ADB!$T$414/1000</f>
        <v>1.1829078577198746</v>
      </c>
      <c r="R81" s="136">
        <f>'35 sectors'!R84*ADB!$T$414/1000</f>
        <v>0.15519875892734117</v>
      </c>
      <c r="S81" s="136">
        <f>'35 sectors'!S84*ADB!$T$414/1000</f>
        <v>7.7990321358518742</v>
      </c>
      <c r="T81" s="136">
        <f>'35 sectors'!T84*ADB!$T$414/1000</f>
        <v>26.719544401562722</v>
      </c>
      <c r="U81" s="136">
        <f>'35 sectors'!U84*ADB!$T$414/1000</f>
        <v>164.76114802871024</v>
      </c>
      <c r="V81" s="136">
        <f>'35 sectors'!V84*ADB!$T$414/1000</f>
        <v>26.338147849777734</v>
      </c>
      <c r="W81" s="136">
        <f>'35 sectors'!W84*ADB!$T$414/1000</f>
        <v>29.34694485703606</v>
      </c>
      <c r="X81" s="136">
        <f>'35 sectors'!X84*ADB!$T$414/1000</f>
        <v>254.48620241557745</v>
      </c>
      <c r="Y81" s="136">
        <f>'35 sectors'!Y84*ADB!$T$414/1000</f>
        <v>45.436836575617285</v>
      </c>
      <c r="Z81" s="136">
        <f>'35 sectors'!Z84*ADB!$T$414/1000</f>
        <v>105.60242857875392</v>
      </c>
      <c r="AA81" s="136">
        <f>'35 sectors'!AA84*ADB!$T$414/1000</f>
        <v>0</v>
      </c>
      <c r="AB81" s="136">
        <f>'35 sectors'!AB84*ADB!$T$414/1000</f>
        <v>32.418961725618409</v>
      </c>
      <c r="AC81" s="136">
        <f>'35 sectors'!AC84*ADB!$T$414/1000</f>
        <v>10.68173435269272</v>
      </c>
      <c r="AD81" s="136">
        <f>'35 sectors'!AD84*ADB!$T$414/1000</f>
        <v>37.277791322157356</v>
      </c>
      <c r="AE81" s="136">
        <f>'35 sectors'!AE84*ADB!$T$414/1000</f>
        <v>123.90685506058277</v>
      </c>
      <c r="AF81" s="136">
        <f>'35 sectors'!AF84*ADB!$T$414/1000</f>
        <v>162.12374283318755</v>
      </c>
      <c r="AG81" s="136">
        <f>'35 sectors'!AG84*ADB!$T$414/1000</f>
        <v>65.097262783985315</v>
      </c>
      <c r="AH81" s="136">
        <f>'35 sectors'!AH84*ADB!$T$414/1000</f>
        <v>68.837475857108544</v>
      </c>
      <c r="AI81" s="136">
        <f>'35 sectors'!AI84*ADB!$T$414/1000</f>
        <v>165.95151630884749</v>
      </c>
      <c r="AJ81" s="136">
        <f>'35 sectors'!AJ84*ADB!$T$414/1000</f>
        <v>39.963534768585163</v>
      </c>
      <c r="AK81" s="136">
        <f>'35 sectors'!AK84*ADB!$T$414/1000</f>
        <v>116.87205497290321</v>
      </c>
      <c r="AL81" s="136">
        <f>'35 sectors'!AL84*ADB!$T$414/1000</f>
        <v>0</v>
      </c>
      <c r="AM81" s="136">
        <f>'35 sectors'!AM84*ADB!$T$414/1000</f>
        <v>0</v>
      </c>
      <c r="AN81" s="136">
        <f>'35 sectors'!AN84*ADB!$T$414/1000</f>
        <v>0</v>
      </c>
      <c r="AO81" s="136">
        <f>'35 sectors'!AO84*ADB!$T$414/1000</f>
        <v>0</v>
      </c>
      <c r="AP81" s="136">
        <f>'35 sectors'!AP84*ADB!$T$414/1000</f>
        <v>0</v>
      </c>
      <c r="AQ81" s="136">
        <f>'35 sectors'!AQ84*ADB!$T$414/1000</f>
        <v>0</v>
      </c>
      <c r="AR81" s="136">
        <f>'35 sectors'!AR84*ADB!$T$414/1000</f>
        <v>0</v>
      </c>
      <c r="AS81" s="136">
        <f>'35 sectors'!AS84*ADB!$T$414/1000</f>
        <v>2294.0300244112359</v>
      </c>
    </row>
    <row r="82" spans="1:45" x14ac:dyDescent="0.25">
      <c r="A82" s="32">
        <v>78</v>
      </c>
      <c r="B82" s="38"/>
      <c r="C82" s="4" t="s">
        <v>190</v>
      </c>
      <c r="D82" s="136">
        <f>'35 sectors'!D85*ADB!$T$414/1000</f>
        <v>0</v>
      </c>
      <c r="E82" s="136">
        <f>'35 sectors'!E85*ADB!$T$414/1000</f>
        <v>0</v>
      </c>
      <c r="F82" s="136">
        <f>'35 sectors'!F85*ADB!$T$414/1000</f>
        <v>0</v>
      </c>
      <c r="G82" s="136">
        <f>'35 sectors'!G85*ADB!$T$414/1000</f>
        <v>0</v>
      </c>
      <c r="H82" s="136">
        <f>'35 sectors'!H85*ADB!$T$414/1000</f>
        <v>0</v>
      </c>
      <c r="I82" s="136">
        <f>'35 sectors'!I85*ADB!$T$414/1000</f>
        <v>0</v>
      </c>
      <c r="J82" s="136">
        <f>'35 sectors'!J85*ADB!$T$414/1000</f>
        <v>0</v>
      </c>
      <c r="K82" s="136">
        <f>'35 sectors'!K85*ADB!$T$414/1000</f>
        <v>0</v>
      </c>
      <c r="L82" s="136">
        <f>'35 sectors'!L85*ADB!$T$414/1000</f>
        <v>0</v>
      </c>
      <c r="M82" s="136">
        <f>'35 sectors'!M85*ADB!$T$414/1000</f>
        <v>0</v>
      </c>
      <c r="N82" s="136">
        <f>'35 sectors'!N85*ADB!$T$414/1000</f>
        <v>0</v>
      </c>
      <c r="O82" s="136">
        <f>'35 sectors'!O85*ADB!$T$414/1000</f>
        <v>0</v>
      </c>
      <c r="P82" s="136">
        <f>'35 sectors'!P85*ADB!$T$414/1000</f>
        <v>0</v>
      </c>
      <c r="Q82" s="136">
        <f>'35 sectors'!Q85*ADB!$T$414/1000</f>
        <v>0</v>
      </c>
      <c r="R82" s="136">
        <f>'35 sectors'!R85*ADB!$T$414/1000</f>
        <v>0</v>
      </c>
      <c r="S82" s="136">
        <f>'35 sectors'!S85*ADB!$T$414/1000</f>
        <v>0</v>
      </c>
      <c r="T82" s="136">
        <f>'35 sectors'!T85*ADB!$T$414/1000</f>
        <v>0</v>
      </c>
      <c r="U82" s="136">
        <f>'35 sectors'!U85*ADB!$T$414/1000</f>
        <v>0</v>
      </c>
      <c r="V82" s="136">
        <f>'35 sectors'!V85*ADB!$T$414/1000</f>
        <v>0</v>
      </c>
      <c r="W82" s="136">
        <f>'35 sectors'!W85*ADB!$T$414/1000</f>
        <v>0</v>
      </c>
      <c r="X82" s="136">
        <f>'35 sectors'!X85*ADB!$T$414/1000</f>
        <v>0</v>
      </c>
      <c r="Y82" s="136">
        <f>'35 sectors'!Y85*ADB!$T$414/1000</f>
        <v>0</v>
      </c>
      <c r="Z82" s="136">
        <f>'35 sectors'!Z85*ADB!$T$414/1000</f>
        <v>0</v>
      </c>
      <c r="AA82" s="136">
        <f>'35 sectors'!AA85*ADB!$T$414/1000</f>
        <v>0</v>
      </c>
      <c r="AB82" s="136">
        <f>'35 sectors'!AB85*ADB!$T$414/1000</f>
        <v>0</v>
      </c>
      <c r="AC82" s="136">
        <f>'35 sectors'!AC85*ADB!$T$414/1000</f>
        <v>0</v>
      </c>
      <c r="AD82" s="136">
        <f>'35 sectors'!AD85*ADB!$T$414/1000</f>
        <v>0</v>
      </c>
      <c r="AE82" s="136">
        <f>'35 sectors'!AE85*ADB!$T$414/1000</f>
        <v>0</v>
      </c>
      <c r="AF82" s="136">
        <f>'35 sectors'!AF85*ADB!$T$414/1000</f>
        <v>0</v>
      </c>
      <c r="AG82" s="136">
        <f>'35 sectors'!AG85*ADB!$T$414/1000</f>
        <v>0</v>
      </c>
      <c r="AH82" s="136">
        <f>'35 sectors'!AH85*ADB!$T$414/1000</f>
        <v>0</v>
      </c>
      <c r="AI82" s="136">
        <f>'35 sectors'!AI85*ADB!$T$414/1000</f>
        <v>0</v>
      </c>
      <c r="AJ82" s="136">
        <f>'35 sectors'!AJ85*ADB!$T$414/1000</f>
        <v>0</v>
      </c>
      <c r="AK82" s="136">
        <f>'35 sectors'!AK85*ADB!$T$414/1000</f>
        <v>0</v>
      </c>
      <c r="AL82" s="136">
        <f>'35 sectors'!AL85*ADB!$T$414/1000</f>
        <v>0</v>
      </c>
      <c r="AM82" s="136">
        <f>'35 sectors'!AM85*ADB!$T$414/1000</f>
        <v>0</v>
      </c>
      <c r="AN82" s="136">
        <f>'35 sectors'!AN85*ADB!$T$414/1000</f>
        <v>0</v>
      </c>
      <c r="AO82" s="136">
        <f>'35 sectors'!AO85*ADB!$T$414/1000</f>
        <v>0</v>
      </c>
      <c r="AP82" s="136">
        <f>'35 sectors'!AP85*ADB!$T$414/1000</f>
        <v>0</v>
      </c>
      <c r="AQ82" s="136">
        <f>'35 sectors'!AQ85*ADB!$T$414/1000</f>
        <v>0</v>
      </c>
      <c r="AR82" s="136">
        <f>'35 sectors'!AR85*ADB!$T$414/1000</f>
        <v>0</v>
      </c>
      <c r="AS82" s="136">
        <f>'35 sectors'!AS85*ADB!$T$414/1000</f>
        <v>0</v>
      </c>
    </row>
    <row r="83" spans="1:45" x14ac:dyDescent="0.25">
      <c r="A83" s="32">
        <v>79</v>
      </c>
      <c r="B83" s="37" t="s">
        <v>192</v>
      </c>
      <c r="C83" s="7" t="s">
        <v>191</v>
      </c>
      <c r="D83" s="136">
        <f>'35 sectors'!D86*ADB!$T$414/1000</f>
        <v>970.26539542002104</v>
      </c>
      <c r="E83" s="136">
        <f>'35 sectors'!E86*ADB!$T$414/1000</f>
        <v>19.97435082921093</v>
      </c>
      <c r="F83" s="136">
        <f>'35 sectors'!F86*ADB!$T$414/1000</f>
        <v>250.79679211268919</v>
      </c>
      <c r="G83" s="136">
        <f>'35 sectors'!G86*ADB!$T$414/1000</f>
        <v>29.303354485656268</v>
      </c>
      <c r="H83" s="136">
        <f>'35 sectors'!H86*ADB!$T$414/1000</f>
        <v>5.1300588665449824</v>
      </c>
      <c r="I83" s="136">
        <f>'35 sectors'!I86*ADB!$T$414/1000</f>
        <v>18.473756482824644</v>
      </c>
      <c r="J83" s="136">
        <f>'35 sectors'!J86*ADB!$T$414/1000</f>
        <v>7.2518978484983521</v>
      </c>
      <c r="K83" s="136">
        <f>'35 sectors'!K86*ADB!$T$414/1000</f>
        <v>3.0049333884391509</v>
      </c>
      <c r="L83" s="136">
        <f>'35 sectors'!L86*ADB!$T$414/1000</f>
        <v>27.56513852550172</v>
      </c>
      <c r="M83" s="136">
        <f>'35 sectors'!M86*ADB!$T$414/1000</f>
        <v>24.860011088748621</v>
      </c>
      <c r="N83" s="136">
        <f>'35 sectors'!N86*ADB!$T$414/1000</f>
        <v>79.289042665836632</v>
      </c>
      <c r="O83" s="136">
        <f>'35 sectors'!O86*ADB!$T$414/1000</f>
        <v>103.28830839710824</v>
      </c>
      <c r="P83" s="136">
        <f>'35 sectors'!P86*ADB!$T$414/1000</f>
        <v>1.679177684104515</v>
      </c>
      <c r="Q83" s="136">
        <f>'35 sectors'!Q86*ADB!$T$414/1000</f>
        <v>6.1962337534138143</v>
      </c>
      <c r="R83" s="136">
        <f>'35 sectors'!R86*ADB!$T$414/1000</f>
        <v>0.69208665505670564</v>
      </c>
      <c r="S83" s="136">
        <f>'35 sectors'!S86*ADB!$T$414/1000</f>
        <v>36.399798926710559</v>
      </c>
      <c r="T83" s="136">
        <f>'35 sectors'!T86*ADB!$T$414/1000</f>
        <v>77.66155721149444</v>
      </c>
      <c r="U83" s="136">
        <f>'35 sectors'!U86*ADB!$T$414/1000</f>
        <v>413.61641653200297</v>
      </c>
      <c r="V83" s="136">
        <f>'35 sectors'!V86*ADB!$T$414/1000</f>
        <v>32.66204210755204</v>
      </c>
      <c r="W83" s="136">
        <f>'35 sectors'!W86*ADB!$T$414/1000</f>
        <v>36.355892296555346</v>
      </c>
      <c r="X83" s="136">
        <f>'35 sectors'!X86*ADB!$T$414/1000</f>
        <v>315.51428005781202</v>
      </c>
      <c r="Y83" s="136">
        <f>'35 sectors'!Y86*ADB!$T$414/1000</f>
        <v>154.0598566108317</v>
      </c>
      <c r="Z83" s="136">
        <f>'35 sectors'!Z86*ADB!$T$414/1000</f>
        <v>233.79902986238346</v>
      </c>
      <c r="AA83" s="136">
        <f>'35 sectors'!AA86*ADB!$T$414/1000</f>
        <v>0</v>
      </c>
      <c r="AB83" s="136">
        <f>'35 sectors'!AB86*ADB!$T$414/1000</f>
        <v>53.783148936513157</v>
      </c>
      <c r="AC83" s="136">
        <f>'35 sectors'!AC86*ADB!$T$414/1000</f>
        <v>36.910146884760067</v>
      </c>
      <c r="AD83" s="136">
        <f>'35 sectors'!AD86*ADB!$T$414/1000</f>
        <v>108.96824391524322</v>
      </c>
      <c r="AE83" s="136">
        <f>'35 sectors'!AE86*ADB!$T$414/1000</f>
        <v>178.32170149522599</v>
      </c>
      <c r="AF83" s="136">
        <f>'35 sectors'!AF86*ADB!$T$414/1000</f>
        <v>221.28388773720917</v>
      </c>
      <c r="AG83" s="136">
        <f>'35 sectors'!AG86*ADB!$T$414/1000</f>
        <v>109.90610154123071</v>
      </c>
      <c r="AH83" s="136">
        <f>'35 sectors'!AH86*ADB!$T$414/1000</f>
        <v>87.55759595276389</v>
      </c>
      <c r="AI83" s="136">
        <f>'35 sectors'!AI86*ADB!$T$414/1000</f>
        <v>202.73681998629135</v>
      </c>
      <c r="AJ83" s="136">
        <f>'35 sectors'!AJ86*ADB!$T$414/1000</f>
        <v>70.710339612531769</v>
      </c>
      <c r="AK83" s="136">
        <f>'35 sectors'!AK86*ADB!$T$414/1000</f>
        <v>180.52297653472849</v>
      </c>
      <c r="AL83" s="136">
        <f>'35 sectors'!AL86*ADB!$T$414/1000</f>
        <v>0</v>
      </c>
      <c r="AM83" s="136">
        <f>'35 sectors'!AM86*ADB!$T$414/1000</f>
        <v>1981.5502121231048</v>
      </c>
      <c r="AN83" s="136">
        <f>'35 sectors'!AN86*ADB!$T$414/1000</f>
        <v>46.489644173757497</v>
      </c>
      <c r="AO83" s="136">
        <f>'35 sectors'!AO86*ADB!$T$414/1000</f>
        <v>304.7432884867149</v>
      </c>
      <c r="AP83" s="136">
        <f>'35 sectors'!AP86*ADB!$T$414/1000</f>
        <v>878.62120843417574</v>
      </c>
      <c r="AQ83" s="136">
        <f>'35 sectors'!AQ86*ADB!$T$414/1000</f>
        <v>202.73712717043085</v>
      </c>
      <c r="AR83" s="136">
        <f>'35 sectors'!AR86*ADB!$T$414/1000</f>
        <v>131.94996002317237</v>
      </c>
      <c r="AS83" s="136">
        <f>'35 sectors'!AS86*ADB!$T$414/1000</f>
        <v>7644.6318148168493</v>
      </c>
    </row>
    <row r="84" spans="1:45" x14ac:dyDescent="0.25">
      <c r="A84" s="32">
        <v>80</v>
      </c>
      <c r="B84" s="32" t="s">
        <v>103</v>
      </c>
      <c r="C84" s="20" t="s">
        <v>234</v>
      </c>
      <c r="D84" s="6">
        <v>0</v>
      </c>
      <c r="E84" s="6">
        <v>0</v>
      </c>
      <c r="F84" s="6">
        <v>0</v>
      </c>
      <c r="G84" s="6">
        <v>0</v>
      </c>
      <c r="H84" s="6">
        <v>0</v>
      </c>
      <c r="I84" s="6">
        <v>0</v>
      </c>
      <c r="J84" s="6">
        <v>0</v>
      </c>
      <c r="K84" s="6">
        <v>0</v>
      </c>
      <c r="L84" s="6">
        <v>0</v>
      </c>
      <c r="M84" s="6">
        <v>0</v>
      </c>
      <c r="N84" s="6">
        <v>0</v>
      </c>
      <c r="O84" s="6">
        <v>0</v>
      </c>
      <c r="P84" s="6">
        <v>0</v>
      </c>
      <c r="Q84" s="6">
        <v>0</v>
      </c>
      <c r="R84" s="6">
        <v>0</v>
      </c>
      <c r="S84" s="6">
        <v>0</v>
      </c>
      <c r="T84" s="6">
        <v>0</v>
      </c>
      <c r="U84" s="6">
        <v>0</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0</v>
      </c>
      <c r="AP84" s="6">
        <v>0</v>
      </c>
      <c r="AQ84" s="6">
        <v>0</v>
      </c>
      <c r="AR84" s="6">
        <v>0</v>
      </c>
      <c r="AS84" s="6">
        <v>0</v>
      </c>
    </row>
    <row r="85" spans="1:45" x14ac:dyDescent="0.25">
      <c r="A85" s="32">
        <v>81</v>
      </c>
      <c r="B85" s="32" t="s">
        <v>104</v>
      </c>
      <c r="C85" s="20" t="s">
        <v>235</v>
      </c>
      <c r="D85" s="6">
        <v>0</v>
      </c>
      <c r="E85" s="6">
        <v>0</v>
      </c>
      <c r="F85" s="6">
        <v>0</v>
      </c>
      <c r="G85" s="6">
        <v>0</v>
      </c>
      <c r="H85" s="6">
        <v>0</v>
      </c>
      <c r="I85" s="6">
        <v>0</v>
      </c>
      <c r="J85" s="6">
        <v>0</v>
      </c>
      <c r="K85" s="6">
        <v>0</v>
      </c>
      <c r="L85" s="6">
        <v>0</v>
      </c>
      <c r="M85" s="6">
        <v>0</v>
      </c>
      <c r="N85" s="6">
        <v>0</v>
      </c>
      <c r="O85" s="6">
        <v>0</v>
      </c>
      <c r="P85" s="6">
        <v>0</v>
      </c>
      <c r="Q85" s="6">
        <v>0</v>
      </c>
      <c r="R85" s="6">
        <v>0</v>
      </c>
      <c r="S85" s="6">
        <v>0</v>
      </c>
      <c r="T85" s="6">
        <v>0</v>
      </c>
      <c r="U85" s="6">
        <v>0</v>
      </c>
      <c r="V85" s="6">
        <v>0</v>
      </c>
      <c r="W85" s="6">
        <v>0</v>
      </c>
      <c r="X85" s="6">
        <v>0</v>
      </c>
      <c r="Y85" s="6">
        <v>0</v>
      </c>
      <c r="Z85" s="6">
        <v>0</v>
      </c>
      <c r="AA85" s="6">
        <v>0</v>
      </c>
      <c r="AB85" s="6">
        <v>0</v>
      </c>
      <c r="AC85" s="6">
        <v>0</v>
      </c>
      <c r="AD85" s="6">
        <v>0</v>
      </c>
      <c r="AE85" s="6">
        <v>0</v>
      </c>
      <c r="AF85" s="6">
        <v>0</v>
      </c>
      <c r="AG85" s="6">
        <v>0</v>
      </c>
      <c r="AH85" s="6">
        <v>0</v>
      </c>
      <c r="AI85" s="6">
        <v>0</v>
      </c>
      <c r="AJ85" s="6">
        <v>0</v>
      </c>
      <c r="AK85" s="6">
        <v>0</v>
      </c>
      <c r="AL85" s="6">
        <v>0</v>
      </c>
      <c r="AM85" s="6">
        <v>0</v>
      </c>
      <c r="AN85" s="6">
        <v>0</v>
      </c>
      <c r="AO85" s="6">
        <v>0</v>
      </c>
      <c r="AP85" s="6">
        <v>0</v>
      </c>
      <c r="AQ85" s="6">
        <v>0</v>
      </c>
      <c r="AR85" s="6">
        <v>0</v>
      </c>
      <c r="AS85" s="6">
        <v>0</v>
      </c>
    </row>
    <row r="86" spans="1:45" x14ac:dyDescent="0.25">
      <c r="A86" s="32">
        <v>82</v>
      </c>
      <c r="B86" s="32" t="s">
        <v>105</v>
      </c>
      <c r="C86" s="20" t="s">
        <v>236</v>
      </c>
      <c r="D86" s="6">
        <v>0</v>
      </c>
      <c r="E86" s="6">
        <v>0</v>
      </c>
      <c r="F86" s="6">
        <v>0</v>
      </c>
      <c r="G86" s="6">
        <v>0</v>
      </c>
      <c r="H86" s="6">
        <v>0</v>
      </c>
      <c r="I86" s="6">
        <v>0</v>
      </c>
      <c r="J86" s="6">
        <v>0</v>
      </c>
      <c r="K86" s="6">
        <v>0</v>
      </c>
      <c r="L86" s="6">
        <v>0</v>
      </c>
      <c r="M86" s="6">
        <v>0</v>
      </c>
      <c r="N86" s="6">
        <v>0</v>
      </c>
      <c r="O86" s="6">
        <v>0</v>
      </c>
      <c r="P86" s="6">
        <v>0</v>
      </c>
      <c r="Q86" s="6">
        <v>0</v>
      </c>
      <c r="R86" s="6">
        <v>0</v>
      </c>
      <c r="S86" s="6">
        <v>0</v>
      </c>
      <c r="T86" s="6">
        <v>0</v>
      </c>
      <c r="U86" s="6">
        <v>0</v>
      </c>
      <c r="V86" s="6">
        <v>0</v>
      </c>
      <c r="W86" s="6">
        <v>0</v>
      </c>
      <c r="X86" s="6">
        <v>0</v>
      </c>
      <c r="Y86" s="6">
        <v>0</v>
      </c>
      <c r="Z86" s="6">
        <v>0</v>
      </c>
      <c r="AA86" s="6">
        <v>0</v>
      </c>
      <c r="AB86" s="6">
        <v>0</v>
      </c>
      <c r="AC86" s="6">
        <v>0</v>
      </c>
      <c r="AD86" s="6">
        <v>0</v>
      </c>
      <c r="AE86" s="6">
        <v>0</v>
      </c>
      <c r="AF86" s="6">
        <v>0</v>
      </c>
      <c r="AG86" s="6">
        <v>0</v>
      </c>
      <c r="AH86" s="6">
        <v>0</v>
      </c>
      <c r="AI86" s="6">
        <v>0</v>
      </c>
      <c r="AJ86" s="6">
        <v>0</v>
      </c>
      <c r="AK86" s="6">
        <v>0</v>
      </c>
      <c r="AL86" s="6">
        <v>0</v>
      </c>
      <c r="AM86" s="6">
        <v>0</v>
      </c>
      <c r="AN86" s="6">
        <v>0</v>
      </c>
      <c r="AO86" s="6">
        <v>0</v>
      </c>
      <c r="AP86" s="6">
        <v>0</v>
      </c>
      <c r="AQ86" s="6">
        <v>0</v>
      </c>
      <c r="AR86" s="6">
        <v>0</v>
      </c>
      <c r="AS86" s="6">
        <v>0</v>
      </c>
    </row>
    <row r="87" spans="1:45" x14ac:dyDescent="0.25">
      <c r="A87" s="32">
        <v>83</v>
      </c>
      <c r="B87" s="32" t="s">
        <v>106</v>
      </c>
      <c r="C87" s="20" t="s">
        <v>237</v>
      </c>
      <c r="D87" s="6">
        <v>0</v>
      </c>
      <c r="E87" s="6">
        <v>0</v>
      </c>
      <c r="F87" s="6">
        <v>0</v>
      </c>
      <c r="G87" s="6">
        <v>0</v>
      </c>
      <c r="H87" s="6">
        <v>0</v>
      </c>
      <c r="I87" s="6">
        <v>0</v>
      </c>
      <c r="J87" s="6">
        <v>0</v>
      </c>
      <c r="K87" s="6">
        <v>0</v>
      </c>
      <c r="L87" s="6">
        <v>0</v>
      </c>
      <c r="M87" s="6">
        <v>0</v>
      </c>
      <c r="N87" s="6">
        <v>0</v>
      </c>
      <c r="O87" s="6">
        <v>0</v>
      </c>
      <c r="P87" s="6">
        <v>0</v>
      </c>
      <c r="Q87" s="6">
        <v>0</v>
      </c>
      <c r="R87" s="6">
        <v>0</v>
      </c>
      <c r="S87" s="6">
        <v>0</v>
      </c>
      <c r="T87" s="6">
        <v>0</v>
      </c>
      <c r="U87" s="6">
        <v>0</v>
      </c>
      <c r="V87" s="6">
        <v>0</v>
      </c>
      <c r="W87" s="6">
        <v>0</v>
      </c>
      <c r="X87" s="6">
        <v>0</v>
      </c>
      <c r="Y87" s="6">
        <v>0</v>
      </c>
      <c r="Z87" s="6">
        <v>0</v>
      </c>
      <c r="AA87" s="6">
        <v>0</v>
      </c>
      <c r="AB87" s="6">
        <v>0</v>
      </c>
      <c r="AC87" s="6">
        <v>0</v>
      </c>
      <c r="AD87" s="6">
        <v>0</v>
      </c>
      <c r="AE87" s="6">
        <v>0</v>
      </c>
      <c r="AF87" s="6">
        <v>0</v>
      </c>
      <c r="AG87" s="6">
        <v>0</v>
      </c>
      <c r="AH87" s="6">
        <v>0</v>
      </c>
      <c r="AI87" s="6">
        <v>0</v>
      </c>
      <c r="AJ87" s="6">
        <v>0</v>
      </c>
      <c r="AK87" s="6">
        <v>0</v>
      </c>
      <c r="AL87" s="6">
        <v>0</v>
      </c>
      <c r="AM87" s="6">
        <v>0</v>
      </c>
      <c r="AN87" s="6">
        <v>0</v>
      </c>
      <c r="AO87" s="6">
        <v>0</v>
      </c>
      <c r="AP87" s="6">
        <v>0</v>
      </c>
      <c r="AQ87" s="6">
        <v>0</v>
      </c>
      <c r="AR87" s="6">
        <v>0</v>
      </c>
      <c r="AS87" s="6">
        <v>0</v>
      </c>
    </row>
    <row r="88" spans="1:45" x14ac:dyDescent="0.25">
      <c r="A88" s="32">
        <v>84</v>
      </c>
      <c r="B88" s="32" t="s">
        <v>107</v>
      </c>
      <c r="C88" s="20" t="s">
        <v>238</v>
      </c>
      <c r="D88" s="6">
        <v>0</v>
      </c>
      <c r="E88" s="6">
        <v>0</v>
      </c>
      <c r="F88" s="6">
        <v>0</v>
      </c>
      <c r="G88" s="6">
        <v>0</v>
      </c>
      <c r="H88" s="6">
        <v>0</v>
      </c>
      <c r="I88" s="6">
        <v>0</v>
      </c>
      <c r="J88" s="6">
        <v>0</v>
      </c>
      <c r="K88" s="6">
        <v>0</v>
      </c>
      <c r="L88" s="6">
        <v>0</v>
      </c>
      <c r="M88" s="6">
        <v>0</v>
      </c>
      <c r="N88" s="6">
        <v>0</v>
      </c>
      <c r="O88" s="6">
        <v>0</v>
      </c>
      <c r="P88" s="6">
        <v>0</v>
      </c>
      <c r="Q88" s="6">
        <v>0</v>
      </c>
      <c r="R88" s="6">
        <v>0</v>
      </c>
      <c r="S88" s="6">
        <v>0</v>
      </c>
      <c r="T88" s="6">
        <v>0</v>
      </c>
      <c r="U88" s="6">
        <v>0</v>
      </c>
      <c r="V88" s="6">
        <v>0</v>
      </c>
      <c r="W88" s="6">
        <v>0</v>
      </c>
      <c r="X88" s="6">
        <v>0</v>
      </c>
      <c r="Y88" s="6">
        <v>0</v>
      </c>
      <c r="Z88" s="6">
        <v>0</v>
      </c>
      <c r="AA88" s="6">
        <v>0</v>
      </c>
      <c r="AB88" s="6">
        <v>0</v>
      </c>
      <c r="AC88" s="6">
        <v>0</v>
      </c>
      <c r="AD88" s="6">
        <v>0</v>
      </c>
      <c r="AE88" s="6">
        <v>0</v>
      </c>
      <c r="AF88" s="6">
        <v>0</v>
      </c>
      <c r="AG88" s="6">
        <v>0</v>
      </c>
      <c r="AH88" s="6">
        <v>0</v>
      </c>
      <c r="AI88" s="6">
        <v>0</v>
      </c>
      <c r="AJ88" s="6">
        <v>0</v>
      </c>
      <c r="AK88" s="6">
        <v>0</v>
      </c>
      <c r="AL88" s="6">
        <v>0</v>
      </c>
      <c r="AM88" s="6">
        <v>0</v>
      </c>
      <c r="AN88" s="6">
        <v>0</v>
      </c>
      <c r="AO88" s="6">
        <v>0</v>
      </c>
      <c r="AP88" s="6">
        <v>0</v>
      </c>
      <c r="AQ88" s="6">
        <v>0</v>
      </c>
      <c r="AR88" s="6">
        <v>0</v>
      </c>
      <c r="AS88" s="6">
        <v>0</v>
      </c>
    </row>
    <row r="89" spans="1:45" x14ac:dyDescent="0.25">
      <c r="A89" s="32">
        <v>85</v>
      </c>
      <c r="B89" s="32" t="s">
        <v>108</v>
      </c>
      <c r="C89" s="20" t="s">
        <v>66</v>
      </c>
      <c r="D89" s="6">
        <v>0</v>
      </c>
      <c r="E89" s="6">
        <v>0</v>
      </c>
      <c r="F89" s="6">
        <v>0</v>
      </c>
      <c r="G89" s="6">
        <v>0</v>
      </c>
      <c r="H89" s="6">
        <v>0</v>
      </c>
      <c r="I89" s="6">
        <v>0</v>
      </c>
      <c r="J89" s="6">
        <v>0</v>
      </c>
      <c r="K89" s="6">
        <v>0</v>
      </c>
      <c r="L89" s="6">
        <v>0</v>
      </c>
      <c r="M89" s="6">
        <v>0</v>
      </c>
      <c r="N89" s="6">
        <v>0</v>
      </c>
      <c r="O89" s="6">
        <v>0</v>
      </c>
      <c r="P89" s="6">
        <v>0</v>
      </c>
      <c r="Q89" s="6">
        <v>0</v>
      </c>
      <c r="R89" s="6">
        <v>0</v>
      </c>
      <c r="S89" s="6">
        <v>0</v>
      </c>
      <c r="T89" s="6">
        <v>0</v>
      </c>
      <c r="U89" s="6">
        <v>0</v>
      </c>
      <c r="V89" s="6">
        <v>0</v>
      </c>
      <c r="W89" s="6">
        <v>0</v>
      </c>
      <c r="X89" s="6">
        <v>0</v>
      </c>
      <c r="Y89" s="6">
        <v>0</v>
      </c>
      <c r="Z89" s="6">
        <v>0</v>
      </c>
      <c r="AA89" s="6">
        <v>0</v>
      </c>
      <c r="AB89" s="6">
        <v>0</v>
      </c>
      <c r="AC89" s="6">
        <v>0</v>
      </c>
      <c r="AD89" s="6">
        <v>0</v>
      </c>
      <c r="AE89" s="6">
        <v>0</v>
      </c>
      <c r="AF89" s="6">
        <v>0</v>
      </c>
      <c r="AG89" s="6">
        <v>0</v>
      </c>
      <c r="AH89" s="6">
        <v>0</v>
      </c>
      <c r="AI89" s="6">
        <v>0</v>
      </c>
      <c r="AJ89" s="6">
        <v>0</v>
      </c>
      <c r="AK89" s="6">
        <v>0</v>
      </c>
      <c r="AL89" s="6">
        <v>0</v>
      </c>
      <c r="AM89" s="6">
        <v>0</v>
      </c>
      <c r="AN89" s="6">
        <v>0</v>
      </c>
      <c r="AO89" s="6">
        <v>0</v>
      </c>
      <c r="AP89" s="6">
        <v>0</v>
      </c>
      <c r="AQ89" s="6">
        <v>0</v>
      </c>
      <c r="AR89" s="6">
        <v>0</v>
      </c>
      <c r="AS89" s="6">
        <v>0</v>
      </c>
    </row>
    <row r="90" spans="1:45" x14ac:dyDescent="0.25">
      <c r="A90" s="32">
        <v>86</v>
      </c>
      <c r="B90" s="32" t="s">
        <v>241</v>
      </c>
      <c r="C90" s="20" t="s">
        <v>239</v>
      </c>
      <c r="D90" s="6">
        <v>0</v>
      </c>
      <c r="E90" s="6">
        <v>0</v>
      </c>
      <c r="F90" s="6">
        <v>0</v>
      </c>
      <c r="G90" s="6">
        <v>0</v>
      </c>
      <c r="H90" s="6">
        <v>0</v>
      </c>
      <c r="I90" s="6">
        <v>0</v>
      </c>
      <c r="J90" s="6">
        <v>0</v>
      </c>
      <c r="K90" s="6">
        <v>0</v>
      </c>
      <c r="L90" s="6">
        <v>0</v>
      </c>
      <c r="M90" s="6">
        <v>0</v>
      </c>
      <c r="N90" s="6">
        <v>0</v>
      </c>
      <c r="O90" s="6">
        <v>0</v>
      </c>
      <c r="P90" s="6">
        <v>0</v>
      </c>
      <c r="Q90" s="6">
        <v>0</v>
      </c>
      <c r="R90" s="6">
        <v>0</v>
      </c>
      <c r="S90" s="6">
        <v>0</v>
      </c>
      <c r="T90" s="6">
        <v>0</v>
      </c>
      <c r="U90" s="6">
        <v>0</v>
      </c>
      <c r="V90" s="6">
        <v>0</v>
      </c>
      <c r="W90" s="6">
        <v>0</v>
      </c>
      <c r="X90" s="6">
        <v>0</v>
      </c>
      <c r="Y90" s="6">
        <v>0</v>
      </c>
      <c r="Z90" s="6">
        <v>0</v>
      </c>
      <c r="AA90" s="6">
        <v>0</v>
      </c>
      <c r="AB90" s="6">
        <v>0</v>
      </c>
      <c r="AC90" s="6">
        <v>0</v>
      </c>
      <c r="AD90" s="6">
        <v>0</v>
      </c>
      <c r="AE90" s="6">
        <v>0</v>
      </c>
      <c r="AF90" s="6">
        <v>0</v>
      </c>
      <c r="AG90" s="6">
        <v>0</v>
      </c>
      <c r="AH90" s="6">
        <v>0</v>
      </c>
      <c r="AI90" s="6">
        <v>0</v>
      </c>
      <c r="AJ90" s="6">
        <v>0</v>
      </c>
      <c r="AK90" s="6">
        <v>0</v>
      </c>
      <c r="AL90" s="6">
        <v>0</v>
      </c>
      <c r="AM90" s="6">
        <v>0</v>
      </c>
      <c r="AN90" s="6">
        <v>0</v>
      </c>
      <c r="AO90" s="6">
        <v>0</v>
      </c>
      <c r="AP90" s="6">
        <v>0</v>
      </c>
      <c r="AQ90" s="6">
        <v>0</v>
      </c>
      <c r="AR90" s="6">
        <v>0</v>
      </c>
      <c r="AS90" s="6">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2434-C116-423E-AFAC-6496AA24FE6D}">
  <dimension ref="A1:BB33"/>
  <sheetViews>
    <sheetView zoomScaleNormal="100" workbookViewId="0">
      <pane xSplit="3" ySplit="4" topLeftCell="D5"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4.54296875" style="31" customWidth="1"/>
    <col min="2" max="2" width="4.90625" style="31" customWidth="1"/>
    <col min="3" max="3" width="5.26953125" style="3" customWidth="1"/>
    <col min="4" max="54" width="3.1796875" style="1" customWidth="1"/>
    <col min="55" max="16384" width="15.453125" style="1"/>
  </cols>
  <sheetData>
    <row r="1" spans="1:54" x14ac:dyDescent="0.25">
      <c r="A1" s="129" t="str">
        <f>'T1'!A1</f>
        <v>Nepal Input-Output Table, 2017, current prices, NPRs billion</v>
      </c>
      <c r="C1" s="27"/>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row>
    <row r="2" spans="1:54" x14ac:dyDescent="0.25">
      <c r="A2" s="29" t="s">
        <v>259</v>
      </c>
      <c r="B2" s="39"/>
      <c r="C2" s="20"/>
      <c r="D2" s="12">
        <v>1</v>
      </c>
      <c r="E2" s="12">
        <v>2</v>
      </c>
      <c r="F2" s="12">
        <v>3</v>
      </c>
      <c r="G2" s="12">
        <v>4</v>
      </c>
      <c r="H2" s="12">
        <v>5</v>
      </c>
      <c r="I2" s="12">
        <v>6</v>
      </c>
      <c r="J2" s="12">
        <v>7</v>
      </c>
      <c r="K2" s="12">
        <v>8</v>
      </c>
      <c r="L2" s="12">
        <v>9</v>
      </c>
      <c r="M2" s="12">
        <v>10</v>
      </c>
      <c r="N2" s="12">
        <v>11</v>
      </c>
      <c r="O2" s="12">
        <v>12</v>
      </c>
      <c r="P2" s="12">
        <v>13</v>
      </c>
      <c r="Q2" s="12">
        <v>14</v>
      </c>
      <c r="R2" s="12">
        <v>15</v>
      </c>
      <c r="S2" s="12">
        <v>16</v>
      </c>
      <c r="T2" s="12">
        <v>17</v>
      </c>
      <c r="U2" s="12">
        <v>18</v>
      </c>
      <c r="V2" s="12">
        <v>19</v>
      </c>
      <c r="W2" s="12">
        <v>20</v>
      </c>
      <c r="X2" s="12">
        <v>21</v>
      </c>
      <c r="Y2" s="12">
        <v>22</v>
      </c>
      <c r="Z2" s="12">
        <v>23</v>
      </c>
      <c r="AA2" s="12">
        <v>24</v>
      </c>
      <c r="AB2" s="12">
        <v>25</v>
      </c>
      <c r="AC2" s="12">
        <v>26</v>
      </c>
      <c r="AD2" s="12">
        <v>27</v>
      </c>
      <c r="AE2" s="12">
        <v>28</v>
      </c>
      <c r="AF2" s="12">
        <v>29</v>
      </c>
      <c r="AG2" s="12">
        <v>30</v>
      </c>
      <c r="AH2" s="12">
        <v>31</v>
      </c>
      <c r="AI2" s="12">
        <v>32</v>
      </c>
      <c r="AJ2" s="12">
        <v>33</v>
      </c>
      <c r="AK2" s="12">
        <v>34</v>
      </c>
      <c r="AL2" s="12">
        <v>35</v>
      </c>
      <c r="AM2" s="12">
        <v>36</v>
      </c>
      <c r="AN2" s="12">
        <v>37</v>
      </c>
      <c r="AO2" s="12">
        <v>38</v>
      </c>
      <c r="AP2" s="12">
        <v>39</v>
      </c>
      <c r="AQ2" s="12">
        <v>40</v>
      </c>
      <c r="AR2" s="12">
        <v>41</v>
      </c>
      <c r="AS2" s="12">
        <v>42</v>
      </c>
      <c r="AT2" s="12">
        <v>43</v>
      </c>
      <c r="AU2" s="12">
        <v>44</v>
      </c>
      <c r="AV2" s="12">
        <v>45</v>
      </c>
      <c r="AW2" s="12">
        <v>46</v>
      </c>
      <c r="AX2" s="12">
        <v>47</v>
      </c>
      <c r="AY2" s="12">
        <v>48</v>
      </c>
      <c r="AZ2" s="12">
        <v>49</v>
      </c>
      <c r="BA2" s="12">
        <v>50</v>
      </c>
      <c r="BB2" s="12">
        <v>51</v>
      </c>
    </row>
    <row r="3" spans="1:54" x14ac:dyDescent="0.25">
      <c r="A3" s="29"/>
      <c r="B3" s="67"/>
      <c r="C3" s="20"/>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64" t="s">
        <v>240</v>
      </c>
      <c r="AN3" s="64" t="s">
        <v>179</v>
      </c>
      <c r="AO3" s="64" t="s">
        <v>181</v>
      </c>
      <c r="AP3" s="64" t="s">
        <v>183</v>
      </c>
      <c r="AQ3" s="64" t="s">
        <v>185</v>
      </c>
      <c r="AR3" s="64" t="s">
        <v>187</v>
      </c>
      <c r="AS3" s="64" t="s">
        <v>189</v>
      </c>
      <c r="AT3" s="64"/>
      <c r="AU3" s="64"/>
      <c r="AV3" s="64" t="s">
        <v>103</v>
      </c>
      <c r="AW3" s="64" t="s">
        <v>104</v>
      </c>
      <c r="AX3" s="64" t="s">
        <v>105</v>
      </c>
      <c r="AY3" s="64" t="s">
        <v>106</v>
      </c>
      <c r="AZ3" s="64" t="s">
        <v>107</v>
      </c>
      <c r="BA3" s="64" t="s">
        <v>108</v>
      </c>
      <c r="BB3" s="65"/>
    </row>
    <row r="4" spans="1:54" s="24" customFormat="1" x14ac:dyDescent="0.25">
      <c r="A4" s="35"/>
      <c r="C4" s="22"/>
      <c r="D4" s="23" t="s">
        <v>110</v>
      </c>
      <c r="E4" s="23" t="s">
        <v>111</v>
      </c>
      <c r="F4" s="23" t="s">
        <v>112</v>
      </c>
      <c r="G4" s="23" t="s">
        <v>113</v>
      </c>
      <c r="H4" s="23" t="s">
        <v>114</v>
      </c>
      <c r="I4" s="23" t="s">
        <v>115</v>
      </c>
      <c r="J4" s="23" t="s">
        <v>116</v>
      </c>
      <c r="K4" s="23" t="s">
        <v>117</v>
      </c>
      <c r="L4" s="23" t="s">
        <v>118</v>
      </c>
      <c r="M4" s="23" t="s">
        <v>119</v>
      </c>
      <c r="N4" s="23" t="s">
        <v>120</v>
      </c>
      <c r="O4" s="23" t="s">
        <v>121</v>
      </c>
      <c r="P4" s="23" t="s">
        <v>38</v>
      </c>
      <c r="Q4" s="23" t="s">
        <v>122</v>
      </c>
      <c r="R4" s="23" t="s">
        <v>123</v>
      </c>
      <c r="S4" s="23" t="s">
        <v>124</v>
      </c>
      <c r="T4" s="23" t="s">
        <v>125</v>
      </c>
      <c r="U4" s="23" t="s">
        <v>43</v>
      </c>
      <c r="V4" s="23" t="s">
        <v>126</v>
      </c>
      <c r="W4" s="23" t="s">
        <v>127</v>
      </c>
      <c r="X4" s="23" t="s">
        <v>128</v>
      </c>
      <c r="Y4" s="23" t="s">
        <v>129</v>
      </c>
      <c r="Z4" s="23" t="s">
        <v>130</v>
      </c>
      <c r="AA4" s="23" t="s">
        <v>131</v>
      </c>
      <c r="AB4" s="23" t="s">
        <v>132</v>
      </c>
      <c r="AC4" s="23" t="s">
        <v>133</v>
      </c>
      <c r="AD4" s="23" t="s">
        <v>134</v>
      </c>
      <c r="AE4" s="23" t="s">
        <v>135</v>
      </c>
      <c r="AF4" s="23" t="s">
        <v>136</v>
      </c>
      <c r="AG4" s="23" t="s">
        <v>137</v>
      </c>
      <c r="AH4" s="26" t="s">
        <v>138</v>
      </c>
      <c r="AI4" s="26" t="s">
        <v>57</v>
      </c>
      <c r="AJ4" s="26" t="s">
        <v>139</v>
      </c>
      <c r="AK4" s="26" t="s">
        <v>140</v>
      </c>
      <c r="AL4" s="26" t="s">
        <v>141</v>
      </c>
      <c r="AM4" s="26" t="s">
        <v>142</v>
      </c>
      <c r="AN4" s="26" t="s">
        <v>178</v>
      </c>
      <c r="AO4" s="26" t="s">
        <v>180</v>
      </c>
      <c r="AP4" s="26" t="s">
        <v>182</v>
      </c>
      <c r="AQ4" s="26" t="s">
        <v>184</v>
      </c>
      <c r="AR4" s="26" t="s">
        <v>186</v>
      </c>
      <c r="AS4" s="26" t="s">
        <v>188</v>
      </c>
      <c r="AT4" s="26" t="s">
        <v>190</v>
      </c>
      <c r="AU4" s="26" t="s">
        <v>191</v>
      </c>
      <c r="AV4" s="26" t="s">
        <v>234</v>
      </c>
      <c r="AW4" s="26" t="s">
        <v>235</v>
      </c>
      <c r="AX4" s="26" t="s">
        <v>236</v>
      </c>
      <c r="AY4" s="26" t="s">
        <v>237</v>
      </c>
      <c r="AZ4" s="26" t="s">
        <v>238</v>
      </c>
      <c r="BA4" s="26" t="s">
        <v>66</v>
      </c>
      <c r="BB4" s="26" t="s">
        <v>242</v>
      </c>
    </row>
    <row r="5" spans="1:54" x14ac:dyDescent="0.25">
      <c r="A5" s="32">
        <v>1</v>
      </c>
      <c r="B5" s="37" t="s">
        <v>68</v>
      </c>
      <c r="C5" s="28" t="s">
        <v>212</v>
      </c>
      <c r="D5" s="18">
        <v>1</v>
      </c>
      <c r="E5" s="18">
        <v>0</v>
      </c>
      <c r="F5" s="18">
        <v>0</v>
      </c>
      <c r="G5" s="18">
        <v>0</v>
      </c>
      <c r="H5" s="18">
        <v>0</v>
      </c>
      <c r="I5" s="18">
        <v>0</v>
      </c>
      <c r="J5" s="18">
        <v>0</v>
      </c>
      <c r="K5" s="18">
        <v>0</v>
      </c>
      <c r="L5" s="18">
        <v>0</v>
      </c>
      <c r="M5" s="18">
        <v>0</v>
      </c>
      <c r="N5" s="18">
        <v>0</v>
      </c>
      <c r="O5" s="18">
        <v>0</v>
      </c>
      <c r="P5" s="18">
        <v>0</v>
      </c>
      <c r="Q5" s="18">
        <v>0</v>
      </c>
      <c r="R5" s="18">
        <v>0</v>
      </c>
      <c r="S5" s="18">
        <v>0</v>
      </c>
      <c r="T5" s="18">
        <v>0</v>
      </c>
      <c r="U5" s="18">
        <v>0</v>
      </c>
      <c r="V5" s="18">
        <v>0</v>
      </c>
      <c r="W5" s="18">
        <v>0</v>
      </c>
      <c r="X5" s="18">
        <v>0</v>
      </c>
      <c r="Y5" s="18">
        <v>0</v>
      </c>
      <c r="Z5" s="18">
        <v>0</v>
      </c>
      <c r="AA5" s="19">
        <v>0</v>
      </c>
      <c r="AB5" s="19">
        <v>0</v>
      </c>
      <c r="AC5" s="19">
        <v>0</v>
      </c>
      <c r="AD5" s="19">
        <v>0</v>
      </c>
      <c r="AE5" s="19">
        <v>0</v>
      </c>
      <c r="AF5" s="19">
        <v>0</v>
      </c>
      <c r="AG5" s="19">
        <v>0</v>
      </c>
      <c r="AH5" s="12">
        <v>0</v>
      </c>
      <c r="AI5" s="12">
        <v>0</v>
      </c>
      <c r="AJ5" s="12">
        <v>0</v>
      </c>
      <c r="AK5" s="12">
        <v>0</v>
      </c>
      <c r="AL5" s="12">
        <v>0</v>
      </c>
      <c r="AM5" s="12">
        <v>0</v>
      </c>
      <c r="AN5" s="12">
        <v>0</v>
      </c>
      <c r="AO5" s="12">
        <v>0</v>
      </c>
      <c r="AP5" s="12">
        <v>0</v>
      </c>
      <c r="AQ5" s="12">
        <v>0</v>
      </c>
      <c r="AR5" s="12">
        <v>0</v>
      </c>
      <c r="AS5" s="12">
        <v>0</v>
      </c>
      <c r="AT5" s="12">
        <v>0</v>
      </c>
      <c r="AU5" s="12">
        <v>0</v>
      </c>
      <c r="AV5" s="12">
        <v>0</v>
      </c>
      <c r="AW5" s="12">
        <v>0</v>
      </c>
      <c r="AX5" s="12">
        <v>0</v>
      </c>
      <c r="AY5" s="12">
        <v>0</v>
      </c>
      <c r="AZ5" s="12">
        <v>0</v>
      </c>
      <c r="BA5" s="12">
        <v>0</v>
      </c>
      <c r="BB5" s="12">
        <v>0</v>
      </c>
    </row>
    <row r="6" spans="1:54" x14ac:dyDescent="0.25">
      <c r="A6" s="32">
        <v>2</v>
      </c>
      <c r="B6" s="37" t="s">
        <v>69</v>
      </c>
      <c r="C6" s="28" t="s">
        <v>213</v>
      </c>
      <c r="D6" s="18">
        <v>0</v>
      </c>
      <c r="E6" s="18">
        <v>1</v>
      </c>
      <c r="F6" s="18">
        <v>0</v>
      </c>
      <c r="G6" s="18">
        <v>0</v>
      </c>
      <c r="H6" s="18">
        <v>0</v>
      </c>
      <c r="I6" s="18">
        <v>0</v>
      </c>
      <c r="J6" s="18">
        <v>0</v>
      </c>
      <c r="K6" s="18">
        <v>0</v>
      </c>
      <c r="L6" s="18">
        <v>0</v>
      </c>
      <c r="M6" s="18">
        <v>0</v>
      </c>
      <c r="N6" s="18">
        <v>0</v>
      </c>
      <c r="O6" s="18">
        <v>0</v>
      </c>
      <c r="P6" s="18">
        <v>0</v>
      </c>
      <c r="Q6" s="18">
        <v>0</v>
      </c>
      <c r="R6" s="18">
        <v>0</v>
      </c>
      <c r="S6" s="18">
        <v>0</v>
      </c>
      <c r="T6" s="18">
        <v>0</v>
      </c>
      <c r="U6" s="18">
        <v>0</v>
      </c>
      <c r="V6" s="18">
        <v>0</v>
      </c>
      <c r="W6" s="18">
        <v>0</v>
      </c>
      <c r="X6" s="18">
        <v>0</v>
      </c>
      <c r="Y6" s="18">
        <v>0</v>
      </c>
      <c r="Z6" s="18">
        <v>0</v>
      </c>
      <c r="AA6" s="19">
        <v>0</v>
      </c>
      <c r="AB6" s="19">
        <v>0</v>
      </c>
      <c r="AC6" s="19">
        <v>0</v>
      </c>
      <c r="AD6" s="19">
        <v>0</v>
      </c>
      <c r="AE6" s="19">
        <v>0</v>
      </c>
      <c r="AF6" s="19">
        <v>0</v>
      </c>
      <c r="AG6" s="19">
        <v>0</v>
      </c>
      <c r="AH6" s="12">
        <v>0</v>
      </c>
      <c r="AI6" s="12">
        <v>0</v>
      </c>
      <c r="AJ6" s="12">
        <v>0</v>
      </c>
      <c r="AK6" s="12">
        <v>0</v>
      </c>
      <c r="AL6" s="12">
        <v>0</v>
      </c>
      <c r="AM6" s="12">
        <v>0</v>
      </c>
      <c r="AN6" s="12">
        <v>0</v>
      </c>
      <c r="AO6" s="12">
        <v>0</v>
      </c>
      <c r="AP6" s="12">
        <v>0</v>
      </c>
      <c r="AQ6" s="12">
        <v>0</v>
      </c>
      <c r="AR6" s="12">
        <v>0</v>
      </c>
      <c r="AS6" s="12">
        <v>0</v>
      </c>
      <c r="AT6" s="12">
        <v>0</v>
      </c>
      <c r="AU6" s="12">
        <v>0</v>
      </c>
      <c r="AV6" s="12">
        <v>0</v>
      </c>
      <c r="AW6" s="12">
        <v>0</v>
      </c>
      <c r="AX6" s="12">
        <v>0</v>
      </c>
      <c r="AY6" s="12">
        <v>0</v>
      </c>
      <c r="AZ6" s="12">
        <v>0</v>
      </c>
      <c r="BA6" s="12">
        <v>0</v>
      </c>
      <c r="BB6" s="12">
        <v>0</v>
      </c>
    </row>
    <row r="7" spans="1:54" x14ac:dyDescent="0.25">
      <c r="A7" s="32">
        <v>3</v>
      </c>
      <c r="B7" s="37" t="s">
        <v>70</v>
      </c>
      <c r="C7" s="28" t="s">
        <v>214</v>
      </c>
      <c r="D7" s="18">
        <v>0</v>
      </c>
      <c r="E7" s="18">
        <v>0</v>
      </c>
      <c r="F7" s="18">
        <v>1</v>
      </c>
      <c r="G7" s="18">
        <v>1</v>
      </c>
      <c r="H7" s="18">
        <v>1</v>
      </c>
      <c r="I7" s="18">
        <v>1</v>
      </c>
      <c r="J7" s="18">
        <v>1</v>
      </c>
      <c r="K7" s="18">
        <v>1</v>
      </c>
      <c r="L7" s="18">
        <v>1</v>
      </c>
      <c r="M7" s="18">
        <v>1</v>
      </c>
      <c r="N7" s="18">
        <v>1</v>
      </c>
      <c r="O7" s="18">
        <v>1</v>
      </c>
      <c r="P7" s="18">
        <v>1</v>
      </c>
      <c r="Q7" s="18">
        <v>1</v>
      </c>
      <c r="R7" s="18">
        <v>1</v>
      </c>
      <c r="S7" s="18">
        <v>1</v>
      </c>
      <c r="T7" s="18">
        <v>1</v>
      </c>
      <c r="U7" s="18">
        <v>0</v>
      </c>
      <c r="V7" s="18">
        <v>0</v>
      </c>
      <c r="W7" s="18">
        <v>0</v>
      </c>
      <c r="X7" s="18">
        <v>0</v>
      </c>
      <c r="Y7" s="18">
        <v>0</v>
      </c>
      <c r="Z7" s="18">
        <v>0</v>
      </c>
      <c r="AA7" s="19">
        <v>0</v>
      </c>
      <c r="AB7" s="19">
        <v>0</v>
      </c>
      <c r="AC7" s="19">
        <v>0</v>
      </c>
      <c r="AD7" s="19">
        <v>0</v>
      </c>
      <c r="AE7" s="19">
        <v>0</v>
      </c>
      <c r="AF7" s="19">
        <v>0</v>
      </c>
      <c r="AG7" s="19">
        <v>0</v>
      </c>
      <c r="AH7" s="12">
        <v>0</v>
      </c>
      <c r="AI7" s="12">
        <v>0</v>
      </c>
      <c r="AJ7" s="12">
        <v>0</v>
      </c>
      <c r="AK7" s="12">
        <v>0</v>
      </c>
      <c r="AL7" s="12">
        <v>0</v>
      </c>
      <c r="AM7" s="12">
        <v>0</v>
      </c>
      <c r="AN7" s="12">
        <v>0</v>
      </c>
      <c r="AO7" s="12">
        <v>0</v>
      </c>
      <c r="AP7" s="12">
        <v>0</v>
      </c>
      <c r="AQ7" s="12">
        <v>0</v>
      </c>
      <c r="AR7" s="12">
        <v>0</v>
      </c>
      <c r="AS7" s="12">
        <v>0</v>
      </c>
      <c r="AT7" s="12">
        <v>0</v>
      </c>
      <c r="AU7" s="12">
        <v>0</v>
      </c>
      <c r="AV7" s="12">
        <v>0</v>
      </c>
      <c r="AW7" s="12">
        <v>0</v>
      </c>
      <c r="AX7" s="12">
        <v>0</v>
      </c>
      <c r="AY7" s="12">
        <v>0</v>
      </c>
      <c r="AZ7" s="12">
        <v>0</v>
      </c>
      <c r="BA7" s="12">
        <v>0</v>
      </c>
      <c r="BB7" s="12">
        <v>0</v>
      </c>
    </row>
    <row r="8" spans="1:54" x14ac:dyDescent="0.25">
      <c r="A8" s="32">
        <v>4</v>
      </c>
      <c r="B8" s="37" t="s">
        <v>72</v>
      </c>
      <c r="C8" s="28" t="s">
        <v>215</v>
      </c>
      <c r="D8" s="18">
        <v>0</v>
      </c>
      <c r="E8" s="18">
        <v>0</v>
      </c>
      <c r="F8" s="18">
        <v>0</v>
      </c>
      <c r="G8" s="18">
        <v>0</v>
      </c>
      <c r="H8" s="18">
        <v>0</v>
      </c>
      <c r="I8" s="18">
        <v>0</v>
      </c>
      <c r="J8" s="18">
        <v>0</v>
      </c>
      <c r="K8" s="18">
        <v>0</v>
      </c>
      <c r="L8" s="18">
        <v>0</v>
      </c>
      <c r="M8" s="18">
        <v>0</v>
      </c>
      <c r="N8" s="18">
        <v>0</v>
      </c>
      <c r="O8" s="18">
        <v>0</v>
      </c>
      <c r="P8" s="18">
        <v>0</v>
      </c>
      <c r="Q8" s="18">
        <v>0</v>
      </c>
      <c r="R8" s="18">
        <v>0</v>
      </c>
      <c r="S8" s="18">
        <v>0</v>
      </c>
      <c r="T8" s="18">
        <v>0</v>
      </c>
      <c r="U8" s="18">
        <v>1</v>
      </c>
      <c r="V8" s="18">
        <v>0</v>
      </c>
      <c r="W8" s="18">
        <v>0</v>
      </c>
      <c r="X8" s="18">
        <v>0</v>
      </c>
      <c r="Y8" s="18">
        <v>0</v>
      </c>
      <c r="Z8" s="18">
        <v>0</v>
      </c>
      <c r="AA8" s="19">
        <v>0</v>
      </c>
      <c r="AB8" s="19">
        <v>0</v>
      </c>
      <c r="AC8" s="19">
        <v>0</v>
      </c>
      <c r="AD8" s="19">
        <v>0</v>
      </c>
      <c r="AE8" s="19">
        <v>0</v>
      </c>
      <c r="AF8" s="19">
        <v>0</v>
      </c>
      <c r="AG8" s="19">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row>
    <row r="9" spans="1:54" x14ac:dyDescent="0.25">
      <c r="A9" s="32">
        <v>5</v>
      </c>
      <c r="B9" s="37" t="s">
        <v>73</v>
      </c>
      <c r="C9" s="28" t="s">
        <v>216</v>
      </c>
      <c r="D9" s="18">
        <v>0</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1</v>
      </c>
      <c r="W9" s="18">
        <v>1</v>
      </c>
      <c r="X9" s="18">
        <v>1</v>
      </c>
      <c r="Y9" s="18">
        <v>0</v>
      </c>
      <c r="Z9" s="18">
        <v>0</v>
      </c>
      <c r="AA9" s="19">
        <v>0</v>
      </c>
      <c r="AB9" s="19">
        <v>0</v>
      </c>
      <c r="AC9" s="19">
        <v>0</v>
      </c>
      <c r="AD9" s="19">
        <v>0</v>
      </c>
      <c r="AE9" s="19">
        <v>0</v>
      </c>
      <c r="AF9" s="19">
        <v>0</v>
      </c>
      <c r="AG9" s="19">
        <v>0</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row>
    <row r="10" spans="1:54" x14ac:dyDescent="0.25">
      <c r="A10" s="32">
        <v>6</v>
      </c>
      <c r="B10" s="37" t="s">
        <v>74</v>
      </c>
      <c r="C10" s="28" t="s">
        <v>217</v>
      </c>
      <c r="D10" s="18">
        <v>0</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1</v>
      </c>
      <c r="Z10" s="18">
        <v>0</v>
      </c>
      <c r="AA10" s="19">
        <v>0</v>
      </c>
      <c r="AB10" s="19">
        <v>0</v>
      </c>
      <c r="AC10" s="19">
        <v>0</v>
      </c>
      <c r="AD10" s="19">
        <v>0</v>
      </c>
      <c r="AE10" s="19">
        <v>0</v>
      </c>
      <c r="AF10" s="19">
        <v>0</v>
      </c>
      <c r="AG10" s="19">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0</v>
      </c>
      <c r="BB10" s="12">
        <v>0</v>
      </c>
    </row>
    <row r="11" spans="1:54" x14ac:dyDescent="0.25">
      <c r="A11" s="32">
        <v>7</v>
      </c>
      <c r="B11" s="37" t="s">
        <v>75</v>
      </c>
      <c r="C11" s="28" t="s">
        <v>218</v>
      </c>
      <c r="D11" s="18">
        <v>0</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c r="Z11" s="18">
        <v>1</v>
      </c>
      <c r="AA11" s="19">
        <v>1</v>
      </c>
      <c r="AB11" s="19">
        <v>1</v>
      </c>
      <c r="AC11" s="19">
        <v>1</v>
      </c>
      <c r="AD11" s="19">
        <v>0</v>
      </c>
      <c r="AE11" s="19">
        <v>0</v>
      </c>
      <c r="AF11" s="19">
        <v>0</v>
      </c>
      <c r="AG11" s="19">
        <v>0</v>
      </c>
      <c r="AH11" s="12">
        <v>0</v>
      </c>
      <c r="AI11" s="12">
        <v>0</v>
      </c>
      <c r="AJ11" s="12">
        <v>0</v>
      </c>
      <c r="AK11" s="12">
        <v>0</v>
      </c>
      <c r="AL11" s="12">
        <v>0</v>
      </c>
      <c r="AM11" s="12">
        <v>0</v>
      </c>
      <c r="AN11" s="12">
        <v>0</v>
      </c>
      <c r="AO11" s="12">
        <v>0</v>
      </c>
      <c r="AP11" s="12">
        <v>0</v>
      </c>
      <c r="AQ11" s="12">
        <v>0</v>
      </c>
      <c r="AR11" s="12">
        <v>0</v>
      </c>
      <c r="AS11" s="12">
        <v>0</v>
      </c>
      <c r="AT11" s="12">
        <v>0</v>
      </c>
      <c r="AU11" s="12">
        <v>0</v>
      </c>
      <c r="AV11" s="12">
        <v>0</v>
      </c>
      <c r="AW11" s="12">
        <v>0</v>
      </c>
      <c r="AX11" s="12">
        <v>0</v>
      </c>
      <c r="AY11" s="12">
        <v>0</v>
      </c>
      <c r="AZ11" s="12">
        <v>0</v>
      </c>
      <c r="BA11" s="12">
        <v>0</v>
      </c>
      <c r="BB11" s="12">
        <v>0</v>
      </c>
    </row>
    <row r="12" spans="1:54" x14ac:dyDescent="0.25">
      <c r="A12" s="32">
        <v>8</v>
      </c>
      <c r="B12" s="37" t="s">
        <v>76</v>
      </c>
      <c r="C12" s="28" t="s">
        <v>219</v>
      </c>
      <c r="D12" s="18">
        <v>0</v>
      </c>
      <c r="E12" s="18">
        <v>0</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0</v>
      </c>
      <c r="AA12" s="19">
        <v>0</v>
      </c>
      <c r="AB12" s="19">
        <v>0</v>
      </c>
      <c r="AC12" s="19">
        <v>0</v>
      </c>
      <c r="AD12" s="19">
        <v>1</v>
      </c>
      <c r="AE12" s="19">
        <v>0</v>
      </c>
      <c r="AF12" s="19">
        <v>0</v>
      </c>
      <c r="AG12" s="19">
        <v>0</v>
      </c>
      <c r="AH12" s="12">
        <v>0</v>
      </c>
      <c r="AI12" s="12">
        <v>0</v>
      </c>
      <c r="AJ12" s="12">
        <v>0</v>
      </c>
      <c r="AK12" s="12">
        <v>0</v>
      </c>
      <c r="AL12" s="12">
        <v>0</v>
      </c>
      <c r="AM12" s="12">
        <v>0</v>
      </c>
      <c r="AN12" s="12">
        <v>0</v>
      </c>
      <c r="AO12" s="12">
        <v>0</v>
      </c>
      <c r="AP12" s="12">
        <v>0</v>
      </c>
      <c r="AQ12" s="12">
        <v>0</v>
      </c>
      <c r="AR12" s="12">
        <v>0</v>
      </c>
      <c r="AS12" s="12">
        <v>0</v>
      </c>
      <c r="AT12" s="12">
        <v>0</v>
      </c>
      <c r="AU12" s="12">
        <v>0</v>
      </c>
      <c r="AV12" s="12">
        <v>0</v>
      </c>
      <c r="AW12" s="12">
        <v>0</v>
      </c>
      <c r="AX12" s="12">
        <v>0</v>
      </c>
      <c r="AY12" s="12">
        <v>0</v>
      </c>
      <c r="AZ12" s="12">
        <v>0</v>
      </c>
      <c r="BA12" s="12">
        <v>0</v>
      </c>
      <c r="BB12" s="12">
        <v>0</v>
      </c>
    </row>
    <row r="13" spans="1:54" x14ac:dyDescent="0.25">
      <c r="A13" s="32">
        <v>9</v>
      </c>
      <c r="B13" s="37" t="s">
        <v>77</v>
      </c>
      <c r="C13" s="28" t="s">
        <v>220</v>
      </c>
      <c r="D13" s="18">
        <v>0</v>
      </c>
      <c r="E13" s="18">
        <v>0</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9">
        <v>0</v>
      </c>
      <c r="AB13" s="19">
        <v>0</v>
      </c>
      <c r="AC13" s="19">
        <v>0</v>
      </c>
      <c r="AD13" s="19">
        <v>0</v>
      </c>
      <c r="AE13" s="19">
        <v>1</v>
      </c>
      <c r="AF13" s="19">
        <v>1</v>
      </c>
      <c r="AG13" s="19">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row>
    <row r="14" spans="1:54" x14ac:dyDescent="0.25">
      <c r="A14" s="32">
        <v>10</v>
      </c>
      <c r="B14" s="37" t="s">
        <v>78</v>
      </c>
      <c r="C14" s="28" t="s">
        <v>221</v>
      </c>
      <c r="D14" s="18">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9">
        <v>0</v>
      </c>
      <c r="AB14" s="19">
        <v>0</v>
      </c>
      <c r="AC14" s="19">
        <v>0</v>
      </c>
      <c r="AD14" s="19">
        <v>0</v>
      </c>
      <c r="AE14" s="19">
        <v>0</v>
      </c>
      <c r="AF14" s="19">
        <v>0</v>
      </c>
      <c r="AG14" s="19">
        <v>0</v>
      </c>
      <c r="AH14" s="12">
        <v>1</v>
      </c>
      <c r="AI14" s="12">
        <v>0</v>
      </c>
      <c r="AJ14" s="12">
        <v>0</v>
      </c>
      <c r="AK14" s="12">
        <v>0</v>
      </c>
      <c r="AL14" s="12">
        <v>0</v>
      </c>
      <c r="AM14" s="12">
        <v>0</v>
      </c>
      <c r="AN14" s="12">
        <v>0</v>
      </c>
      <c r="AO14" s="12">
        <v>0</v>
      </c>
      <c r="AP14" s="12">
        <v>0</v>
      </c>
      <c r="AQ14" s="12">
        <v>0</v>
      </c>
      <c r="AR14" s="12">
        <v>0</v>
      </c>
      <c r="AS14" s="12">
        <v>0</v>
      </c>
      <c r="AT14" s="12">
        <v>0</v>
      </c>
      <c r="AU14" s="12">
        <v>0</v>
      </c>
      <c r="AV14" s="12">
        <v>0</v>
      </c>
      <c r="AW14" s="12">
        <v>0</v>
      </c>
      <c r="AX14" s="12">
        <v>0</v>
      </c>
      <c r="AY14" s="12">
        <v>0</v>
      </c>
      <c r="AZ14" s="12">
        <v>0</v>
      </c>
      <c r="BA14" s="12">
        <v>0</v>
      </c>
      <c r="BB14" s="12">
        <v>0</v>
      </c>
    </row>
    <row r="15" spans="1:54" x14ac:dyDescent="0.25">
      <c r="A15" s="32">
        <v>11</v>
      </c>
      <c r="B15" s="37" t="s">
        <v>79</v>
      </c>
      <c r="C15" s="28" t="s">
        <v>222</v>
      </c>
      <c r="D15" s="18">
        <v>0</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9">
        <v>0</v>
      </c>
      <c r="AB15" s="19">
        <v>0</v>
      </c>
      <c r="AC15" s="19">
        <v>0</v>
      </c>
      <c r="AD15" s="19">
        <v>0</v>
      </c>
      <c r="AE15" s="19">
        <v>0</v>
      </c>
      <c r="AF15" s="19">
        <v>0</v>
      </c>
      <c r="AG15" s="19">
        <v>0</v>
      </c>
      <c r="AH15" s="12">
        <v>0</v>
      </c>
      <c r="AI15" s="12">
        <v>1</v>
      </c>
      <c r="AJ15" s="12">
        <v>0</v>
      </c>
      <c r="AK15" s="12">
        <v>0</v>
      </c>
      <c r="AL15" s="12">
        <v>0</v>
      </c>
      <c r="AM15" s="12">
        <v>0</v>
      </c>
      <c r="AN15" s="12">
        <v>0</v>
      </c>
      <c r="AO15" s="12">
        <v>0</v>
      </c>
      <c r="AP15" s="12">
        <v>0</v>
      </c>
      <c r="AQ15" s="12">
        <v>0</v>
      </c>
      <c r="AR15" s="12">
        <v>0</v>
      </c>
      <c r="AS15" s="12">
        <v>0</v>
      </c>
      <c r="AT15" s="12">
        <v>0</v>
      </c>
      <c r="AU15" s="12">
        <v>0</v>
      </c>
      <c r="AV15" s="12">
        <v>0</v>
      </c>
      <c r="AW15" s="12">
        <v>0</v>
      </c>
      <c r="AX15" s="12">
        <v>0</v>
      </c>
      <c r="AY15" s="12">
        <v>0</v>
      </c>
      <c r="AZ15" s="12">
        <v>0</v>
      </c>
      <c r="BA15" s="12">
        <v>0</v>
      </c>
      <c r="BB15" s="12">
        <v>0</v>
      </c>
    </row>
    <row r="16" spans="1:54" x14ac:dyDescent="0.25">
      <c r="A16" s="32">
        <v>12</v>
      </c>
      <c r="B16" s="37" t="s">
        <v>80</v>
      </c>
      <c r="C16" s="28" t="s">
        <v>223</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9">
        <v>0</v>
      </c>
      <c r="AB16" s="19">
        <v>0</v>
      </c>
      <c r="AC16" s="19">
        <v>0</v>
      </c>
      <c r="AD16" s="19">
        <v>0</v>
      </c>
      <c r="AE16" s="19">
        <v>0</v>
      </c>
      <c r="AF16" s="19">
        <v>0</v>
      </c>
      <c r="AG16" s="19">
        <v>0</v>
      </c>
      <c r="AH16" s="12">
        <v>0</v>
      </c>
      <c r="AI16" s="12">
        <v>0</v>
      </c>
      <c r="AJ16" s="12">
        <v>1</v>
      </c>
      <c r="AK16" s="12">
        <v>0</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row>
    <row r="17" spans="1:54" x14ac:dyDescent="0.25">
      <c r="A17" s="32">
        <v>13</v>
      </c>
      <c r="B17" s="37" t="s">
        <v>81</v>
      </c>
      <c r="C17" s="28" t="s">
        <v>224</v>
      </c>
      <c r="D17" s="18">
        <v>0</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9">
        <v>0</v>
      </c>
      <c r="AB17" s="19">
        <v>0</v>
      </c>
      <c r="AC17" s="19">
        <v>0</v>
      </c>
      <c r="AD17" s="19">
        <v>0</v>
      </c>
      <c r="AE17" s="19">
        <v>0</v>
      </c>
      <c r="AF17" s="19">
        <v>0</v>
      </c>
      <c r="AG17" s="19">
        <v>1</v>
      </c>
      <c r="AH17" s="12">
        <v>0</v>
      </c>
      <c r="AI17" s="12">
        <v>0</v>
      </c>
      <c r="AJ17" s="12">
        <v>0</v>
      </c>
      <c r="AK17" s="12">
        <v>1</v>
      </c>
      <c r="AL17" s="12">
        <v>1</v>
      </c>
      <c r="AM17" s="12">
        <v>0</v>
      </c>
      <c r="AN17" s="12">
        <v>0</v>
      </c>
      <c r="AO17" s="12">
        <v>0</v>
      </c>
      <c r="AP17" s="12">
        <v>0</v>
      </c>
      <c r="AQ17" s="12">
        <v>0</v>
      </c>
      <c r="AR17" s="12">
        <v>0</v>
      </c>
      <c r="AS17" s="12">
        <v>0</v>
      </c>
      <c r="AT17" s="12">
        <v>0</v>
      </c>
      <c r="AU17" s="12">
        <v>0</v>
      </c>
      <c r="AV17" s="12">
        <v>0</v>
      </c>
      <c r="AW17" s="12">
        <v>0</v>
      </c>
      <c r="AX17" s="12">
        <v>0</v>
      </c>
      <c r="AY17" s="12">
        <v>0</v>
      </c>
      <c r="AZ17" s="12">
        <v>0</v>
      </c>
      <c r="BA17" s="12">
        <v>0</v>
      </c>
      <c r="BB17" s="12">
        <v>0</v>
      </c>
    </row>
    <row r="18" spans="1:54" x14ac:dyDescent="0.25">
      <c r="A18" s="32">
        <v>14</v>
      </c>
      <c r="B18" s="37" t="s">
        <v>82</v>
      </c>
      <c r="C18" s="28" t="s">
        <v>225</v>
      </c>
      <c r="D18" s="18">
        <v>1</v>
      </c>
      <c r="E18" s="18">
        <v>1</v>
      </c>
      <c r="F18" s="18">
        <v>1</v>
      </c>
      <c r="G18" s="18">
        <v>1</v>
      </c>
      <c r="H18" s="18">
        <v>1</v>
      </c>
      <c r="I18" s="18">
        <v>1</v>
      </c>
      <c r="J18" s="18">
        <v>1</v>
      </c>
      <c r="K18" s="18">
        <v>1</v>
      </c>
      <c r="L18" s="18">
        <v>1</v>
      </c>
      <c r="M18" s="18">
        <v>1</v>
      </c>
      <c r="N18" s="18">
        <v>1</v>
      </c>
      <c r="O18" s="18">
        <v>1</v>
      </c>
      <c r="P18" s="18">
        <v>1</v>
      </c>
      <c r="Q18" s="18">
        <v>1</v>
      </c>
      <c r="R18" s="18">
        <v>1</v>
      </c>
      <c r="S18" s="18">
        <v>1</v>
      </c>
      <c r="T18" s="18">
        <v>1</v>
      </c>
      <c r="U18" s="18">
        <v>1</v>
      </c>
      <c r="V18" s="18">
        <v>1</v>
      </c>
      <c r="W18" s="18">
        <v>1</v>
      </c>
      <c r="X18" s="18">
        <v>1</v>
      </c>
      <c r="Y18" s="18">
        <v>1</v>
      </c>
      <c r="Z18" s="18">
        <v>1</v>
      </c>
      <c r="AA18" s="19">
        <v>1</v>
      </c>
      <c r="AB18" s="19">
        <v>1</v>
      </c>
      <c r="AC18" s="19">
        <v>1</v>
      </c>
      <c r="AD18" s="19">
        <v>1</v>
      </c>
      <c r="AE18" s="19">
        <v>1</v>
      </c>
      <c r="AF18" s="19">
        <v>1</v>
      </c>
      <c r="AG18" s="19">
        <v>1</v>
      </c>
      <c r="AH18" s="12">
        <v>1</v>
      </c>
      <c r="AI18" s="12">
        <v>1</v>
      </c>
      <c r="AJ18" s="12">
        <v>1</v>
      </c>
      <c r="AK18" s="12">
        <v>1</v>
      </c>
      <c r="AL18" s="12">
        <v>1</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row>
    <row r="19" spans="1:54" x14ac:dyDescent="0.25">
      <c r="A19" s="32">
        <v>15</v>
      </c>
      <c r="B19" s="37" t="s">
        <v>83</v>
      </c>
      <c r="C19" s="28" t="s">
        <v>226</v>
      </c>
      <c r="D19" s="18">
        <v>0</v>
      </c>
      <c r="E19" s="18">
        <v>0</v>
      </c>
      <c r="F19" s="18">
        <v>0</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0</v>
      </c>
      <c r="Z19" s="18">
        <v>0</v>
      </c>
      <c r="AA19" s="19">
        <v>0</v>
      </c>
      <c r="AB19" s="19">
        <v>0</v>
      </c>
      <c r="AC19" s="19">
        <v>0</v>
      </c>
      <c r="AD19" s="19">
        <v>0</v>
      </c>
      <c r="AE19" s="19">
        <v>0</v>
      </c>
      <c r="AF19" s="19">
        <v>0</v>
      </c>
      <c r="AG19" s="19">
        <v>0</v>
      </c>
      <c r="AH19" s="12">
        <v>0</v>
      </c>
      <c r="AI19" s="12">
        <v>0</v>
      </c>
      <c r="AJ19" s="12">
        <v>0</v>
      </c>
      <c r="AK19" s="12">
        <v>0</v>
      </c>
      <c r="AL19" s="12">
        <v>0</v>
      </c>
      <c r="AM19" s="12">
        <v>1</v>
      </c>
      <c r="AN19" s="12">
        <v>0</v>
      </c>
      <c r="AO19" s="12">
        <v>0</v>
      </c>
      <c r="AP19" s="12">
        <v>0</v>
      </c>
      <c r="AQ19" s="12">
        <v>1</v>
      </c>
      <c r="AR19" s="12">
        <v>0</v>
      </c>
      <c r="AS19" s="12">
        <v>0</v>
      </c>
      <c r="AT19" s="12">
        <v>0</v>
      </c>
      <c r="AU19" s="12">
        <v>0</v>
      </c>
      <c r="AV19" s="12">
        <v>0</v>
      </c>
      <c r="AW19" s="12">
        <v>0</v>
      </c>
      <c r="AX19" s="12">
        <v>0</v>
      </c>
      <c r="AY19" s="12">
        <v>0</v>
      </c>
      <c r="AZ19" s="12">
        <v>0</v>
      </c>
      <c r="BA19" s="12">
        <v>0</v>
      </c>
      <c r="BB19" s="12">
        <v>0</v>
      </c>
    </row>
    <row r="20" spans="1:54" x14ac:dyDescent="0.25">
      <c r="A20" s="32">
        <v>16</v>
      </c>
      <c r="B20" s="37" t="s">
        <v>84</v>
      </c>
      <c r="C20" s="28" t="s">
        <v>227</v>
      </c>
      <c r="D20" s="18">
        <v>0</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9">
        <v>0</v>
      </c>
      <c r="AB20" s="19">
        <v>0</v>
      </c>
      <c r="AC20" s="19">
        <v>0</v>
      </c>
      <c r="AD20" s="19">
        <v>0</v>
      </c>
      <c r="AE20" s="19">
        <v>0</v>
      </c>
      <c r="AF20" s="19">
        <v>0</v>
      </c>
      <c r="AG20" s="19">
        <v>0</v>
      </c>
      <c r="AH20" s="12">
        <v>0</v>
      </c>
      <c r="AI20" s="12">
        <v>0</v>
      </c>
      <c r="AJ20" s="12">
        <v>0</v>
      </c>
      <c r="AK20" s="12">
        <v>0</v>
      </c>
      <c r="AL20" s="12">
        <v>0</v>
      </c>
      <c r="AM20" s="12">
        <v>0</v>
      </c>
      <c r="AN20" s="12">
        <v>1</v>
      </c>
      <c r="AO20" s="12">
        <v>0</v>
      </c>
      <c r="AP20" s="12">
        <v>0</v>
      </c>
      <c r="AQ20" s="12">
        <v>0</v>
      </c>
      <c r="AR20" s="12">
        <v>0</v>
      </c>
      <c r="AS20" s="12">
        <v>0</v>
      </c>
      <c r="AT20" s="12">
        <v>0</v>
      </c>
      <c r="AU20" s="12">
        <v>0</v>
      </c>
      <c r="AV20" s="12">
        <v>0</v>
      </c>
      <c r="AW20" s="12">
        <v>0</v>
      </c>
      <c r="AX20" s="12">
        <v>0</v>
      </c>
      <c r="AY20" s="12">
        <v>0</v>
      </c>
      <c r="AZ20" s="12">
        <v>0</v>
      </c>
      <c r="BA20" s="12">
        <v>0</v>
      </c>
      <c r="BB20" s="12">
        <v>0</v>
      </c>
    </row>
    <row r="21" spans="1:54" x14ac:dyDescent="0.25">
      <c r="A21" s="32">
        <v>17</v>
      </c>
      <c r="B21" s="37" t="s">
        <v>85</v>
      </c>
      <c r="C21" s="28" t="s">
        <v>228</v>
      </c>
      <c r="D21" s="18">
        <v>0</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9">
        <v>0</v>
      </c>
      <c r="AB21" s="19">
        <v>0</v>
      </c>
      <c r="AC21" s="19">
        <v>0</v>
      </c>
      <c r="AD21" s="19">
        <v>0</v>
      </c>
      <c r="AE21" s="19">
        <v>0</v>
      </c>
      <c r="AF21" s="19">
        <v>0</v>
      </c>
      <c r="AG21" s="19">
        <v>0</v>
      </c>
      <c r="AH21" s="12">
        <v>0</v>
      </c>
      <c r="AI21" s="12">
        <v>0</v>
      </c>
      <c r="AJ21" s="12">
        <v>0</v>
      </c>
      <c r="AK21" s="12">
        <v>0</v>
      </c>
      <c r="AL21" s="12">
        <v>0</v>
      </c>
      <c r="AM21" s="12">
        <v>0</v>
      </c>
      <c r="AN21" s="12">
        <v>0</v>
      </c>
      <c r="AO21" s="12">
        <v>1</v>
      </c>
      <c r="AP21" s="12">
        <v>0</v>
      </c>
      <c r="AQ21" s="12">
        <v>0</v>
      </c>
      <c r="AR21" s="12">
        <v>0</v>
      </c>
      <c r="AS21" s="12">
        <v>0</v>
      </c>
      <c r="AT21" s="12">
        <v>0</v>
      </c>
      <c r="AU21" s="12">
        <v>0</v>
      </c>
      <c r="AV21" s="12">
        <v>0</v>
      </c>
      <c r="AW21" s="12">
        <v>0</v>
      </c>
      <c r="AX21" s="12">
        <v>0</v>
      </c>
      <c r="AY21" s="12">
        <v>0</v>
      </c>
      <c r="AZ21" s="12">
        <v>0</v>
      </c>
      <c r="BA21" s="12">
        <v>0</v>
      </c>
      <c r="BB21" s="12">
        <v>0</v>
      </c>
    </row>
    <row r="22" spans="1:54" x14ac:dyDescent="0.25">
      <c r="A22" s="32">
        <v>18</v>
      </c>
      <c r="B22" s="37" t="s">
        <v>86</v>
      </c>
      <c r="C22" s="28" t="s">
        <v>229</v>
      </c>
      <c r="D22" s="18">
        <v>0</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9">
        <v>0</v>
      </c>
      <c r="AB22" s="19">
        <v>0</v>
      </c>
      <c r="AC22" s="19">
        <v>0</v>
      </c>
      <c r="AD22" s="19">
        <v>0</v>
      </c>
      <c r="AE22" s="19">
        <v>0</v>
      </c>
      <c r="AF22" s="19">
        <v>0</v>
      </c>
      <c r="AG22" s="19">
        <v>0</v>
      </c>
      <c r="AH22" s="12">
        <v>0</v>
      </c>
      <c r="AI22" s="12">
        <v>0</v>
      </c>
      <c r="AJ22" s="12">
        <v>0</v>
      </c>
      <c r="AK22" s="12">
        <v>0</v>
      </c>
      <c r="AL22" s="12">
        <v>0</v>
      </c>
      <c r="AM22" s="12">
        <v>0</v>
      </c>
      <c r="AN22" s="12">
        <v>0</v>
      </c>
      <c r="AO22" s="12">
        <v>0</v>
      </c>
      <c r="AP22" s="12">
        <v>1</v>
      </c>
      <c r="AQ22" s="12">
        <v>0</v>
      </c>
      <c r="AR22" s="12">
        <v>0</v>
      </c>
      <c r="AS22" s="12">
        <v>0</v>
      </c>
      <c r="AT22" s="12">
        <v>0</v>
      </c>
      <c r="AU22" s="12">
        <v>0</v>
      </c>
      <c r="AV22" s="12">
        <v>0</v>
      </c>
      <c r="AW22" s="12">
        <v>0</v>
      </c>
      <c r="AX22" s="12">
        <v>0</v>
      </c>
      <c r="AY22" s="12">
        <v>0</v>
      </c>
      <c r="AZ22" s="12">
        <v>0</v>
      </c>
      <c r="BA22" s="12">
        <v>0</v>
      </c>
      <c r="BB22" s="12">
        <v>0</v>
      </c>
    </row>
    <row r="23" spans="1:54" x14ac:dyDescent="0.25">
      <c r="A23" s="32">
        <v>19</v>
      </c>
      <c r="B23" s="37" t="s">
        <v>87</v>
      </c>
      <c r="C23" s="28" t="s">
        <v>230</v>
      </c>
      <c r="D23" s="18">
        <v>0</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9">
        <v>0</v>
      </c>
      <c r="AB23" s="19">
        <v>0</v>
      </c>
      <c r="AC23" s="19">
        <v>0</v>
      </c>
      <c r="AD23" s="19">
        <v>0</v>
      </c>
      <c r="AE23" s="19">
        <v>0</v>
      </c>
      <c r="AF23" s="19">
        <v>0</v>
      </c>
      <c r="AG23" s="19">
        <v>0</v>
      </c>
      <c r="AH23" s="12">
        <v>0</v>
      </c>
      <c r="AI23" s="12">
        <v>0</v>
      </c>
      <c r="AJ23" s="12">
        <v>0</v>
      </c>
      <c r="AK23" s="12">
        <v>0</v>
      </c>
      <c r="AL23" s="12">
        <v>0</v>
      </c>
      <c r="AM23" s="12">
        <v>0</v>
      </c>
      <c r="AN23" s="12">
        <v>0</v>
      </c>
      <c r="AO23" s="12">
        <v>0</v>
      </c>
      <c r="AP23" s="12">
        <v>0</v>
      </c>
      <c r="AQ23" s="12">
        <v>1</v>
      </c>
      <c r="AR23" s="12">
        <v>1</v>
      </c>
      <c r="AS23" s="12">
        <v>0</v>
      </c>
      <c r="AT23" s="12">
        <v>0</v>
      </c>
      <c r="AU23" s="12">
        <v>0</v>
      </c>
      <c r="AV23" s="12">
        <v>0</v>
      </c>
      <c r="AW23" s="12">
        <v>0</v>
      </c>
      <c r="AX23" s="12">
        <v>0</v>
      </c>
      <c r="AY23" s="12">
        <v>0</v>
      </c>
      <c r="AZ23" s="12">
        <v>0</v>
      </c>
      <c r="BA23" s="12">
        <v>0</v>
      </c>
      <c r="BB23" s="12">
        <v>0</v>
      </c>
    </row>
    <row r="24" spans="1:54" x14ac:dyDescent="0.25">
      <c r="A24" s="32">
        <v>20</v>
      </c>
      <c r="B24" s="37" t="s">
        <v>88</v>
      </c>
      <c r="C24" s="28" t="s">
        <v>231</v>
      </c>
      <c r="D24" s="18">
        <v>0</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9">
        <v>0</v>
      </c>
      <c r="AB24" s="19">
        <v>0</v>
      </c>
      <c r="AC24" s="19">
        <v>0</v>
      </c>
      <c r="AD24" s="19">
        <v>0</v>
      </c>
      <c r="AE24" s="19">
        <v>0</v>
      </c>
      <c r="AF24" s="19">
        <v>0</v>
      </c>
      <c r="AG24" s="19">
        <v>0</v>
      </c>
      <c r="AH24" s="12">
        <v>0</v>
      </c>
      <c r="AI24" s="12">
        <v>0</v>
      </c>
      <c r="AJ24" s="12">
        <v>0</v>
      </c>
      <c r="AK24" s="12">
        <v>0</v>
      </c>
      <c r="AL24" s="12">
        <v>0</v>
      </c>
      <c r="AM24" s="12">
        <v>0</v>
      </c>
      <c r="AN24" s="12">
        <v>0</v>
      </c>
      <c r="AO24" s="12">
        <v>0</v>
      </c>
      <c r="AP24" s="12">
        <v>0</v>
      </c>
      <c r="AQ24" s="12">
        <v>0</v>
      </c>
      <c r="AR24" s="12">
        <v>0</v>
      </c>
      <c r="AS24" s="12">
        <v>1</v>
      </c>
      <c r="AT24" s="12">
        <v>0</v>
      </c>
      <c r="AU24" s="12">
        <v>0</v>
      </c>
      <c r="AV24" s="12">
        <v>0</v>
      </c>
      <c r="AW24" s="12">
        <v>0</v>
      </c>
      <c r="AX24" s="12">
        <v>0</v>
      </c>
      <c r="AY24" s="12">
        <v>0</v>
      </c>
      <c r="AZ24" s="12">
        <v>0</v>
      </c>
      <c r="BA24" s="12">
        <v>0</v>
      </c>
      <c r="BB24" s="12">
        <v>0</v>
      </c>
    </row>
    <row r="25" spans="1:54" x14ac:dyDescent="0.25">
      <c r="A25" s="32">
        <v>21</v>
      </c>
      <c r="B25" s="37" t="s">
        <v>89</v>
      </c>
      <c r="C25" s="28" t="s">
        <v>232</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9">
        <v>0</v>
      </c>
      <c r="AB25" s="19">
        <v>0</v>
      </c>
      <c r="AC25" s="19">
        <v>0</v>
      </c>
      <c r="AD25" s="19">
        <v>0</v>
      </c>
      <c r="AE25" s="19">
        <v>0</v>
      </c>
      <c r="AF25" s="19">
        <v>0</v>
      </c>
      <c r="AG25" s="19">
        <v>0</v>
      </c>
      <c r="AH25" s="12">
        <v>0</v>
      </c>
      <c r="AI25" s="12">
        <v>0</v>
      </c>
      <c r="AJ25" s="12">
        <v>0</v>
      </c>
      <c r="AK25" s="12">
        <v>0</v>
      </c>
      <c r="AL25" s="12">
        <v>0</v>
      </c>
      <c r="AM25" s="12">
        <v>0</v>
      </c>
      <c r="AN25" s="12">
        <v>0</v>
      </c>
      <c r="AO25" s="12">
        <v>0</v>
      </c>
      <c r="AP25" s="12">
        <v>0</v>
      </c>
      <c r="AQ25" s="12">
        <v>0</v>
      </c>
      <c r="AR25" s="12">
        <v>0</v>
      </c>
      <c r="AS25" s="12">
        <v>0</v>
      </c>
      <c r="AT25" s="12">
        <v>1</v>
      </c>
      <c r="AU25" s="12">
        <v>0</v>
      </c>
      <c r="AV25" s="12">
        <v>0</v>
      </c>
      <c r="AW25" s="12">
        <v>0</v>
      </c>
      <c r="AX25" s="12">
        <v>0</v>
      </c>
      <c r="AY25" s="12">
        <v>0</v>
      </c>
      <c r="AZ25" s="12">
        <v>0</v>
      </c>
      <c r="BA25" s="12">
        <v>0</v>
      </c>
      <c r="BB25" s="12">
        <v>0</v>
      </c>
    </row>
    <row r="26" spans="1:54" x14ac:dyDescent="0.25">
      <c r="A26" s="32">
        <v>22</v>
      </c>
      <c r="B26" s="37" t="s">
        <v>90</v>
      </c>
      <c r="C26" s="28" t="s">
        <v>233</v>
      </c>
      <c r="D26" s="18">
        <v>0</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9">
        <v>0</v>
      </c>
      <c r="AB26" s="19">
        <v>0</v>
      </c>
      <c r="AC26" s="19">
        <v>0</v>
      </c>
      <c r="AD26" s="19">
        <v>0</v>
      </c>
      <c r="AE26" s="19">
        <v>0</v>
      </c>
      <c r="AF26" s="19">
        <v>0</v>
      </c>
      <c r="AG26" s="19">
        <v>0</v>
      </c>
      <c r="AH26" s="12">
        <v>0</v>
      </c>
      <c r="AI26" s="12">
        <v>0</v>
      </c>
      <c r="AJ26" s="12">
        <v>0</v>
      </c>
      <c r="AK26" s="12">
        <v>0</v>
      </c>
      <c r="AL26" s="12">
        <v>0</v>
      </c>
      <c r="AM26" s="12">
        <v>0</v>
      </c>
      <c r="AN26" s="12">
        <v>0</v>
      </c>
      <c r="AO26" s="12">
        <v>0</v>
      </c>
      <c r="AP26" s="12">
        <v>0</v>
      </c>
      <c r="AQ26" s="12">
        <v>0</v>
      </c>
      <c r="AR26" s="12">
        <v>0</v>
      </c>
      <c r="AS26" s="12">
        <v>0</v>
      </c>
      <c r="AT26" s="12">
        <v>0</v>
      </c>
      <c r="AU26" s="12">
        <v>1</v>
      </c>
      <c r="AV26" s="12">
        <v>0</v>
      </c>
      <c r="AW26" s="12">
        <v>0</v>
      </c>
      <c r="AX26" s="12">
        <v>0</v>
      </c>
      <c r="AY26" s="12">
        <v>0</v>
      </c>
      <c r="AZ26" s="12">
        <v>0</v>
      </c>
      <c r="BA26" s="12">
        <v>0</v>
      </c>
      <c r="BB26" s="12">
        <v>0</v>
      </c>
    </row>
    <row r="27" spans="1:54" x14ac:dyDescent="0.25">
      <c r="A27" s="32">
        <v>23</v>
      </c>
      <c r="B27" s="37" t="s">
        <v>91</v>
      </c>
      <c r="C27" s="28" t="s">
        <v>234</v>
      </c>
      <c r="D27" s="18">
        <v>0</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9">
        <v>0</v>
      </c>
      <c r="AB27" s="19">
        <v>0</v>
      </c>
      <c r="AC27" s="19">
        <v>0</v>
      </c>
      <c r="AD27" s="19">
        <v>0</v>
      </c>
      <c r="AE27" s="19">
        <v>0</v>
      </c>
      <c r="AF27" s="19">
        <v>0</v>
      </c>
      <c r="AG27" s="19">
        <v>0</v>
      </c>
      <c r="AH27" s="12">
        <v>0</v>
      </c>
      <c r="AI27" s="12">
        <v>0</v>
      </c>
      <c r="AJ27" s="12">
        <v>0</v>
      </c>
      <c r="AK27" s="12">
        <v>0</v>
      </c>
      <c r="AL27" s="12">
        <v>0</v>
      </c>
      <c r="AM27" s="12">
        <v>0</v>
      </c>
      <c r="AN27" s="12">
        <v>0</v>
      </c>
      <c r="AO27" s="12">
        <v>0</v>
      </c>
      <c r="AP27" s="12">
        <v>0</v>
      </c>
      <c r="AQ27" s="12">
        <v>0</v>
      </c>
      <c r="AR27" s="12">
        <v>0</v>
      </c>
      <c r="AS27" s="12">
        <v>0</v>
      </c>
      <c r="AT27" s="12">
        <v>0</v>
      </c>
      <c r="AU27" s="12">
        <v>0</v>
      </c>
      <c r="AV27" s="12">
        <v>1</v>
      </c>
      <c r="AW27" s="12">
        <v>0</v>
      </c>
      <c r="AX27" s="12">
        <v>0</v>
      </c>
      <c r="AY27" s="12">
        <v>0</v>
      </c>
      <c r="AZ27" s="12">
        <v>0</v>
      </c>
      <c r="BA27" s="12">
        <v>0</v>
      </c>
      <c r="BB27" s="12">
        <v>0</v>
      </c>
    </row>
    <row r="28" spans="1:54" x14ac:dyDescent="0.25">
      <c r="A28" s="32">
        <v>24</v>
      </c>
      <c r="B28" s="37" t="s">
        <v>92</v>
      </c>
      <c r="C28" s="28" t="s">
        <v>235</v>
      </c>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9">
        <v>0</v>
      </c>
      <c r="AB28" s="19">
        <v>0</v>
      </c>
      <c r="AC28" s="19">
        <v>0</v>
      </c>
      <c r="AD28" s="19">
        <v>0</v>
      </c>
      <c r="AE28" s="19">
        <v>0</v>
      </c>
      <c r="AF28" s="19">
        <v>0</v>
      </c>
      <c r="AG28" s="19">
        <v>0</v>
      </c>
      <c r="AH28" s="12">
        <v>0</v>
      </c>
      <c r="AI28" s="12">
        <v>0</v>
      </c>
      <c r="AJ28" s="12">
        <v>0</v>
      </c>
      <c r="AK28" s="12">
        <v>0</v>
      </c>
      <c r="AL28" s="12">
        <v>0</v>
      </c>
      <c r="AM28" s="12">
        <v>0</v>
      </c>
      <c r="AN28" s="12">
        <v>0</v>
      </c>
      <c r="AO28" s="12">
        <v>0</v>
      </c>
      <c r="AP28" s="12">
        <v>0</v>
      </c>
      <c r="AQ28" s="12">
        <v>0</v>
      </c>
      <c r="AR28" s="12">
        <v>0</v>
      </c>
      <c r="AS28" s="12">
        <v>0</v>
      </c>
      <c r="AT28" s="12">
        <v>0</v>
      </c>
      <c r="AU28" s="12">
        <v>0</v>
      </c>
      <c r="AV28" s="12">
        <v>0</v>
      </c>
      <c r="AW28" s="12">
        <v>1</v>
      </c>
      <c r="AX28" s="12">
        <v>0</v>
      </c>
      <c r="AY28" s="12">
        <v>0</v>
      </c>
      <c r="AZ28" s="12">
        <v>0</v>
      </c>
      <c r="BA28" s="12">
        <v>0</v>
      </c>
      <c r="BB28" s="12">
        <v>0</v>
      </c>
    </row>
    <row r="29" spans="1:54" x14ac:dyDescent="0.25">
      <c r="A29" s="32">
        <v>25</v>
      </c>
      <c r="B29" s="37" t="s">
        <v>93</v>
      </c>
      <c r="C29" s="28" t="s">
        <v>236</v>
      </c>
      <c r="D29" s="18">
        <v>0</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9">
        <v>0</v>
      </c>
      <c r="AB29" s="19">
        <v>0</v>
      </c>
      <c r="AC29" s="19">
        <v>0</v>
      </c>
      <c r="AD29" s="19">
        <v>0</v>
      </c>
      <c r="AE29" s="19">
        <v>0</v>
      </c>
      <c r="AF29" s="19">
        <v>0</v>
      </c>
      <c r="AG29" s="19">
        <v>0</v>
      </c>
      <c r="AH29" s="12">
        <v>0</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1</v>
      </c>
      <c r="AY29" s="12">
        <v>0</v>
      </c>
      <c r="AZ29" s="12">
        <v>0</v>
      </c>
      <c r="BA29" s="12">
        <v>0</v>
      </c>
      <c r="BB29" s="12">
        <v>0</v>
      </c>
    </row>
    <row r="30" spans="1:54" x14ac:dyDescent="0.25">
      <c r="A30" s="32">
        <v>26</v>
      </c>
      <c r="B30" s="37" t="s">
        <v>94</v>
      </c>
      <c r="C30" s="28" t="s">
        <v>237</v>
      </c>
      <c r="D30" s="18">
        <v>0</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9">
        <v>0</v>
      </c>
      <c r="AB30" s="19">
        <v>0</v>
      </c>
      <c r="AC30" s="19">
        <v>0</v>
      </c>
      <c r="AD30" s="19">
        <v>0</v>
      </c>
      <c r="AE30" s="19">
        <v>0</v>
      </c>
      <c r="AF30" s="19">
        <v>0</v>
      </c>
      <c r="AG30" s="19">
        <v>0</v>
      </c>
      <c r="AH30" s="12">
        <v>0</v>
      </c>
      <c r="AI30" s="12">
        <v>0</v>
      </c>
      <c r="AJ30" s="12">
        <v>0</v>
      </c>
      <c r="AK30" s="12">
        <v>0</v>
      </c>
      <c r="AL30" s="12">
        <v>0</v>
      </c>
      <c r="AM30" s="12">
        <v>0</v>
      </c>
      <c r="AN30" s="12">
        <v>0</v>
      </c>
      <c r="AO30" s="12">
        <v>0</v>
      </c>
      <c r="AP30" s="12">
        <v>0</v>
      </c>
      <c r="AQ30" s="12">
        <v>0</v>
      </c>
      <c r="AR30" s="12">
        <v>0</v>
      </c>
      <c r="AS30" s="12">
        <v>0</v>
      </c>
      <c r="AT30" s="12">
        <v>0</v>
      </c>
      <c r="AU30" s="12">
        <v>0</v>
      </c>
      <c r="AV30" s="12">
        <v>0</v>
      </c>
      <c r="AW30" s="12">
        <v>0</v>
      </c>
      <c r="AX30" s="12">
        <v>0</v>
      </c>
      <c r="AY30" s="12">
        <v>1</v>
      </c>
      <c r="AZ30" s="12">
        <v>0</v>
      </c>
      <c r="BA30" s="12">
        <v>0</v>
      </c>
      <c r="BB30" s="12">
        <v>0</v>
      </c>
    </row>
    <row r="31" spans="1:54" x14ac:dyDescent="0.25">
      <c r="A31" s="32">
        <v>27</v>
      </c>
      <c r="B31" s="37" t="s">
        <v>95</v>
      </c>
      <c r="C31" s="28" t="s">
        <v>238</v>
      </c>
      <c r="D31" s="18">
        <v>0</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9">
        <v>0</v>
      </c>
      <c r="AB31" s="19">
        <v>0</v>
      </c>
      <c r="AC31" s="19">
        <v>0</v>
      </c>
      <c r="AD31" s="19">
        <v>0</v>
      </c>
      <c r="AE31" s="19">
        <v>0</v>
      </c>
      <c r="AF31" s="19">
        <v>0</v>
      </c>
      <c r="AG31" s="19">
        <v>0</v>
      </c>
      <c r="AH31" s="12">
        <v>0</v>
      </c>
      <c r="AI31" s="12">
        <v>0</v>
      </c>
      <c r="AJ31" s="12">
        <v>0</v>
      </c>
      <c r="AK31" s="12">
        <v>0</v>
      </c>
      <c r="AL31" s="12">
        <v>0</v>
      </c>
      <c r="AM31" s="12">
        <v>0</v>
      </c>
      <c r="AN31" s="12">
        <v>0</v>
      </c>
      <c r="AO31" s="12">
        <v>0</v>
      </c>
      <c r="AP31" s="12">
        <v>0</v>
      </c>
      <c r="AQ31" s="12">
        <v>0</v>
      </c>
      <c r="AR31" s="12">
        <v>0</v>
      </c>
      <c r="AS31" s="12">
        <v>0</v>
      </c>
      <c r="AT31" s="12">
        <v>0</v>
      </c>
      <c r="AU31" s="12">
        <v>0</v>
      </c>
      <c r="AV31" s="12">
        <v>0</v>
      </c>
      <c r="AW31" s="12">
        <v>0</v>
      </c>
      <c r="AX31" s="12">
        <v>0</v>
      </c>
      <c r="AY31" s="12">
        <v>0</v>
      </c>
      <c r="AZ31" s="12">
        <v>1</v>
      </c>
      <c r="BA31" s="12">
        <v>0</v>
      </c>
      <c r="BB31" s="12">
        <v>0</v>
      </c>
    </row>
    <row r="32" spans="1:54" x14ac:dyDescent="0.25">
      <c r="A32" s="32">
        <v>28</v>
      </c>
      <c r="B32" s="37" t="s">
        <v>96</v>
      </c>
      <c r="C32" s="28" t="s">
        <v>66</v>
      </c>
      <c r="D32" s="18">
        <v>0</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9">
        <v>0</v>
      </c>
      <c r="AB32" s="19">
        <v>0</v>
      </c>
      <c r="AC32" s="19">
        <v>0</v>
      </c>
      <c r="AD32" s="19">
        <v>0</v>
      </c>
      <c r="AE32" s="19">
        <v>0</v>
      </c>
      <c r="AF32" s="19">
        <v>0</v>
      </c>
      <c r="AG32" s="19">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1</v>
      </c>
      <c r="BB32" s="12">
        <v>0</v>
      </c>
    </row>
    <row r="33" spans="1:54" x14ac:dyDescent="0.25">
      <c r="A33" s="32">
        <v>29</v>
      </c>
      <c r="B33" s="37" t="s">
        <v>97</v>
      </c>
      <c r="C33" s="28" t="s">
        <v>239</v>
      </c>
      <c r="D33" s="18">
        <v>0</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9">
        <v>0</v>
      </c>
      <c r="AB33" s="19">
        <v>0</v>
      </c>
      <c r="AC33" s="19">
        <v>0</v>
      </c>
      <c r="AD33" s="19">
        <v>0</v>
      </c>
      <c r="AE33" s="19">
        <v>0</v>
      </c>
      <c r="AF33" s="19">
        <v>0</v>
      </c>
      <c r="AG33" s="19">
        <v>0</v>
      </c>
      <c r="AH33" s="12">
        <v>0</v>
      </c>
      <c r="AI33" s="12">
        <v>0</v>
      </c>
      <c r="AJ33" s="12">
        <v>0</v>
      </c>
      <c r="AK33" s="12">
        <v>0</v>
      </c>
      <c r="AL33" s="12">
        <v>0</v>
      </c>
      <c r="AM33" s="12">
        <v>0</v>
      </c>
      <c r="AN33" s="12">
        <v>0</v>
      </c>
      <c r="AO33" s="12">
        <v>0</v>
      </c>
      <c r="AP33" s="12">
        <v>0</v>
      </c>
      <c r="AQ33" s="12">
        <v>0</v>
      </c>
      <c r="AR33" s="12">
        <v>0</v>
      </c>
      <c r="AS33" s="12">
        <v>0</v>
      </c>
      <c r="AT33" s="12">
        <v>0</v>
      </c>
      <c r="AU33" s="12">
        <v>0</v>
      </c>
      <c r="AV33" s="12">
        <v>0</v>
      </c>
      <c r="AW33" s="12">
        <v>0</v>
      </c>
      <c r="AX33" s="12">
        <v>0</v>
      </c>
      <c r="AY33" s="12">
        <v>0</v>
      </c>
      <c r="AZ33" s="12">
        <v>0</v>
      </c>
      <c r="BA33" s="12">
        <v>0</v>
      </c>
      <c r="BB33" s="12">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BF80-1783-4D1A-8FDB-89CAD5193632}">
  <dimension ref="A1:BB55"/>
  <sheetViews>
    <sheetView zoomScaleNormal="100" workbookViewId="0">
      <pane xSplit="3" ySplit="4" topLeftCell="D5" activePane="bottomRight" state="frozen"/>
      <selection activeCell="B2" sqref="B2"/>
      <selection pane="topRight" activeCell="B2" sqref="B2"/>
      <selection pane="bottomLeft" activeCell="B2" sqref="B2"/>
      <selection pane="bottomRight" activeCell="A2" sqref="A2"/>
    </sheetView>
  </sheetViews>
  <sheetFormatPr defaultColWidth="9.1796875" defaultRowHeight="11.5" x14ac:dyDescent="0.25"/>
  <cols>
    <col min="1" max="1" width="6.36328125" style="54" customWidth="1"/>
    <col min="2" max="2" width="4.1796875" style="54" customWidth="1"/>
    <col min="3" max="3" width="22.08984375" style="5" customWidth="1"/>
    <col min="4" max="54" width="5.453125" style="5" customWidth="1"/>
    <col min="55" max="16384" width="9.1796875" style="5"/>
  </cols>
  <sheetData>
    <row r="1" spans="1:54" x14ac:dyDescent="0.25">
      <c r="A1" s="129" t="str">
        <f>'T1'!A1</f>
        <v>Nepal Input-Output Table, 2017, current prices, NPRs billion</v>
      </c>
      <c r="B1" s="46"/>
      <c r="C1" s="47"/>
    </row>
    <row r="2" spans="1:54" ht="13.5" customHeight="1" x14ac:dyDescent="0.25">
      <c r="A2" s="48" t="s">
        <v>249</v>
      </c>
      <c r="B2" s="45"/>
      <c r="C2" s="49"/>
      <c r="D2" s="50">
        <v>1</v>
      </c>
      <c r="E2" s="50">
        <v>2</v>
      </c>
      <c r="F2" s="50">
        <v>3</v>
      </c>
      <c r="G2" s="50">
        <v>4</v>
      </c>
      <c r="H2" s="50">
        <v>5</v>
      </c>
      <c r="I2" s="50">
        <v>6</v>
      </c>
      <c r="J2" s="50">
        <v>7</v>
      </c>
      <c r="K2" s="50">
        <v>8</v>
      </c>
      <c r="L2" s="50">
        <v>9</v>
      </c>
      <c r="M2" s="50">
        <v>10</v>
      </c>
      <c r="N2" s="50">
        <v>11</v>
      </c>
      <c r="O2" s="50">
        <v>12</v>
      </c>
      <c r="P2" s="50">
        <v>13</v>
      </c>
      <c r="Q2" s="50">
        <v>14</v>
      </c>
      <c r="R2" s="50">
        <v>15</v>
      </c>
      <c r="S2" s="50">
        <v>16</v>
      </c>
      <c r="T2" s="50">
        <v>17</v>
      </c>
      <c r="U2" s="50">
        <v>18</v>
      </c>
      <c r="V2" s="50">
        <v>19</v>
      </c>
      <c r="W2" s="50">
        <v>20</v>
      </c>
      <c r="X2" s="50">
        <v>21</v>
      </c>
      <c r="Y2" s="50">
        <v>22</v>
      </c>
      <c r="Z2" s="50">
        <v>23</v>
      </c>
      <c r="AA2" s="50">
        <v>24</v>
      </c>
      <c r="AB2" s="50">
        <v>25</v>
      </c>
      <c r="AC2" s="50">
        <v>26</v>
      </c>
      <c r="AD2" s="50">
        <v>27</v>
      </c>
      <c r="AE2" s="50">
        <v>28</v>
      </c>
      <c r="AF2" s="50">
        <v>29</v>
      </c>
      <c r="AG2" s="50">
        <v>30</v>
      </c>
      <c r="AH2" s="50">
        <v>31</v>
      </c>
      <c r="AI2" s="50">
        <v>32</v>
      </c>
      <c r="AJ2" s="50">
        <v>33</v>
      </c>
      <c r="AK2" s="50">
        <v>34</v>
      </c>
      <c r="AL2" s="50">
        <v>35</v>
      </c>
      <c r="AM2" s="50">
        <v>36</v>
      </c>
      <c r="AN2" s="50">
        <v>37</v>
      </c>
      <c r="AO2" s="50">
        <v>38</v>
      </c>
      <c r="AP2" s="50">
        <v>39</v>
      </c>
      <c r="AQ2" s="50">
        <v>40</v>
      </c>
      <c r="AR2" s="50">
        <v>41</v>
      </c>
      <c r="AS2" s="50">
        <v>42</v>
      </c>
      <c r="AT2" s="50">
        <v>43</v>
      </c>
      <c r="AU2" s="50">
        <v>44</v>
      </c>
      <c r="AV2" s="50">
        <v>45</v>
      </c>
      <c r="AW2" s="50">
        <v>46</v>
      </c>
      <c r="AX2" s="50">
        <v>47</v>
      </c>
      <c r="AY2" s="50">
        <v>48</v>
      </c>
      <c r="AZ2" s="50">
        <v>49</v>
      </c>
      <c r="BA2" s="50">
        <v>50</v>
      </c>
      <c r="BB2" s="50">
        <v>51</v>
      </c>
    </row>
    <row r="3" spans="1:54" s="55" customFormat="1" x14ac:dyDescent="0.25">
      <c r="A3" s="62"/>
      <c r="B3" s="51"/>
      <c r="C3" s="63"/>
      <c r="D3" s="64" t="s">
        <v>68</v>
      </c>
      <c r="E3" s="64" t="s">
        <v>69</v>
      </c>
      <c r="F3" s="64" t="s">
        <v>70</v>
      </c>
      <c r="G3" s="64" t="s">
        <v>71</v>
      </c>
      <c r="H3" s="64" t="s">
        <v>72</v>
      </c>
      <c r="I3" s="64" t="s">
        <v>73</v>
      </c>
      <c r="J3" s="64" t="s">
        <v>74</v>
      </c>
      <c r="K3" s="64" t="s">
        <v>75</v>
      </c>
      <c r="L3" s="64" t="s">
        <v>76</v>
      </c>
      <c r="M3" s="64" t="s">
        <v>77</v>
      </c>
      <c r="N3" s="64" t="s">
        <v>78</v>
      </c>
      <c r="O3" s="64" t="s">
        <v>79</v>
      </c>
      <c r="P3" s="64" t="s">
        <v>80</v>
      </c>
      <c r="Q3" s="64" t="s">
        <v>81</v>
      </c>
      <c r="R3" s="64" t="s">
        <v>82</v>
      </c>
      <c r="S3" s="64" t="s">
        <v>83</v>
      </c>
      <c r="T3" s="64" t="s">
        <v>84</v>
      </c>
      <c r="U3" s="64" t="s">
        <v>85</v>
      </c>
      <c r="V3" s="64" t="s">
        <v>86</v>
      </c>
      <c r="W3" s="64" t="s">
        <v>87</v>
      </c>
      <c r="X3" s="64" t="s">
        <v>88</v>
      </c>
      <c r="Y3" s="64" t="s">
        <v>89</v>
      </c>
      <c r="Z3" s="64" t="s">
        <v>90</v>
      </c>
      <c r="AA3" s="64" t="s">
        <v>91</v>
      </c>
      <c r="AB3" s="64" t="s">
        <v>92</v>
      </c>
      <c r="AC3" s="64" t="s">
        <v>93</v>
      </c>
      <c r="AD3" s="64" t="s">
        <v>94</v>
      </c>
      <c r="AE3" s="64" t="s">
        <v>95</v>
      </c>
      <c r="AF3" s="64" t="s">
        <v>96</v>
      </c>
      <c r="AG3" s="64" t="s">
        <v>97</v>
      </c>
      <c r="AH3" s="64" t="s">
        <v>98</v>
      </c>
      <c r="AI3" s="64" t="s">
        <v>99</v>
      </c>
      <c r="AJ3" s="64" t="s">
        <v>100</v>
      </c>
      <c r="AK3" s="64" t="s">
        <v>101</v>
      </c>
      <c r="AL3" s="64" t="s">
        <v>102</v>
      </c>
      <c r="AM3" s="64" t="s">
        <v>240</v>
      </c>
      <c r="AN3" s="64" t="s">
        <v>179</v>
      </c>
      <c r="AO3" s="64" t="s">
        <v>181</v>
      </c>
      <c r="AP3" s="64" t="s">
        <v>183</v>
      </c>
      <c r="AQ3" s="64" t="s">
        <v>185</v>
      </c>
      <c r="AR3" s="64" t="s">
        <v>187</v>
      </c>
      <c r="AS3" s="64" t="s">
        <v>189</v>
      </c>
      <c r="AT3" s="64"/>
      <c r="AU3" s="64"/>
      <c r="AV3" s="64" t="s">
        <v>103</v>
      </c>
      <c r="AW3" s="64" t="s">
        <v>104</v>
      </c>
      <c r="AX3" s="64" t="s">
        <v>105</v>
      </c>
      <c r="AY3" s="64" t="s">
        <v>106</v>
      </c>
      <c r="AZ3" s="64" t="s">
        <v>107</v>
      </c>
      <c r="BA3" s="64" t="s">
        <v>108</v>
      </c>
      <c r="BB3" s="65"/>
    </row>
    <row r="4" spans="1:54" s="56" customFormat="1" ht="88.5" customHeight="1" x14ac:dyDescent="0.25">
      <c r="A4" s="57"/>
      <c r="B4" s="58"/>
      <c r="C4" s="59" t="s">
        <v>25</v>
      </c>
      <c r="D4" s="60" t="s">
        <v>26</v>
      </c>
      <c r="E4" s="60" t="s">
        <v>27</v>
      </c>
      <c r="F4" s="60" t="s">
        <v>28</v>
      </c>
      <c r="G4" s="60" t="s">
        <v>29</v>
      </c>
      <c r="H4" s="60" t="s">
        <v>30</v>
      </c>
      <c r="I4" s="60" t="s">
        <v>31</v>
      </c>
      <c r="J4" s="60" t="s">
        <v>32</v>
      </c>
      <c r="K4" s="60" t="s">
        <v>33</v>
      </c>
      <c r="L4" s="60" t="s">
        <v>34</v>
      </c>
      <c r="M4" s="60" t="s">
        <v>35</v>
      </c>
      <c r="N4" s="60" t="s">
        <v>36</v>
      </c>
      <c r="O4" s="60" t="s">
        <v>37</v>
      </c>
      <c r="P4" s="60" t="s">
        <v>38</v>
      </c>
      <c r="Q4" s="60" t="s">
        <v>39</v>
      </c>
      <c r="R4" s="60" t="s">
        <v>40</v>
      </c>
      <c r="S4" s="60" t="s">
        <v>41</v>
      </c>
      <c r="T4" s="60" t="s">
        <v>42</v>
      </c>
      <c r="U4" s="60" t="s">
        <v>43</v>
      </c>
      <c r="V4" s="60" t="s">
        <v>44</v>
      </c>
      <c r="W4" s="60" t="s">
        <v>45</v>
      </c>
      <c r="X4" s="60" t="s">
        <v>46</v>
      </c>
      <c r="Y4" s="60" t="s">
        <v>47</v>
      </c>
      <c r="Z4" s="60" t="s">
        <v>48</v>
      </c>
      <c r="AA4" s="60" t="s">
        <v>49</v>
      </c>
      <c r="AB4" s="60" t="s">
        <v>50</v>
      </c>
      <c r="AC4" s="60" t="s">
        <v>51</v>
      </c>
      <c r="AD4" s="60" t="s">
        <v>52</v>
      </c>
      <c r="AE4" s="60" t="s">
        <v>53</v>
      </c>
      <c r="AF4" s="60" t="s">
        <v>54</v>
      </c>
      <c r="AG4" s="60" t="s">
        <v>55</v>
      </c>
      <c r="AH4" s="60" t="s">
        <v>56</v>
      </c>
      <c r="AI4" s="60" t="s">
        <v>57</v>
      </c>
      <c r="AJ4" s="60" t="s">
        <v>58</v>
      </c>
      <c r="AK4" s="60" t="s">
        <v>59</v>
      </c>
      <c r="AL4" s="60" t="s">
        <v>60</v>
      </c>
      <c r="AM4" s="60" t="s">
        <v>244</v>
      </c>
      <c r="AN4" s="60" t="s">
        <v>227</v>
      </c>
      <c r="AO4" s="60" t="s">
        <v>228</v>
      </c>
      <c r="AP4" s="60" t="s">
        <v>245</v>
      </c>
      <c r="AQ4" s="60" t="s">
        <v>246</v>
      </c>
      <c r="AR4" s="60" t="s">
        <v>247</v>
      </c>
      <c r="AS4" s="60" t="s">
        <v>231</v>
      </c>
      <c r="AT4" s="60" t="s">
        <v>232</v>
      </c>
      <c r="AU4" s="60" t="s">
        <v>248</v>
      </c>
      <c r="AV4" s="60" t="s">
        <v>61</v>
      </c>
      <c r="AW4" s="60" t="s">
        <v>62</v>
      </c>
      <c r="AX4" s="60" t="s">
        <v>63</v>
      </c>
      <c r="AY4" s="60" t="s">
        <v>64</v>
      </c>
      <c r="AZ4" s="60" t="s">
        <v>65</v>
      </c>
      <c r="BA4" s="61" t="s">
        <v>66</v>
      </c>
      <c r="BB4" s="59" t="s">
        <v>67</v>
      </c>
    </row>
    <row r="5" spans="1:54" x14ac:dyDescent="0.25">
      <c r="A5" s="52">
        <v>1</v>
      </c>
      <c r="B5" s="52" t="s">
        <v>68</v>
      </c>
      <c r="C5" s="66" t="s">
        <v>110</v>
      </c>
      <c r="D5" s="137">
        <f>'T1'!D5</f>
        <v>79.027224673187689</v>
      </c>
      <c r="E5" s="137">
        <f>'T1'!E5</f>
        <v>0</v>
      </c>
      <c r="F5" s="137">
        <f>'T1'!F5</f>
        <v>102.02158316096298</v>
      </c>
      <c r="G5" s="137">
        <f>'T1'!G5</f>
        <v>3.2454792268788317</v>
      </c>
      <c r="H5" s="137">
        <f>'T1'!H5</f>
        <v>1.6898238627612046</v>
      </c>
      <c r="I5" s="137">
        <f>'T1'!I5</f>
        <v>3.8371452010674556</v>
      </c>
      <c r="J5" s="137">
        <f>'T1'!J5</f>
        <v>0.16391878189816755</v>
      </c>
      <c r="K5" s="137">
        <f>'T1'!K5</f>
        <v>0</v>
      </c>
      <c r="L5" s="137">
        <f>'T1'!L5</f>
        <v>1.8246747252094002</v>
      </c>
      <c r="M5" s="137">
        <f>'T1'!M5</f>
        <v>0.2569317547409703</v>
      </c>
      <c r="N5" s="137">
        <f>'T1'!N5</f>
        <v>1.1816830436490864</v>
      </c>
      <c r="O5" s="137">
        <f>'T1'!O5</f>
        <v>4.5125596142983518E-2</v>
      </c>
      <c r="P5" s="137">
        <f>'T1'!P5</f>
        <v>0</v>
      </c>
      <c r="Q5" s="137">
        <f>'T1'!Q5</f>
        <v>0</v>
      </c>
      <c r="R5" s="137">
        <f>'T1'!R5</f>
        <v>0</v>
      </c>
      <c r="S5" s="137">
        <f>'T1'!S5</f>
        <v>2.5917439612823689</v>
      </c>
      <c r="T5" s="137">
        <f>'T1'!T5</f>
        <v>4.5822848995280143</v>
      </c>
      <c r="U5" s="137">
        <f>'T1'!U5</f>
        <v>0</v>
      </c>
      <c r="V5" s="137">
        <f>'T1'!V5</f>
        <v>0</v>
      </c>
      <c r="W5" s="137">
        <f>'T1'!W5</f>
        <v>0</v>
      </c>
      <c r="X5" s="137">
        <f>'T1'!X5</f>
        <v>0</v>
      </c>
      <c r="Y5" s="137">
        <f>'T1'!Y5</f>
        <v>40.321216809553512</v>
      </c>
      <c r="Z5" s="137">
        <f>'T1'!Z5</f>
        <v>0</v>
      </c>
      <c r="AA5" s="137">
        <f>'T1'!AA5</f>
        <v>0</v>
      </c>
      <c r="AB5" s="137">
        <f>'T1'!AB5</f>
        <v>0</v>
      </c>
      <c r="AC5" s="137">
        <f>'T1'!AC5</f>
        <v>0</v>
      </c>
      <c r="AD5" s="137">
        <f>'T1'!AD5</f>
        <v>16.694568335706812</v>
      </c>
      <c r="AE5" s="137">
        <f>'T1'!AE5</f>
        <v>0</v>
      </c>
      <c r="AF5" s="137">
        <f>'T1'!AF5</f>
        <v>0</v>
      </c>
      <c r="AG5" s="137">
        <f>'T1'!AG5</f>
        <v>0</v>
      </c>
      <c r="AH5" s="137">
        <f>'T1'!AH5</f>
        <v>3.0831759843737934</v>
      </c>
      <c r="AI5" s="137">
        <f>'T1'!AI5</f>
        <v>13.11911880460887</v>
      </c>
      <c r="AJ5" s="137">
        <f>'T1'!AJ5</f>
        <v>0</v>
      </c>
      <c r="AK5" s="137">
        <f>'T1'!AK5</f>
        <v>0</v>
      </c>
      <c r="AL5" s="137">
        <f>'T1'!AL5</f>
        <v>0</v>
      </c>
      <c r="AM5" s="137">
        <v>0</v>
      </c>
      <c r="AN5" s="137">
        <v>0</v>
      </c>
      <c r="AO5" s="137">
        <v>0</v>
      </c>
      <c r="AP5" s="137">
        <v>0</v>
      </c>
      <c r="AQ5" s="137">
        <v>0</v>
      </c>
      <c r="AR5" s="137">
        <v>0</v>
      </c>
      <c r="AS5" s="137">
        <v>0</v>
      </c>
      <c r="AT5" s="137">
        <v>0</v>
      </c>
      <c r="AU5" s="137">
        <v>0</v>
      </c>
      <c r="AV5" s="137">
        <f>'T1'!AM5</f>
        <v>388.66829840830491</v>
      </c>
      <c r="AW5" s="137">
        <f>'T1'!AN5</f>
        <v>1.0224702790557656</v>
      </c>
      <c r="AX5" s="137">
        <f>'T1'!AO5</f>
        <v>0</v>
      </c>
      <c r="AY5" s="137">
        <f>'T1'!AP5</f>
        <v>124.68013397213598</v>
      </c>
      <c r="AZ5" s="137">
        <f>'T1'!AQ5</f>
        <v>176.1782527108812</v>
      </c>
      <c r="BA5" s="137">
        <f>'T1'!AR5</f>
        <v>6.0305412280898691</v>
      </c>
      <c r="BB5" s="137">
        <f>'T1'!AS5</f>
        <v>970.2653954200199</v>
      </c>
    </row>
    <row r="6" spans="1:54" x14ac:dyDescent="0.25">
      <c r="A6" s="52">
        <v>2</v>
      </c>
      <c r="B6" s="52" t="s">
        <v>69</v>
      </c>
      <c r="C6" s="66" t="s">
        <v>111</v>
      </c>
      <c r="D6" s="137">
        <f>'T1'!D6</f>
        <v>0</v>
      </c>
      <c r="E6" s="137">
        <f>'T1'!E6</f>
        <v>0</v>
      </c>
      <c r="F6" s="137">
        <f>'T1'!F6</f>
        <v>4.5666486938551E-2</v>
      </c>
      <c r="G6" s="137">
        <f>'T1'!G6</f>
        <v>3.9982762370033929E-3</v>
      </c>
      <c r="H6" s="137">
        <f>'T1'!H6</f>
        <v>1.3447894789416846E-3</v>
      </c>
      <c r="I6" s="137">
        <f>'T1'!I6</f>
        <v>5.0245599480953495E-4</v>
      </c>
      <c r="J6" s="137">
        <f>'T1'!J6</f>
        <v>0</v>
      </c>
      <c r="K6" s="137">
        <f>'T1'!K6</f>
        <v>0.37511565339688252</v>
      </c>
      <c r="L6" s="137">
        <f>'T1'!L6</f>
        <v>7.0830975496039436E-2</v>
      </c>
      <c r="M6" s="137">
        <f>'T1'!M6</f>
        <v>0</v>
      </c>
      <c r="N6" s="137">
        <f>'T1'!N6</f>
        <v>6.1082831156768327</v>
      </c>
      <c r="O6" s="137">
        <f>'T1'!O6</f>
        <v>0.34861537303924944</v>
      </c>
      <c r="P6" s="137">
        <f>'T1'!P6</f>
        <v>0</v>
      </c>
      <c r="Q6" s="137">
        <f>'T1'!Q6</f>
        <v>5.8221378905865494E-4</v>
      </c>
      <c r="R6" s="137">
        <f>'T1'!R6</f>
        <v>0</v>
      </c>
      <c r="S6" s="137">
        <f>'T1'!S6</f>
        <v>2.2432655673527741E-3</v>
      </c>
      <c r="T6" s="137">
        <f>'T1'!T6</f>
        <v>0</v>
      </c>
      <c r="U6" s="137">
        <f>'T1'!U6</f>
        <v>9.5112604725968044</v>
      </c>
      <c r="V6" s="137">
        <f>'T1'!V6</f>
        <v>0</v>
      </c>
      <c r="W6" s="137">
        <f>'T1'!W6</f>
        <v>0</v>
      </c>
      <c r="X6" s="137">
        <f>'T1'!X6</f>
        <v>0</v>
      </c>
      <c r="Y6" s="137">
        <f>'T1'!Y6</f>
        <v>1.7989801509072721E-2</v>
      </c>
      <c r="Z6" s="137">
        <f>'T1'!Z6</f>
        <v>0</v>
      </c>
      <c r="AA6" s="137">
        <f>'T1'!AA6</f>
        <v>0</v>
      </c>
      <c r="AB6" s="137">
        <f>'T1'!AB6</f>
        <v>0</v>
      </c>
      <c r="AC6" s="137">
        <f>'T1'!AC6</f>
        <v>0</v>
      </c>
      <c r="AD6" s="137">
        <f>'T1'!AD6</f>
        <v>8.8462265866936698E-3</v>
      </c>
      <c r="AE6" s="137">
        <f>'T1'!AE6</f>
        <v>0</v>
      </c>
      <c r="AF6" s="137">
        <f>'T1'!AF6</f>
        <v>0</v>
      </c>
      <c r="AG6" s="137">
        <f>'T1'!AG6</f>
        <v>1.6691867303424285E-2</v>
      </c>
      <c r="AH6" s="137">
        <f>'T1'!AH6</f>
        <v>0</v>
      </c>
      <c r="AI6" s="137">
        <f>'T1'!AI6</f>
        <v>0</v>
      </c>
      <c r="AJ6" s="137">
        <f>'T1'!AJ6</f>
        <v>0</v>
      </c>
      <c r="AK6" s="137">
        <f>'T1'!AK6</f>
        <v>0</v>
      </c>
      <c r="AL6" s="137">
        <f>'T1'!AL6</f>
        <v>0</v>
      </c>
      <c r="AM6" s="137">
        <v>0</v>
      </c>
      <c r="AN6" s="137">
        <v>0</v>
      </c>
      <c r="AO6" s="137">
        <v>0</v>
      </c>
      <c r="AP6" s="137">
        <v>0</v>
      </c>
      <c r="AQ6" s="137">
        <v>0</v>
      </c>
      <c r="AR6" s="137">
        <v>0</v>
      </c>
      <c r="AS6" s="137">
        <v>0</v>
      </c>
      <c r="AT6" s="137">
        <v>0</v>
      </c>
      <c r="AU6" s="137">
        <v>0</v>
      </c>
      <c r="AV6" s="137">
        <f>'T1'!AM6</f>
        <v>2.9698672917972986</v>
      </c>
      <c r="AW6" s="137">
        <f>'T1'!AN6</f>
        <v>0</v>
      </c>
      <c r="AX6" s="137">
        <f>'T1'!AO6</f>
        <v>0</v>
      </c>
      <c r="AY6" s="137">
        <f>'T1'!AP6</f>
        <v>0</v>
      </c>
      <c r="AZ6" s="137">
        <f>'T1'!AQ6</f>
        <v>0.20567185857992398</v>
      </c>
      <c r="BA6" s="137">
        <f>'T1'!AR6</f>
        <v>0.28684070522301525</v>
      </c>
      <c r="BB6" s="137">
        <f>'T1'!AS6</f>
        <v>19.974350829210952</v>
      </c>
    </row>
    <row r="7" spans="1:54" x14ac:dyDescent="0.25">
      <c r="A7" s="52">
        <v>3</v>
      </c>
      <c r="B7" s="52" t="s">
        <v>70</v>
      </c>
      <c r="C7" s="66" t="s">
        <v>112</v>
      </c>
      <c r="D7" s="137">
        <f>'T1'!D7</f>
        <v>42.082565365267762</v>
      </c>
      <c r="E7" s="137">
        <f>'T1'!E7</f>
        <v>0.17522235680110912</v>
      </c>
      <c r="F7" s="137">
        <f>'T1'!F7</f>
        <v>30.898747910368719</v>
      </c>
      <c r="G7" s="137">
        <f>'T1'!G7</f>
        <v>0.89240921455746114</v>
      </c>
      <c r="H7" s="137">
        <f>'T1'!H7</f>
        <v>4.1079998327708089E-2</v>
      </c>
      <c r="I7" s="137">
        <f>'T1'!I7</f>
        <v>0.12364753844523677</v>
      </c>
      <c r="J7" s="137">
        <f>'T1'!J7</f>
        <v>5.5745896921640441E-2</v>
      </c>
      <c r="K7" s="137">
        <f>'T1'!K7</f>
        <v>1.6904156924047131E-2</v>
      </c>
      <c r="L7" s="137">
        <f>'T1'!L7</f>
        <v>1.7071709218850901</v>
      </c>
      <c r="M7" s="137">
        <f>'T1'!M7</f>
        <v>0.10436019605378387</v>
      </c>
      <c r="N7" s="137">
        <f>'T1'!N7</f>
        <v>0.21771142783891548</v>
      </c>
      <c r="O7" s="137">
        <f>'T1'!O7</f>
        <v>0.33527691785285718</v>
      </c>
      <c r="P7" s="137">
        <f>'T1'!P7</f>
        <v>1.4861986016528531E-2</v>
      </c>
      <c r="Q7" s="137">
        <f>'T1'!Q7</f>
        <v>2.8390742879024267E-2</v>
      </c>
      <c r="R7" s="137">
        <f>'T1'!R7</f>
        <v>2.6325068881010269E-3</v>
      </c>
      <c r="S7" s="137">
        <f>'T1'!S7</f>
        <v>0.20262787039464447</v>
      </c>
      <c r="T7" s="137">
        <f>'T1'!T7</f>
        <v>1.2638837432725378</v>
      </c>
      <c r="U7" s="137">
        <f>'T1'!U7</f>
        <v>0.94000090758337063</v>
      </c>
      <c r="V7" s="137">
        <f>'T1'!V7</f>
        <v>7.9268597870613772E-2</v>
      </c>
      <c r="W7" s="137">
        <f>'T1'!W7</f>
        <v>4.8840062270387591E-2</v>
      </c>
      <c r="X7" s="137">
        <f>'T1'!X7</f>
        <v>0.22504889760273269</v>
      </c>
      <c r="Y7" s="137">
        <f>'T1'!Y7</f>
        <v>13.996437699948933</v>
      </c>
      <c r="Z7" s="137">
        <f>'T1'!Z7</f>
        <v>0.47159997998997477</v>
      </c>
      <c r="AA7" s="137">
        <f>'T1'!AA7</f>
        <v>0</v>
      </c>
      <c r="AB7" s="137">
        <f>'T1'!AB7</f>
        <v>5.7542557387296696E-2</v>
      </c>
      <c r="AC7" s="137">
        <f>'T1'!AC7</f>
        <v>0.92120515806102921</v>
      </c>
      <c r="AD7" s="137">
        <f>'T1'!AD7</f>
        <v>8.4853360305505312</v>
      </c>
      <c r="AE7" s="137">
        <f>'T1'!AE7</f>
        <v>1.4199520628638518</v>
      </c>
      <c r="AF7" s="137">
        <f>'T1'!AF7</f>
        <v>0.65658680409194459</v>
      </c>
      <c r="AG7" s="137">
        <f>'T1'!AG7</f>
        <v>1.0229586662499219</v>
      </c>
      <c r="AH7" s="137">
        <f>'T1'!AH7</f>
        <v>4.5040534659399105</v>
      </c>
      <c r="AI7" s="137">
        <f>'T1'!AI7</f>
        <v>0.88423417574397611</v>
      </c>
      <c r="AJ7" s="137">
        <f>'T1'!AJ7</f>
        <v>0.31604171297628531</v>
      </c>
      <c r="AK7" s="137">
        <f>'T1'!AK7</f>
        <v>1.0714535321023677</v>
      </c>
      <c r="AL7" s="137">
        <f>'T1'!AL7</f>
        <v>0</v>
      </c>
      <c r="AM7" s="137">
        <v>0</v>
      </c>
      <c r="AN7" s="137">
        <v>0</v>
      </c>
      <c r="AO7" s="137">
        <v>0</v>
      </c>
      <c r="AP7" s="137">
        <v>0</v>
      </c>
      <c r="AQ7" s="137">
        <v>0</v>
      </c>
      <c r="AR7" s="137">
        <v>0</v>
      </c>
      <c r="AS7" s="137">
        <v>0</v>
      </c>
      <c r="AT7" s="137">
        <v>0</v>
      </c>
      <c r="AU7" s="137">
        <v>0</v>
      </c>
      <c r="AV7" s="137">
        <f>'T1'!AM7</f>
        <v>119.3267491537471</v>
      </c>
      <c r="AW7" s="137">
        <f>'T1'!AN7</f>
        <v>1.5908282644538464E-2</v>
      </c>
      <c r="AX7" s="137">
        <f>'T1'!AO7</f>
        <v>0</v>
      </c>
      <c r="AY7" s="137">
        <f>'T1'!AP7</f>
        <v>1.5267205109249797</v>
      </c>
      <c r="AZ7" s="137">
        <f>'T1'!AQ7</f>
        <v>10.517676044439549</v>
      </c>
      <c r="BA7" s="137">
        <f>'T1'!AR7</f>
        <v>6.1459390590048475</v>
      </c>
      <c r="BB7" s="137">
        <f>'T1'!AS7</f>
        <v>250.79679211268936</v>
      </c>
    </row>
    <row r="8" spans="1:54" x14ac:dyDescent="0.25">
      <c r="A8" s="52">
        <v>4</v>
      </c>
      <c r="B8" s="52" t="s">
        <v>71</v>
      </c>
      <c r="C8" s="66" t="s">
        <v>113</v>
      </c>
      <c r="D8" s="137">
        <f>'T1'!D8</f>
        <v>1.8608280245421092</v>
      </c>
      <c r="E8" s="137">
        <f>'T1'!E8</f>
        <v>5.8272994178331115E-2</v>
      </c>
      <c r="F8" s="137">
        <f>'T1'!F8</f>
        <v>0.22007041365387978</v>
      </c>
      <c r="G8" s="137">
        <f>'T1'!G8</f>
        <v>1.9719347966429939</v>
      </c>
      <c r="H8" s="137">
        <f>'T1'!H8</f>
        <v>2.6525659514369047E-2</v>
      </c>
      <c r="I8" s="137">
        <f>'T1'!I8</f>
        <v>2.6341787637859219E-2</v>
      </c>
      <c r="J8" s="137">
        <f>'T1'!J8</f>
        <v>6.6444547001397569E-2</v>
      </c>
      <c r="K8" s="137">
        <f>'T1'!K8</f>
        <v>4.8809519368871032E-3</v>
      </c>
      <c r="L8" s="137">
        <f>'T1'!L8</f>
        <v>6.662905726163057E-2</v>
      </c>
      <c r="M8" s="137">
        <f>'T1'!M8</f>
        <v>9.0145745241711359E-2</v>
      </c>
      <c r="N8" s="137">
        <f>'T1'!N8</f>
        <v>7.0064085768200043E-2</v>
      </c>
      <c r="O8" s="137">
        <f>'T1'!O8</f>
        <v>4.1995292437624322E-2</v>
      </c>
      <c r="P8" s="137">
        <f>'T1'!P8</f>
        <v>1.4750619563365618E-2</v>
      </c>
      <c r="Q8" s="137">
        <f>'T1'!Q8</f>
        <v>8.8352701190701332E-3</v>
      </c>
      <c r="R8" s="137">
        <f>'T1'!R8</f>
        <v>3.3524089072168562E-3</v>
      </c>
      <c r="S8" s="137">
        <f>'T1'!S8</f>
        <v>9.9467159559814541E-2</v>
      </c>
      <c r="T8" s="137">
        <f>'T1'!T8</f>
        <v>0.42542378527347707</v>
      </c>
      <c r="U8" s="137">
        <f>'T1'!U8</f>
        <v>0.24062533956786922</v>
      </c>
      <c r="V8" s="137">
        <f>'T1'!V8</f>
        <v>2.3050595220826826E-2</v>
      </c>
      <c r="W8" s="137">
        <f>'T1'!W8</f>
        <v>1.0763993396772543E-2</v>
      </c>
      <c r="X8" s="137">
        <f>'T1'!X8</f>
        <v>5.7969403565620775E-2</v>
      </c>
      <c r="Y8" s="137">
        <f>'T1'!Y8</f>
        <v>0.56402813642246608</v>
      </c>
      <c r="Z8" s="137">
        <f>'T1'!Z8</f>
        <v>0.13877531179110572</v>
      </c>
      <c r="AA8" s="137">
        <f>'T1'!AA8</f>
        <v>0</v>
      </c>
      <c r="AB8" s="137">
        <f>'T1'!AB8</f>
        <v>1.6094478627260392E-2</v>
      </c>
      <c r="AC8" s="137">
        <f>'T1'!AC8</f>
        <v>0.19528302685512999</v>
      </c>
      <c r="AD8" s="137">
        <f>'T1'!AD8</f>
        <v>0.31578859556502054</v>
      </c>
      <c r="AE8" s="137">
        <f>'T1'!AE8</f>
        <v>0.45969232616352718</v>
      </c>
      <c r="AF8" s="137">
        <f>'T1'!AF8</f>
        <v>0.220374488202177</v>
      </c>
      <c r="AG8" s="137">
        <f>'T1'!AG8</f>
        <v>0.71253054776438962</v>
      </c>
      <c r="AH8" s="137">
        <f>'T1'!AH8</f>
        <v>0.1989113998797663</v>
      </c>
      <c r="AI8" s="137">
        <f>'T1'!AI8</f>
        <v>0.10461876043918124</v>
      </c>
      <c r="AJ8" s="137">
        <f>'T1'!AJ8</f>
        <v>9.1126280177341021E-2</v>
      </c>
      <c r="AK8" s="137">
        <f>'T1'!AK8</f>
        <v>0.34630353226026883</v>
      </c>
      <c r="AL8" s="137">
        <f>'T1'!AL8</f>
        <v>0</v>
      </c>
      <c r="AM8" s="137">
        <v>0</v>
      </c>
      <c r="AN8" s="137">
        <v>0</v>
      </c>
      <c r="AO8" s="137">
        <v>0</v>
      </c>
      <c r="AP8" s="137">
        <v>0</v>
      </c>
      <c r="AQ8" s="137">
        <v>0</v>
      </c>
      <c r="AR8" s="137">
        <v>0</v>
      </c>
      <c r="AS8" s="137">
        <v>0</v>
      </c>
      <c r="AT8" s="137">
        <v>0</v>
      </c>
      <c r="AU8" s="137">
        <v>0</v>
      </c>
      <c r="AV8" s="137">
        <f>'T1'!AM8</f>
        <v>13.442760266416133</v>
      </c>
      <c r="AW8" s="137">
        <f>'T1'!AN8</f>
        <v>1.2480783295230576E-3</v>
      </c>
      <c r="AX8" s="137">
        <f>'T1'!AO8</f>
        <v>0</v>
      </c>
      <c r="AY8" s="137">
        <f>'T1'!AP8</f>
        <v>0.16165406111700525</v>
      </c>
      <c r="AZ8" s="137">
        <f>'T1'!AQ8</f>
        <v>0.31973546023583038</v>
      </c>
      <c r="BA8" s="137">
        <f>'T1'!AR8</f>
        <v>6.626057804419113</v>
      </c>
      <c r="BB8" s="137">
        <f>'T1'!AS8</f>
        <v>29.303354485656264</v>
      </c>
    </row>
    <row r="9" spans="1:54" x14ac:dyDescent="0.25">
      <c r="A9" s="52">
        <v>5</v>
      </c>
      <c r="B9" s="52" t="s">
        <v>72</v>
      </c>
      <c r="C9" s="66" t="s">
        <v>114</v>
      </c>
      <c r="D9" s="137">
        <f>'T1'!D9</f>
        <v>6.942637423096662E-2</v>
      </c>
      <c r="E9" s="137">
        <f>'T1'!E9</f>
        <v>1.2852374631656023E-3</v>
      </c>
      <c r="F9" s="137">
        <f>'T1'!F9</f>
        <v>2.8718431596444324E-2</v>
      </c>
      <c r="G9" s="137">
        <f>'T1'!G9</f>
        <v>1.3548921522338024E-2</v>
      </c>
      <c r="H9" s="137">
        <f>'T1'!H9</f>
        <v>9.4512793020071748E-2</v>
      </c>
      <c r="I9" s="137">
        <f>'T1'!I9</f>
        <v>8.0632277999459067E-4</v>
      </c>
      <c r="J9" s="137">
        <f>'T1'!J9</f>
        <v>6.6844870179129628E-4</v>
      </c>
      <c r="K9" s="137">
        <f>'T1'!K9</f>
        <v>1.9509372999232399E-4</v>
      </c>
      <c r="L9" s="137">
        <f>'T1'!L9</f>
        <v>3.0169255053690584E-3</v>
      </c>
      <c r="M9" s="137">
        <f>'T1'!M9</f>
        <v>2.0141469244869827E-3</v>
      </c>
      <c r="N9" s="137">
        <f>'T1'!N9</f>
        <v>2.4777871773388463E-3</v>
      </c>
      <c r="O9" s="137">
        <f>'T1'!O9</f>
        <v>2.263819161878307E-3</v>
      </c>
      <c r="P9" s="137">
        <f>'T1'!P9</f>
        <v>1.472542915952289E-4</v>
      </c>
      <c r="Q9" s="137">
        <f>'T1'!Q9</f>
        <v>2.7928541901187456E-4</v>
      </c>
      <c r="R9" s="137">
        <f>'T1'!R9</f>
        <v>3.5381131815545897E-5</v>
      </c>
      <c r="S9" s="137">
        <f>'T1'!S9</f>
        <v>5.6787069486587708E-3</v>
      </c>
      <c r="T9" s="137">
        <f>'T1'!T9</f>
        <v>9.2055022304838689E-3</v>
      </c>
      <c r="U9" s="137">
        <f>'T1'!U9</f>
        <v>1.0197295531969949E-2</v>
      </c>
      <c r="V9" s="137">
        <f>'T1'!V9</f>
        <v>5.5735795084647043E-4</v>
      </c>
      <c r="W9" s="137">
        <f>'T1'!W9</f>
        <v>3.3882433189964383E-4</v>
      </c>
      <c r="X9" s="137">
        <f>'T1'!X9</f>
        <v>1.528294710487462E-3</v>
      </c>
      <c r="Y9" s="137">
        <f>'T1'!Y9</f>
        <v>1.4812541828263064E-2</v>
      </c>
      <c r="Z9" s="137">
        <f>'T1'!Z9</f>
        <v>5.2136637181034026E-3</v>
      </c>
      <c r="AA9" s="137">
        <f>'T1'!AA9</f>
        <v>0</v>
      </c>
      <c r="AB9" s="137">
        <f>'T1'!AB9</f>
        <v>5.2412090862219711E-4</v>
      </c>
      <c r="AC9" s="137">
        <f>'T1'!AC9</f>
        <v>2.6559522794625421E-3</v>
      </c>
      <c r="AD9" s="137">
        <f>'T1'!AD9</f>
        <v>8.9172497501833342E-3</v>
      </c>
      <c r="AE9" s="137">
        <f>'T1'!AE9</f>
        <v>1.0197982672580656E-2</v>
      </c>
      <c r="AF9" s="137">
        <f>'T1'!AF9</f>
        <v>5.4978133977935315E-3</v>
      </c>
      <c r="AG9" s="137">
        <f>'T1'!AG9</f>
        <v>8.9229738077533996E-3</v>
      </c>
      <c r="AH9" s="137">
        <f>'T1'!AH9</f>
        <v>4.9413222097224917E-3</v>
      </c>
      <c r="AI9" s="137">
        <f>'T1'!AI9</f>
        <v>2.999574498364643E-3</v>
      </c>
      <c r="AJ9" s="137">
        <f>'T1'!AJ9</f>
        <v>2.7258152898196482E-3</v>
      </c>
      <c r="AK9" s="137">
        <f>'T1'!AK9</f>
        <v>7.4995450302624911E-3</v>
      </c>
      <c r="AL9" s="137">
        <f>'T1'!AL9</f>
        <v>0</v>
      </c>
      <c r="AM9" s="137">
        <v>0</v>
      </c>
      <c r="AN9" s="137">
        <v>0</v>
      </c>
      <c r="AO9" s="137">
        <v>0</v>
      </c>
      <c r="AP9" s="137">
        <v>0</v>
      </c>
      <c r="AQ9" s="137">
        <v>0</v>
      </c>
      <c r="AR9" s="137">
        <v>0</v>
      </c>
      <c r="AS9" s="137">
        <v>0</v>
      </c>
      <c r="AT9" s="137">
        <v>0</v>
      </c>
      <c r="AU9" s="137">
        <v>0</v>
      </c>
      <c r="AV9" s="137">
        <f>'T1'!AM9</f>
        <v>4.0524523082851749</v>
      </c>
      <c r="AW9" s="137">
        <f>'T1'!AN9</f>
        <v>6.5893135598885514E-5</v>
      </c>
      <c r="AX9" s="137">
        <f>'T1'!AO9</f>
        <v>0</v>
      </c>
      <c r="AY9" s="137">
        <f>'T1'!AP9</f>
        <v>2.7892007803668017E-2</v>
      </c>
      <c r="AZ9" s="137">
        <f>'T1'!AQ9</f>
        <v>0.21007650060038316</v>
      </c>
      <c r="BA9" s="137">
        <f>'T1'!AR9</f>
        <v>0.517761396968623</v>
      </c>
      <c r="BB9" s="137">
        <f>'T1'!AS9</f>
        <v>5.130058866544986</v>
      </c>
    </row>
    <row r="10" spans="1:54" x14ac:dyDescent="0.25">
      <c r="A10" s="52">
        <v>6</v>
      </c>
      <c r="B10" s="52" t="s">
        <v>73</v>
      </c>
      <c r="C10" s="66" t="s">
        <v>115</v>
      </c>
      <c r="D10" s="137">
        <f>'T1'!D10</f>
        <v>0.70322692019783295</v>
      </c>
      <c r="E10" s="137">
        <f>'T1'!E10</f>
        <v>8.8148632351586723E-2</v>
      </c>
      <c r="F10" s="137">
        <f>'T1'!F10</f>
        <v>6.7107372971937695E-2</v>
      </c>
      <c r="G10" s="137">
        <f>'T1'!G10</f>
        <v>1.6554974415536317E-2</v>
      </c>
      <c r="H10" s="137">
        <f>'T1'!H10</f>
        <v>1.7780132280972802E-3</v>
      </c>
      <c r="I10" s="137">
        <f>'T1'!I10</f>
        <v>2.1693355883567076</v>
      </c>
      <c r="J10" s="137">
        <f>'T1'!J10</f>
        <v>5.3759529728579718E-2</v>
      </c>
      <c r="K10" s="137">
        <f>'T1'!K10</f>
        <v>7.6102450500564387E-4</v>
      </c>
      <c r="L10" s="137">
        <f>'T1'!L10</f>
        <v>3.4742166695668507E-2</v>
      </c>
      <c r="M10" s="137">
        <f>'T1'!M10</f>
        <v>1.5022341616043452E-2</v>
      </c>
      <c r="N10" s="137">
        <f>'T1'!N10</f>
        <v>9.2578254018188741E-2</v>
      </c>
      <c r="O10" s="137">
        <f>'T1'!O10</f>
        <v>0.20762557016462047</v>
      </c>
      <c r="P10" s="137">
        <f>'T1'!P10</f>
        <v>5.988820646986661E-3</v>
      </c>
      <c r="Q10" s="137">
        <f>'T1'!Q10</f>
        <v>1.6112122925307432E-3</v>
      </c>
      <c r="R10" s="137">
        <f>'T1'!R10</f>
        <v>1.0492417634138803E-2</v>
      </c>
      <c r="S10" s="137">
        <f>'T1'!S10</f>
        <v>3.2819739907889121</v>
      </c>
      <c r="T10" s="137">
        <f>'T1'!T10</f>
        <v>6.1924888106445551E-2</v>
      </c>
      <c r="U10" s="137">
        <f>'T1'!U10</f>
        <v>7.511986081644717</v>
      </c>
      <c r="V10" s="137">
        <f>'T1'!V10</f>
        <v>3.6186652020197634E-3</v>
      </c>
      <c r="W10" s="137">
        <f>'T1'!W10</f>
        <v>1.9826077968939453E-3</v>
      </c>
      <c r="X10" s="137">
        <f>'T1'!X10</f>
        <v>9.478903884033052E-3</v>
      </c>
      <c r="Y10" s="137">
        <f>'T1'!Y10</f>
        <v>0.15593245791060237</v>
      </c>
      <c r="Z10" s="137">
        <f>'T1'!Z10</f>
        <v>2.7369679715535292E-2</v>
      </c>
      <c r="AA10" s="137">
        <f>'T1'!AA10</f>
        <v>0</v>
      </c>
      <c r="AB10" s="137">
        <f>'T1'!AB10</f>
        <v>5.6619332618600672E-2</v>
      </c>
      <c r="AC10" s="137">
        <f>'T1'!AC10</f>
        <v>0.57024850762820445</v>
      </c>
      <c r="AD10" s="137">
        <f>'T1'!AD10</f>
        <v>0.5255851888977634</v>
      </c>
      <c r="AE10" s="137">
        <f>'T1'!AE10</f>
        <v>6.8399970398059326E-2</v>
      </c>
      <c r="AF10" s="137">
        <f>'T1'!AF10</f>
        <v>7.1236100811810199E-2</v>
      </c>
      <c r="AG10" s="137">
        <f>'T1'!AG10</f>
        <v>4.3656390557932259E-2</v>
      </c>
      <c r="AH10" s="137">
        <f>'T1'!AH10</f>
        <v>6.1399154782856768E-3</v>
      </c>
      <c r="AI10" s="137">
        <f>'T1'!AI10</f>
        <v>1.565867878126383E-2</v>
      </c>
      <c r="AJ10" s="137">
        <f>'T1'!AJ10</f>
        <v>1.391172051718465E-2</v>
      </c>
      <c r="AK10" s="137">
        <f>'T1'!AK10</f>
        <v>0.3839599420123998</v>
      </c>
      <c r="AL10" s="137">
        <f>'T1'!AL10</f>
        <v>0</v>
      </c>
      <c r="AM10" s="137">
        <v>0</v>
      </c>
      <c r="AN10" s="137">
        <v>0</v>
      </c>
      <c r="AO10" s="137">
        <v>0</v>
      </c>
      <c r="AP10" s="137">
        <v>0</v>
      </c>
      <c r="AQ10" s="137">
        <v>0</v>
      </c>
      <c r="AR10" s="137">
        <v>0</v>
      </c>
      <c r="AS10" s="137">
        <v>0</v>
      </c>
      <c r="AT10" s="137">
        <v>0</v>
      </c>
      <c r="AU10" s="137">
        <v>0</v>
      </c>
      <c r="AV10" s="137">
        <f>'T1'!AM10</f>
        <v>1.2020781548394455</v>
      </c>
      <c r="AW10" s="137">
        <f>'T1'!AN10</f>
        <v>1.73776073138677E-4</v>
      </c>
      <c r="AX10" s="137">
        <f>'T1'!AO10</f>
        <v>0</v>
      </c>
      <c r="AY10" s="137">
        <f>'T1'!AP10</f>
        <v>6.6705171077080905E-2</v>
      </c>
      <c r="AZ10" s="137">
        <f>'T1'!AQ10</f>
        <v>0.64109971892150541</v>
      </c>
      <c r="BA10" s="137">
        <f>'T1'!AR10</f>
        <v>0.28528380033934481</v>
      </c>
      <c r="BB10" s="137">
        <f>'T1'!AS10</f>
        <v>18.473756482824633</v>
      </c>
    </row>
    <row r="11" spans="1:54" x14ac:dyDescent="0.25">
      <c r="A11" s="52">
        <v>7</v>
      </c>
      <c r="B11" s="52" t="s">
        <v>74</v>
      </c>
      <c r="C11" s="66" t="s">
        <v>116</v>
      </c>
      <c r="D11" s="137">
        <f>'T1'!D11</f>
        <v>0.49625075574624938</v>
      </c>
      <c r="E11" s="137">
        <f>'T1'!E11</f>
        <v>4.4757103960064847E-2</v>
      </c>
      <c r="F11" s="137">
        <f>'T1'!F11</f>
        <v>0.52462938721500307</v>
      </c>
      <c r="G11" s="137">
        <f>'T1'!G11</f>
        <v>4.1807555486987537E-2</v>
      </c>
      <c r="H11" s="137">
        <f>'T1'!H11</f>
        <v>3.8199144530264005E-3</v>
      </c>
      <c r="I11" s="137">
        <f>'T1'!I11</f>
        <v>4.556757109949898E-2</v>
      </c>
      <c r="J11" s="137">
        <f>'T1'!J11</f>
        <v>0.50836918029502176</v>
      </c>
      <c r="K11" s="137">
        <f>'T1'!K11</f>
        <v>3.0322259496858611E-3</v>
      </c>
      <c r="L11" s="137">
        <f>'T1'!L11</f>
        <v>6.2434697521046405E-2</v>
      </c>
      <c r="M11" s="137">
        <f>'T1'!M11</f>
        <v>8.5887458429854593E-3</v>
      </c>
      <c r="N11" s="137">
        <f>'T1'!N11</f>
        <v>1.2553556935922375E-2</v>
      </c>
      <c r="O11" s="137">
        <f>'T1'!O11</f>
        <v>3.1398358889639738E-2</v>
      </c>
      <c r="P11" s="137">
        <f>'T1'!P11</f>
        <v>7.7523779632649153E-4</v>
      </c>
      <c r="Q11" s="137">
        <f>'T1'!Q11</f>
        <v>3.4030304993128806E-3</v>
      </c>
      <c r="R11" s="137">
        <f>'T1'!R11</f>
        <v>1.2452924032740228E-4</v>
      </c>
      <c r="S11" s="137">
        <f>'T1'!S11</f>
        <v>4.5268636618856578E-2</v>
      </c>
      <c r="T11" s="137">
        <f>'T1'!T11</f>
        <v>0.17140938299153216</v>
      </c>
      <c r="U11" s="137">
        <f>'T1'!U11</f>
        <v>0.40626821299215604</v>
      </c>
      <c r="V11" s="137">
        <f>'T1'!V11</f>
        <v>8.6390117614867853E-3</v>
      </c>
      <c r="W11" s="137">
        <f>'T1'!W11</f>
        <v>7.3632166361794534E-3</v>
      </c>
      <c r="X11" s="137">
        <f>'T1'!X11</f>
        <v>2.6877704341241909E-2</v>
      </c>
      <c r="Y11" s="137">
        <f>'T1'!Y11</f>
        <v>6.4960029036655233E-3</v>
      </c>
      <c r="Z11" s="137">
        <f>'T1'!Z11</f>
        <v>4.5950144872285936E-2</v>
      </c>
      <c r="AA11" s="137">
        <f>'T1'!AA11</f>
        <v>0</v>
      </c>
      <c r="AB11" s="137">
        <f>'T1'!AB11</f>
        <v>6.15979565215969E-3</v>
      </c>
      <c r="AC11" s="137">
        <f>'T1'!AC11</f>
        <v>2.0121947388277304E-2</v>
      </c>
      <c r="AD11" s="137">
        <f>'T1'!AD11</f>
        <v>1.082858562888908E-2</v>
      </c>
      <c r="AE11" s="137">
        <f>'T1'!AE11</f>
        <v>0.10654892578782829</v>
      </c>
      <c r="AF11" s="137">
        <f>'T1'!AF11</f>
        <v>4.674252331840318E-2</v>
      </c>
      <c r="AG11" s="137">
        <f>'T1'!AG11</f>
        <v>8.3437310643250495E-2</v>
      </c>
      <c r="AH11" s="137">
        <f>'T1'!AH11</f>
        <v>2.3089337651886303E-2</v>
      </c>
      <c r="AI11" s="137">
        <f>'T1'!AI11</f>
        <v>9.7875933179253763E-2</v>
      </c>
      <c r="AJ11" s="137">
        <f>'T1'!AJ11</f>
        <v>9.5093731489541519E-2</v>
      </c>
      <c r="AK11" s="137">
        <f>'T1'!AK11</f>
        <v>0.11755671503375602</v>
      </c>
      <c r="AL11" s="137">
        <f>'T1'!AL11</f>
        <v>0</v>
      </c>
      <c r="AM11" s="137">
        <v>0</v>
      </c>
      <c r="AN11" s="137">
        <v>0</v>
      </c>
      <c r="AO11" s="137">
        <v>0</v>
      </c>
      <c r="AP11" s="137">
        <v>0</v>
      </c>
      <c r="AQ11" s="137">
        <v>0</v>
      </c>
      <c r="AR11" s="137">
        <v>0</v>
      </c>
      <c r="AS11" s="137">
        <v>0</v>
      </c>
      <c r="AT11" s="137">
        <v>0</v>
      </c>
      <c r="AU11" s="137">
        <v>0</v>
      </c>
      <c r="AV11" s="137">
        <f>'T1'!AM11</f>
        <v>2.9701957070390521</v>
      </c>
      <c r="AW11" s="137">
        <f>'T1'!AN11</f>
        <v>2.8027483459326229E-2</v>
      </c>
      <c r="AX11" s="137">
        <f>'T1'!AO11</f>
        <v>0.43683368538149286</v>
      </c>
      <c r="AY11" s="137">
        <f>'T1'!AP11</f>
        <v>0.15076145948923736</v>
      </c>
      <c r="AZ11" s="137">
        <f>'T1'!AQ11</f>
        <v>0.13325329812336265</v>
      </c>
      <c r="BA11" s="137">
        <f>'T1'!AR11</f>
        <v>0.4195872451841306</v>
      </c>
      <c r="BB11" s="137">
        <f>'T1'!AS11</f>
        <v>7.2518978484983503</v>
      </c>
    </row>
    <row r="12" spans="1:54" x14ac:dyDescent="0.25">
      <c r="A12" s="52">
        <v>8</v>
      </c>
      <c r="B12" s="52" t="s">
        <v>75</v>
      </c>
      <c r="C12" s="66" t="s">
        <v>117</v>
      </c>
      <c r="D12" s="137">
        <f>'T1'!D12</f>
        <v>2.0138870368106191E-2</v>
      </c>
      <c r="E12" s="137">
        <f>'T1'!E12</f>
        <v>2.1259079732773162E-2</v>
      </c>
      <c r="F12" s="137">
        <f>'T1'!F12</f>
        <v>6.7137442174680104E-3</v>
      </c>
      <c r="G12" s="137">
        <f>'T1'!G12</f>
        <v>5.7933212836611785E-3</v>
      </c>
      <c r="H12" s="137">
        <f>'T1'!H12</f>
        <v>1.0258492920476813E-3</v>
      </c>
      <c r="I12" s="137">
        <f>'T1'!I12</f>
        <v>2.5925577818308437E-3</v>
      </c>
      <c r="J12" s="137">
        <f>'T1'!J12</f>
        <v>9.8982050891611778E-4</v>
      </c>
      <c r="K12" s="137">
        <f>'T1'!K12</f>
        <v>1.8284777154414567E-2</v>
      </c>
      <c r="L12" s="137">
        <f>'T1'!L12</f>
        <v>1.1302682678065046E-2</v>
      </c>
      <c r="M12" s="137">
        <f>'T1'!M12</f>
        <v>9.6951668919576187E-3</v>
      </c>
      <c r="N12" s="137">
        <f>'T1'!N12</f>
        <v>0.33971290560697132</v>
      </c>
      <c r="O12" s="137">
        <f>'T1'!O12</f>
        <v>3.0105236828574494E-2</v>
      </c>
      <c r="P12" s="137">
        <f>'T1'!P12</f>
        <v>1.9535503672773051E-4</v>
      </c>
      <c r="Q12" s="137">
        <f>'T1'!Q12</f>
        <v>8.183023998149081E-4</v>
      </c>
      <c r="R12" s="137">
        <f>'T1'!R12</f>
        <v>5.1266275878501752E-5</v>
      </c>
      <c r="S12" s="137">
        <f>'T1'!S12</f>
        <v>3.4196198374621969E-3</v>
      </c>
      <c r="T12" s="137">
        <f>'T1'!T12</f>
        <v>3.8081881516236468E-2</v>
      </c>
      <c r="U12" s="137">
        <f>'T1'!U12</f>
        <v>0.56925648960262776</v>
      </c>
      <c r="V12" s="137">
        <f>'T1'!V12</f>
        <v>3.3907423911702515E-3</v>
      </c>
      <c r="W12" s="137">
        <f>'T1'!W12</f>
        <v>4.0267692669646261E-3</v>
      </c>
      <c r="X12" s="137">
        <f>'T1'!X12</f>
        <v>1.8242829440996044E-2</v>
      </c>
      <c r="Y12" s="137">
        <f>'T1'!Y12</f>
        <v>1.039320930260382E-3</v>
      </c>
      <c r="Z12" s="137">
        <f>'T1'!Z12</f>
        <v>1.2503311421906975</v>
      </c>
      <c r="AA12" s="137">
        <f>'T1'!AA12</f>
        <v>0</v>
      </c>
      <c r="AB12" s="137">
        <f>'T1'!AB12</f>
        <v>9.7226817372710855E-2</v>
      </c>
      <c r="AC12" s="137">
        <f>'T1'!AC12</f>
        <v>6.4239088679122142E-3</v>
      </c>
      <c r="AD12" s="137">
        <f>'T1'!AD12</f>
        <v>8.2492806417906359E-4</v>
      </c>
      <c r="AE12" s="137">
        <f>'T1'!AE12</f>
        <v>5.0871092895429126E-2</v>
      </c>
      <c r="AF12" s="137">
        <f>'T1'!AF12</f>
        <v>8.9572390422681893E-4</v>
      </c>
      <c r="AG12" s="137">
        <f>'T1'!AG12</f>
        <v>7.7794985276734361E-4</v>
      </c>
      <c r="AH12" s="137">
        <f>'T1'!AH12</f>
        <v>5.8152453503422944E-3</v>
      </c>
      <c r="AI12" s="137">
        <f>'T1'!AI12</f>
        <v>8.2095132365108178E-3</v>
      </c>
      <c r="AJ12" s="137">
        <f>'T1'!AJ12</f>
        <v>9.5688375427277258E-3</v>
      </c>
      <c r="AK12" s="137">
        <f>'T1'!AK12</f>
        <v>1.6802699065890502E-2</v>
      </c>
      <c r="AL12" s="137">
        <f>'T1'!AL12</f>
        <v>0</v>
      </c>
      <c r="AM12" s="137">
        <v>0</v>
      </c>
      <c r="AN12" s="137">
        <v>0</v>
      </c>
      <c r="AO12" s="137">
        <v>0</v>
      </c>
      <c r="AP12" s="137">
        <v>0</v>
      </c>
      <c r="AQ12" s="137">
        <v>0</v>
      </c>
      <c r="AR12" s="137">
        <v>0</v>
      </c>
      <c r="AS12" s="137">
        <v>0</v>
      </c>
      <c r="AT12" s="137">
        <v>0</v>
      </c>
      <c r="AU12" s="137">
        <v>0</v>
      </c>
      <c r="AV12" s="137">
        <f>'T1'!AM12</f>
        <v>0.41728451082192303</v>
      </c>
      <c r="AW12" s="137">
        <f>'T1'!AN12</f>
        <v>0</v>
      </c>
      <c r="AX12" s="137">
        <f>'T1'!AO12</f>
        <v>0</v>
      </c>
      <c r="AY12" s="137">
        <f>'T1'!AP12</f>
        <v>1.1205558679766644E-3</v>
      </c>
      <c r="AZ12" s="137">
        <f>'T1'!AQ12</f>
        <v>1.6139107364124439E-2</v>
      </c>
      <c r="BA12" s="137">
        <f>'T1'!AR12</f>
        <v>1.6504766998811513E-2</v>
      </c>
      <c r="BB12" s="137">
        <f>'T1'!AS12</f>
        <v>3.0049333884391545</v>
      </c>
    </row>
    <row r="13" spans="1:54" x14ac:dyDescent="0.25">
      <c r="A13" s="52">
        <v>9</v>
      </c>
      <c r="B13" s="52" t="s">
        <v>76</v>
      </c>
      <c r="C13" s="66" t="s">
        <v>118</v>
      </c>
      <c r="D13" s="137">
        <f>'T1'!D13</f>
        <v>8.627834123457534</v>
      </c>
      <c r="E13" s="137">
        <f>'T1'!E13</f>
        <v>6.8976466394738934E-3</v>
      </c>
      <c r="F13" s="137">
        <f>'T1'!F13</f>
        <v>0.36548234618644709</v>
      </c>
      <c r="G13" s="137">
        <f>'T1'!G13</f>
        <v>0.14646056844152855</v>
      </c>
      <c r="H13" s="137">
        <f>'T1'!H13</f>
        <v>0.12361007321978039</v>
      </c>
      <c r="I13" s="137">
        <f>'T1'!I13</f>
        <v>0.42963245254252319</v>
      </c>
      <c r="J13" s="137">
        <f>'T1'!J13</f>
        <v>5.7218120434393394E-2</v>
      </c>
      <c r="K13" s="137">
        <f>'T1'!K13</f>
        <v>0.10171893092847266</v>
      </c>
      <c r="L13" s="137">
        <f>'T1'!L13</f>
        <v>1.8984562674469592</v>
      </c>
      <c r="M13" s="137">
        <f>'T1'!M13</f>
        <v>0.50767613485948115</v>
      </c>
      <c r="N13" s="137">
        <f>'T1'!N13</f>
        <v>9.6823332796145231E-2</v>
      </c>
      <c r="O13" s="137">
        <f>'T1'!O13</f>
        <v>7.3675438404732674E-2</v>
      </c>
      <c r="P13" s="137">
        <f>'T1'!P13</f>
        <v>3.2597932990162753E-3</v>
      </c>
      <c r="Q13" s="137">
        <f>'T1'!Q13</f>
        <v>2.7218206514377549E-2</v>
      </c>
      <c r="R13" s="137">
        <f>'T1'!R13</f>
        <v>8.1294610941349068E-4</v>
      </c>
      <c r="S13" s="137">
        <f>'T1'!S13</f>
        <v>6.4502196002891768E-2</v>
      </c>
      <c r="T13" s="137">
        <f>'T1'!T13</f>
        <v>0.11233468536970131</v>
      </c>
      <c r="U13" s="137">
        <f>'T1'!U13</f>
        <v>0.74687951770394245</v>
      </c>
      <c r="V13" s="137">
        <f>'T1'!V13</f>
        <v>6.9198681325505487E-3</v>
      </c>
      <c r="W13" s="137">
        <f>'T1'!W13</f>
        <v>7.8777204810680668E-3</v>
      </c>
      <c r="X13" s="137">
        <f>'T1'!X13</f>
        <v>2.5905788296449732E-2</v>
      </c>
      <c r="Y13" s="137">
        <f>'T1'!Y13</f>
        <v>0.13289026037021348</v>
      </c>
      <c r="Z13" s="137">
        <f>'T1'!Z13</f>
        <v>1.5848639415192795E-2</v>
      </c>
      <c r="AA13" s="137">
        <f>'T1'!AA13</f>
        <v>0</v>
      </c>
      <c r="AB13" s="137">
        <f>'T1'!AB13</f>
        <v>2.8762836410871477E-3</v>
      </c>
      <c r="AC13" s="137">
        <f>'T1'!AC13</f>
        <v>1.4216485621203603E-2</v>
      </c>
      <c r="AD13" s="137">
        <f>'T1'!AD13</f>
        <v>6.9759234222468117E-2</v>
      </c>
      <c r="AE13" s="137">
        <f>'T1'!AE13</f>
        <v>7.5808511982253218E-2</v>
      </c>
      <c r="AF13" s="137">
        <f>'T1'!AF13</f>
        <v>2.6072333875241681E-2</v>
      </c>
      <c r="AG13" s="137">
        <f>'T1'!AG13</f>
        <v>4.2681477533489443E-2</v>
      </c>
      <c r="AH13" s="137">
        <f>'T1'!AH13</f>
        <v>9.867036501017893E-3</v>
      </c>
      <c r="AI13" s="137">
        <f>'T1'!AI13</f>
        <v>1.466620874807217E-2</v>
      </c>
      <c r="AJ13" s="137">
        <f>'T1'!AJ13</f>
        <v>2.9974691356712633</v>
      </c>
      <c r="AK13" s="137">
        <f>'T1'!AK13</f>
        <v>6.2032714663064266E-2</v>
      </c>
      <c r="AL13" s="137">
        <f>'T1'!AL13</f>
        <v>0</v>
      </c>
      <c r="AM13" s="137">
        <v>0</v>
      </c>
      <c r="AN13" s="137">
        <v>0</v>
      </c>
      <c r="AO13" s="137">
        <v>0</v>
      </c>
      <c r="AP13" s="137">
        <v>0</v>
      </c>
      <c r="AQ13" s="137">
        <v>0</v>
      </c>
      <c r="AR13" s="137">
        <v>0</v>
      </c>
      <c r="AS13" s="137">
        <v>0</v>
      </c>
      <c r="AT13" s="137">
        <v>0</v>
      </c>
      <c r="AU13" s="137">
        <v>0</v>
      </c>
      <c r="AV13" s="137">
        <f>'T1'!AM13</f>
        <v>8.9122881513450558</v>
      </c>
      <c r="AW13" s="137">
        <f>'T1'!AN13</f>
        <v>1.2730759777079614E-2</v>
      </c>
      <c r="AX13" s="137">
        <f>'T1'!AO13</f>
        <v>7.9650059772935544E-2</v>
      </c>
      <c r="AY13" s="137">
        <f>'T1'!AP13</f>
        <v>0.36851268686770933</v>
      </c>
      <c r="AZ13" s="137">
        <f>'T1'!AQ13</f>
        <v>0.29114162550899048</v>
      </c>
      <c r="BA13" s="137">
        <f>'T1'!AR13</f>
        <v>1.0054307627185626</v>
      </c>
      <c r="BB13" s="137">
        <f>'T1'!AS13</f>
        <v>27.565138525501776</v>
      </c>
    </row>
    <row r="14" spans="1:54" x14ac:dyDescent="0.25">
      <c r="A14" s="52">
        <v>10</v>
      </c>
      <c r="B14" s="52" t="s">
        <v>77</v>
      </c>
      <c r="C14" s="66" t="s">
        <v>119</v>
      </c>
      <c r="D14" s="137">
        <f>'T1'!D14</f>
        <v>0.79723505943449613</v>
      </c>
      <c r="E14" s="137">
        <f>'T1'!E14</f>
        <v>9.001268226519013E-2</v>
      </c>
      <c r="F14" s="137">
        <f>'T1'!F14</f>
        <v>1.2706374063092301</v>
      </c>
      <c r="G14" s="137">
        <f>'T1'!G14</f>
        <v>1.9778277745956505</v>
      </c>
      <c r="H14" s="137">
        <f>'T1'!H14</f>
        <v>0.15879424988580559</v>
      </c>
      <c r="I14" s="137">
        <f>'T1'!I14</f>
        <v>0.25828681965488148</v>
      </c>
      <c r="J14" s="137">
        <f>'T1'!J14</f>
        <v>3.2212882384727241E-2</v>
      </c>
      <c r="K14" s="137">
        <f>'T1'!K14</f>
        <v>0.20705927633673893</v>
      </c>
      <c r="L14" s="137">
        <f>'T1'!L14</f>
        <v>0.14384554830435017</v>
      </c>
      <c r="M14" s="137">
        <f>'T1'!M14</f>
        <v>6.1306931286868522</v>
      </c>
      <c r="N14" s="137">
        <f>'T1'!N14</f>
        <v>0.34602452052641736</v>
      </c>
      <c r="O14" s="137">
        <f>'T1'!O14</f>
        <v>0.10348379984316129</v>
      </c>
      <c r="P14" s="137">
        <f>'T1'!P14</f>
        <v>3.2782032518109839E-3</v>
      </c>
      <c r="Q14" s="137">
        <f>'T1'!Q14</f>
        <v>0.16963238872669062</v>
      </c>
      <c r="R14" s="137">
        <f>'T1'!R14</f>
        <v>2.0705493804474544E-3</v>
      </c>
      <c r="S14" s="137">
        <f>'T1'!S14</f>
        <v>2.9886065538851456E-2</v>
      </c>
      <c r="T14" s="137">
        <f>'T1'!T14</f>
        <v>8.3729978895596427E-2</v>
      </c>
      <c r="U14" s="137">
        <f>'T1'!U14</f>
        <v>2.8011180372870643</v>
      </c>
      <c r="V14" s="137">
        <f>'T1'!V14</f>
        <v>5.2779954751907823E-3</v>
      </c>
      <c r="W14" s="137">
        <f>'T1'!W14</f>
        <v>7.6926196786557075E-3</v>
      </c>
      <c r="X14" s="137">
        <f>'T1'!X14</f>
        <v>2.3028898606280743E-2</v>
      </c>
      <c r="Y14" s="137">
        <f>'T1'!Y14</f>
        <v>0.10865073844777563</v>
      </c>
      <c r="Z14" s="137">
        <f>'T1'!Z14</f>
        <v>1.3919259987676151E-2</v>
      </c>
      <c r="AA14" s="137">
        <f>'T1'!AA14</f>
        <v>0</v>
      </c>
      <c r="AB14" s="137">
        <f>'T1'!AB14</f>
        <v>9.2191487284268691E-3</v>
      </c>
      <c r="AC14" s="137">
        <f>'T1'!AC14</f>
        <v>0.28460919483272112</v>
      </c>
      <c r="AD14" s="137">
        <f>'T1'!AD14</f>
        <v>5.7729262186188478E-2</v>
      </c>
      <c r="AE14" s="137">
        <f>'T1'!AE14</f>
        <v>4.8742923563620727E-2</v>
      </c>
      <c r="AF14" s="137">
        <f>'T1'!AF14</f>
        <v>5.3244893548177706E-3</v>
      </c>
      <c r="AG14" s="137">
        <f>'T1'!AG14</f>
        <v>9.4028984175908492E-2</v>
      </c>
      <c r="AH14" s="137">
        <f>'T1'!AH14</f>
        <v>3.4174618961779604E-2</v>
      </c>
      <c r="AI14" s="137">
        <f>'T1'!AI14</f>
        <v>7.0204660359822835E-3</v>
      </c>
      <c r="AJ14" s="137">
        <f>'T1'!AJ14</f>
        <v>8.0580174099057891E-2</v>
      </c>
      <c r="AK14" s="137">
        <f>'T1'!AK14</f>
        <v>4.5380137108220517E-2</v>
      </c>
      <c r="AL14" s="137">
        <f>'T1'!AL14</f>
        <v>0</v>
      </c>
      <c r="AM14" s="137">
        <v>0</v>
      </c>
      <c r="AN14" s="137">
        <v>0</v>
      </c>
      <c r="AO14" s="137">
        <v>0</v>
      </c>
      <c r="AP14" s="137">
        <v>0</v>
      </c>
      <c r="AQ14" s="137">
        <v>0</v>
      </c>
      <c r="AR14" s="137">
        <v>0</v>
      </c>
      <c r="AS14" s="137">
        <v>0</v>
      </c>
      <c r="AT14" s="137">
        <v>0</v>
      </c>
      <c r="AU14" s="137">
        <v>0</v>
      </c>
      <c r="AV14" s="137">
        <f>'T1'!AM14</f>
        <v>4.4536512532754697</v>
      </c>
      <c r="AW14" s="137">
        <f>'T1'!AN14</f>
        <v>2.5819842924787242E-2</v>
      </c>
      <c r="AX14" s="137">
        <f>'T1'!AO14</f>
        <v>0.16192478670526886</v>
      </c>
      <c r="AY14" s="137">
        <f>'T1'!AP14</f>
        <v>0.43991249657646819</v>
      </c>
      <c r="AZ14" s="137">
        <f>'T1'!AQ14</f>
        <v>2.565431543431532</v>
      </c>
      <c r="BA14" s="137">
        <f>'T1'!AR14</f>
        <v>1.782063883284839</v>
      </c>
      <c r="BB14" s="137">
        <f>'T1'!AS14</f>
        <v>24.860011088748628</v>
      </c>
    </row>
    <row r="15" spans="1:54" x14ac:dyDescent="0.25">
      <c r="A15" s="52">
        <v>11</v>
      </c>
      <c r="B15" s="52" t="s">
        <v>78</v>
      </c>
      <c r="C15" s="66" t="s">
        <v>120</v>
      </c>
      <c r="D15" s="137">
        <f>'T1'!D15</f>
        <v>0.60987818606069266</v>
      </c>
      <c r="E15" s="137">
        <f>'T1'!E15</f>
        <v>6.6597009904485489E-3</v>
      </c>
      <c r="F15" s="137">
        <f>'T1'!F15</f>
        <v>0.67421474321622166</v>
      </c>
      <c r="G15" s="137">
        <f>'T1'!G15</f>
        <v>0.36781853670931536</v>
      </c>
      <c r="H15" s="137">
        <f>'T1'!H15</f>
        <v>7.8813135026857065E-3</v>
      </c>
      <c r="I15" s="137">
        <f>'T1'!I15</f>
        <v>7.4794325906311812E-2</v>
      </c>
      <c r="J15" s="137">
        <f>'T1'!J15</f>
        <v>4.6966059655277767E-2</v>
      </c>
      <c r="K15" s="137">
        <f>'T1'!K15</f>
        <v>0.15280600622700183</v>
      </c>
      <c r="L15" s="137">
        <f>'T1'!L15</f>
        <v>8.2531408952486701E-2</v>
      </c>
      <c r="M15" s="137">
        <f>'T1'!M15</f>
        <v>3.3336436443295155E-2</v>
      </c>
      <c r="N15" s="137">
        <f>'T1'!N15</f>
        <v>17.24735327447295</v>
      </c>
      <c r="O15" s="137">
        <f>'T1'!O15</f>
        <v>0.38410790807298412</v>
      </c>
      <c r="P15" s="137">
        <f>'T1'!P15</f>
        <v>1.1271660650697336E-2</v>
      </c>
      <c r="Q15" s="137">
        <f>'T1'!Q15</f>
        <v>2.1861068769007271E-3</v>
      </c>
      <c r="R15" s="137">
        <f>'T1'!R15</f>
        <v>6.0300575088993995E-4</v>
      </c>
      <c r="S15" s="137">
        <f>'T1'!S15</f>
        <v>4.5713945722922304E-2</v>
      </c>
      <c r="T15" s="137">
        <f>'T1'!T15</f>
        <v>4.6604068555772156E-2</v>
      </c>
      <c r="U15" s="137">
        <f>'T1'!U15</f>
        <v>50.578757332959682</v>
      </c>
      <c r="V15" s="137">
        <f>'T1'!V15</f>
        <v>4.4118253247592857E-3</v>
      </c>
      <c r="W15" s="137">
        <f>'T1'!W15</f>
        <v>4.0157131372241554E-3</v>
      </c>
      <c r="X15" s="137">
        <f>'T1'!X15</f>
        <v>1.4581050050467646E-2</v>
      </c>
      <c r="Y15" s="137">
        <f>'T1'!Y15</f>
        <v>0.10656738240698189</v>
      </c>
      <c r="Z15" s="137">
        <f>'T1'!Z15</f>
        <v>1.4303389364215163E-2</v>
      </c>
      <c r="AA15" s="137">
        <f>'T1'!AA15</f>
        <v>0</v>
      </c>
      <c r="AB15" s="137">
        <f>'T1'!AB15</f>
        <v>2.1829484023955167E-3</v>
      </c>
      <c r="AC15" s="137">
        <f>'T1'!AC15</f>
        <v>3.3748393664583314E-2</v>
      </c>
      <c r="AD15" s="137">
        <f>'T1'!AD15</f>
        <v>5.7941189761362796E-2</v>
      </c>
      <c r="AE15" s="137">
        <f>'T1'!AE15</f>
        <v>6.0062609210712339E-2</v>
      </c>
      <c r="AF15" s="137">
        <f>'T1'!AF15</f>
        <v>2.5598048432941688E-2</v>
      </c>
      <c r="AG15" s="137">
        <f>'T1'!AG15</f>
        <v>0.11950654735171605</v>
      </c>
      <c r="AH15" s="137">
        <f>'T1'!AH15</f>
        <v>3.46691879344092E-2</v>
      </c>
      <c r="AI15" s="137">
        <f>'T1'!AI15</f>
        <v>1.2714579371236771E-2</v>
      </c>
      <c r="AJ15" s="137">
        <f>'T1'!AJ15</f>
        <v>1.2872387741386816E-2</v>
      </c>
      <c r="AK15" s="137">
        <f>'T1'!AK15</f>
        <v>4.3753740215960575E-2</v>
      </c>
      <c r="AL15" s="137">
        <f>'T1'!AL15</f>
        <v>0</v>
      </c>
      <c r="AM15" s="137">
        <v>0</v>
      </c>
      <c r="AN15" s="137">
        <v>0</v>
      </c>
      <c r="AO15" s="137">
        <v>0</v>
      </c>
      <c r="AP15" s="137">
        <v>0</v>
      </c>
      <c r="AQ15" s="137">
        <v>0</v>
      </c>
      <c r="AR15" s="137">
        <v>0</v>
      </c>
      <c r="AS15" s="137">
        <v>0</v>
      </c>
      <c r="AT15" s="137">
        <v>0</v>
      </c>
      <c r="AU15" s="137">
        <v>0</v>
      </c>
      <c r="AV15" s="137">
        <f>'T1'!AM15</f>
        <v>4.1714973076495658</v>
      </c>
      <c r="AW15" s="137">
        <f>'T1'!AN15</f>
        <v>7.1231988810698641E-5</v>
      </c>
      <c r="AX15" s="137">
        <f>'T1'!AO15</f>
        <v>0</v>
      </c>
      <c r="AY15" s="137">
        <f>'T1'!AP15</f>
        <v>0.12923142027757642</v>
      </c>
      <c r="AZ15" s="137">
        <f>'T1'!AQ15</f>
        <v>2.2414252230149496</v>
      </c>
      <c r="BA15" s="137">
        <f>'T1'!AR15</f>
        <v>1.8264044698089048</v>
      </c>
      <c r="BB15" s="137">
        <f>'T1'!AS15</f>
        <v>79.289042665836718</v>
      </c>
    </row>
    <row r="16" spans="1:54" x14ac:dyDescent="0.25">
      <c r="A16" s="52">
        <v>12</v>
      </c>
      <c r="B16" s="52" t="s">
        <v>79</v>
      </c>
      <c r="C16" s="66" t="s">
        <v>121</v>
      </c>
      <c r="D16" s="137">
        <f>'T1'!D16</f>
        <v>4.7469642236849419</v>
      </c>
      <c r="E16" s="137">
        <f>'T1'!E16</f>
        <v>5.2855657987857026E-2</v>
      </c>
      <c r="F16" s="137">
        <f>'T1'!F16</f>
        <v>0.26166514712153371</v>
      </c>
      <c r="G16" s="137">
        <f>'T1'!G16</f>
        <v>3.446161905232676E-2</v>
      </c>
      <c r="H16" s="137">
        <f>'T1'!H16</f>
        <v>4.5228671026628945E-3</v>
      </c>
      <c r="I16" s="137">
        <f>'T1'!I16</f>
        <v>0.12357602101023009</v>
      </c>
      <c r="J16" s="137">
        <f>'T1'!J16</f>
        <v>5.039765477596702E-2</v>
      </c>
      <c r="K16" s="137">
        <f>'T1'!K16</f>
        <v>1.3135026139233332E-2</v>
      </c>
      <c r="L16" s="137">
        <f>'T1'!L16</f>
        <v>7.54517189822317E-2</v>
      </c>
      <c r="M16" s="137">
        <f>'T1'!M16</f>
        <v>0.18536539040356484</v>
      </c>
      <c r="N16" s="137">
        <f>'T1'!N16</f>
        <v>0.33241130027374377</v>
      </c>
      <c r="O16" s="137">
        <f>'T1'!O16</f>
        <v>33.167592178847904</v>
      </c>
      <c r="P16" s="137">
        <f>'T1'!P16</f>
        <v>0.16073847607053085</v>
      </c>
      <c r="Q16" s="137">
        <f>'T1'!Q16</f>
        <v>1.2046918437604213</v>
      </c>
      <c r="R16" s="137">
        <f>'T1'!R16</f>
        <v>0.1308111434641118</v>
      </c>
      <c r="S16" s="137">
        <f>'T1'!S16</f>
        <v>7.2634260627143821</v>
      </c>
      <c r="T16" s="137">
        <f>'T1'!T16</f>
        <v>0.48144954461325012</v>
      </c>
      <c r="U16" s="137">
        <f>'T1'!U16</f>
        <v>35.121680594303832</v>
      </c>
      <c r="V16" s="137">
        <f>'T1'!V16</f>
        <v>2.1570252625060838E-2</v>
      </c>
      <c r="W16" s="137">
        <f>'T1'!W16</f>
        <v>1.1055001639759312E-2</v>
      </c>
      <c r="X16" s="137">
        <f>'T1'!X16</f>
        <v>5.4914368332301747E-2</v>
      </c>
      <c r="Y16" s="137">
        <f>'T1'!Y16</f>
        <v>4.5000979419775336E-2</v>
      </c>
      <c r="Z16" s="137">
        <f>'T1'!Z16</f>
        <v>1.2825777735980068</v>
      </c>
      <c r="AA16" s="137">
        <f>'T1'!AA16</f>
        <v>0</v>
      </c>
      <c r="AB16" s="137">
        <f>'T1'!AB16</f>
        <v>2.4577222311897077E-2</v>
      </c>
      <c r="AC16" s="137">
        <f>'T1'!AC16</f>
        <v>5.5124672275910259E-2</v>
      </c>
      <c r="AD16" s="137">
        <f>'T1'!AD16</f>
        <v>4.5426384626363628E-2</v>
      </c>
      <c r="AE16" s="137">
        <f>'T1'!AE16</f>
        <v>0.43309761989701934</v>
      </c>
      <c r="AF16" s="137">
        <f>'T1'!AF16</f>
        <v>0.20139205772371832</v>
      </c>
      <c r="AG16" s="137">
        <f>'T1'!AG16</f>
        <v>0.30522135429206776</v>
      </c>
      <c r="AH16" s="137">
        <f>'T1'!AH16</f>
        <v>3.2676947025190251E-2</v>
      </c>
      <c r="AI16" s="137">
        <f>'T1'!AI16</f>
        <v>9.649694298562482E-2</v>
      </c>
      <c r="AJ16" s="137">
        <f>'T1'!AJ16</f>
        <v>8.5079752201357911E-2</v>
      </c>
      <c r="AK16" s="137">
        <f>'T1'!AK16</f>
        <v>0.33183707610364888</v>
      </c>
      <c r="AL16" s="137">
        <f>'T1'!AL16</f>
        <v>0</v>
      </c>
      <c r="AM16" s="137">
        <v>0</v>
      </c>
      <c r="AN16" s="137">
        <v>0</v>
      </c>
      <c r="AO16" s="137">
        <v>0</v>
      </c>
      <c r="AP16" s="137">
        <v>0</v>
      </c>
      <c r="AQ16" s="137">
        <v>0</v>
      </c>
      <c r="AR16" s="137">
        <v>0</v>
      </c>
      <c r="AS16" s="137">
        <v>0</v>
      </c>
      <c r="AT16" s="137">
        <v>0</v>
      </c>
      <c r="AU16" s="137">
        <v>0</v>
      </c>
      <c r="AV16" s="137">
        <f>'T1'!AM16</f>
        <v>6.6663500314114978</v>
      </c>
      <c r="AW16" s="137">
        <f>'T1'!AN16</f>
        <v>2.0650852823945963E-3</v>
      </c>
      <c r="AX16" s="137">
        <f>'T1'!AO16</f>
        <v>0</v>
      </c>
      <c r="AY16" s="137">
        <f>'T1'!AP16</f>
        <v>1.7583186399445581</v>
      </c>
      <c r="AZ16" s="137">
        <f>'T1'!AQ16</f>
        <v>2.1206116910974275</v>
      </c>
      <c r="BA16" s="137">
        <f>'T1'!AR16</f>
        <v>6.303718074005956</v>
      </c>
      <c r="BB16" s="137">
        <f>'T1'!AS16</f>
        <v>103.28830839710827</v>
      </c>
    </row>
    <row r="17" spans="1:54" x14ac:dyDescent="0.25">
      <c r="A17" s="52">
        <v>13</v>
      </c>
      <c r="B17" s="52" t="s">
        <v>80</v>
      </c>
      <c r="C17" s="66" t="s">
        <v>38</v>
      </c>
      <c r="D17" s="137">
        <f>'T1'!D17</f>
        <v>0.14658260568418066</v>
      </c>
      <c r="E17" s="137">
        <f>'T1'!E17</f>
        <v>4.6855319313547561E-3</v>
      </c>
      <c r="F17" s="137">
        <f>'T1'!F17</f>
        <v>9.1934449536794343E-3</v>
      </c>
      <c r="G17" s="137">
        <f>'T1'!G17</f>
        <v>7.1230758140178995E-3</v>
      </c>
      <c r="H17" s="137">
        <f>'T1'!H17</f>
        <v>2.6441048347335458E-4</v>
      </c>
      <c r="I17" s="137">
        <f>'T1'!I17</f>
        <v>1.5386126976996944E-3</v>
      </c>
      <c r="J17" s="137">
        <f>'T1'!J17</f>
        <v>6.3988035052583547E-4</v>
      </c>
      <c r="K17" s="137">
        <f>'T1'!K17</f>
        <v>3.4739859566104415E-4</v>
      </c>
      <c r="L17" s="137">
        <f>'T1'!L17</f>
        <v>5.185127757910502E-3</v>
      </c>
      <c r="M17" s="137">
        <f>'T1'!M17</f>
        <v>1.0388801794905052E-3</v>
      </c>
      <c r="N17" s="137">
        <f>'T1'!N17</f>
        <v>3.654980640075696E-3</v>
      </c>
      <c r="O17" s="137">
        <f>'T1'!O17</f>
        <v>2.7952492526234409E-3</v>
      </c>
      <c r="P17" s="137">
        <f>'T1'!P17</f>
        <v>1.1358199240403084E-3</v>
      </c>
      <c r="Q17" s="137">
        <f>'T1'!Q17</f>
        <v>1.5019350527224449E-3</v>
      </c>
      <c r="R17" s="137">
        <f>'T1'!R17</f>
        <v>7.5165146953317329E-5</v>
      </c>
      <c r="S17" s="137">
        <f>'T1'!S17</f>
        <v>3.095954470115837E-3</v>
      </c>
      <c r="T17" s="137">
        <f>'T1'!T17</f>
        <v>3.5635740991276338E-2</v>
      </c>
      <c r="U17" s="137">
        <f>'T1'!U17</f>
        <v>6.3165874199644145E-2</v>
      </c>
      <c r="V17" s="137">
        <f>'T1'!V17</f>
        <v>1.8826692142837329E-3</v>
      </c>
      <c r="W17" s="137">
        <f>'T1'!W17</f>
        <v>8.9335673895001228E-4</v>
      </c>
      <c r="X17" s="137">
        <f>'T1'!X17</f>
        <v>4.6442726122254106E-3</v>
      </c>
      <c r="Y17" s="137">
        <f>'T1'!Y17</f>
        <v>2.7838649044405464E-3</v>
      </c>
      <c r="Z17" s="137">
        <f>'T1'!Z17</f>
        <v>4.7930608529959763E-2</v>
      </c>
      <c r="AA17" s="137">
        <f>'T1'!AA17</f>
        <v>0</v>
      </c>
      <c r="AB17" s="137">
        <f>'T1'!AB17</f>
        <v>1.2696211435680508E-3</v>
      </c>
      <c r="AC17" s="137">
        <f>'T1'!AC17</f>
        <v>6.9833512519833964E-3</v>
      </c>
      <c r="AD17" s="137">
        <f>'T1'!AD17</f>
        <v>3.4184511479638459E-3</v>
      </c>
      <c r="AE17" s="137">
        <f>'T1'!AE17</f>
        <v>6.1633950581578417E-2</v>
      </c>
      <c r="AF17" s="137">
        <f>'T1'!AF17</f>
        <v>3.4636531216885078E-2</v>
      </c>
      <c r="AG17" s="137">
        <f>'T1'!AG17</f>
        <v>0.1047515455465093</v>
      </c>
      <c r="AH17" s="137">
        <f>'T1'!AH17</f>
        <v>2.8985212780765486E-3</v>
      </c>
      <c r="AI17" s="137">
        <f>'T1'!AI17</f>
        <v>8.1181216694602952E-3</v>
      </c>
      <c r="AJ17" s="137">
        <f>'T1'!AJ17</f>
        <v>7.2929688543688928E-3</v>
      </c>
      <c r="AK17" s="137">
        <f>'T1'!AK17</f>
        <v>2.8395133120610497E-2</v>
      </c>
      <c r="AL17" s="137">
        <f>'T1'!AL17</f>
        <v>0</v>
      </c>
      <c r="AM17" s="137">
        <v>0</v>
      </c>
      <c r="AN17" s="137">
        <v>0</v>
      </c>
      <c r="AO17" s="137">
        <v>0</v>
      </c>
      <c r="AP17" s="137">
        <v>0</v>
      </c>
      <c r="AQ17" s="137">
        <v>0</v>
      </c>
      <c r="AR17" s="137">
        <v>0</v>
      </c>
      <c r="AS17" s="137">
        <v>0</v>
      </c>
      <c r="AT17" s="137">
        <v>0</v>
      </c>
      <c r="AU17" s="137">
        <v>0</v>
      </c>
      <c r="AV17" s="137">
        <f>'T1'!AM17</f>
        <v>0.38833540456905985</v>
      </c>
      <c r="AW17" s="137">
        <f>'T1'!AN17</f>
        <v>5.4826020862764824E-5</v>
      </c>
      <c r="AX17" s="137">
        <f>'T1'!AO17</f>
        <v>0</v>
      </c>
      <c r="AY17" s="137">
        <f>'T1'!AP17</f>
        <v>0.60849268403305035</v>
      </c>
      <c r="AZ17" s="137">
        <f>'T1'!AQ17</f>
        <v>-1.110248896257617E-3</v>
      </c>
      <c r="BA17" s="137">
        <f>'T1'!AR17</f>
        <v>7.821236244149038E-2</v>
      </c>
      <c r="BB17" s="137">
        <f>'T1'!AS17</f>
        <v>1.6791776841045147</v>
      </c>
    </row>
    <row r="18" spans="1:54" x14ac:dyDescent="0.25">
      <c r="A18" s="52">
        <v>14</v>
      </c>
      <c r="B18" s="52" t="s">
        <v>81</v>
      </c>
      <c r="C18" s="66" t="s">
        <v>122</v>
      </c>
      <c r="D18" s="137">
        <f>'T1'!D18</f>
        <v>1.3170158256485256E-2</v>
      </c>
      <c r="E18" s="137">
        <f>'T1'!E18</f>
        <v>2.6866448216909789E-4</v>
      </c>
      <c r="F18" s="137">
        <f>'T1'!F18</f>
        <v>3.7270288173437264E-3</v>
      </c>
      <c r="G18" s="137">
        <f>'T1'!G18</f>
        <v>1.5101394747246016E-3</v>
      </c>
      <c r="H18" s="137">
        <f>'T1'!H18</f>
        <v>1.7055646975422753E-4</v>
      </c>
      <c r="I18" s="137">
        <f>'T1'!I18</f>
        <v>5.3779507203461545E-4</v>
      </c>
      <c r="J18" s="137">
        <f>'T1'!J18</f>
        <v>4.0863690508406708E-4</v>
      </c>
      <c r="K18" s="137">
        <f>'T1'!K18</f>
        <v>2.0436796475807324E-4</v>
      </c>
      <c r="L18" s="137">
        <f>'T1'!L18</f>
        <v>5.8877664260088977E-4</v>
      </c>
      <c r="M18" s="137">
        <f>'T1'!M18</f>
        <v>5.0469978522862651E-3</v>
      </c>
      <c r="N18" s="137">
        <f>'T1'!N18</f>
        <v>1.6920837766071007E-3</v>
      </c>
      <c r="O18" s="137">
        <f>'T1'!O18</f>
        <v>1.8526394232891253E-2</v>
      </c>
      <c r="P18" s="137">
        <f>'T1'!P18</f>
        <v>1.1436787357406381E-3</v>
      </c>
      <c r="Q18" s="137">
        <f>'T1'!Q18</f>
        <v>9.8545348896591584E-2</v>
      </c>
      <c r="R18" s="137">
        <f>'T1'!R18</f>
        <v>5.8610579880370032E-3</v>
      </c>
      <c r="S18" s="137">
        <f>'T1'!S18</f>
        <v>3.8395863901763273E-3</v>
      </c>
      <c r="T18" s="137">
        <f>'T1'!T18</f>
        <v>0.89459435500494411</v>
      </c>
      <c r="U18" s="137">
        <f>'T1'!U18</f>
        <v>0.96519175203266927</v>
      </c>
      <c r="V18" s="137">
        <f>'T1'!V18</f>
        <v>7.61584963499374E-5</v>
      </c>
      <c r="W18" s="137">
        <f>'T1'!W18</f>
        <v>3.9870779794831764E-5</v>
      </c>
      <c r="X18" s="137">
        <f>'T1'!X18</f>
        <v>1.9901037288354217E-4</v>
      </c>
      <c r="Y18" s="137">
        <f>'T1'!Y18</f>
        <v>9.3752774832748804E-4</v>
      </c>
      <c r="Z18" s="137">
        <f>'T1'!Z18</f>
        <v>4.819061557067246E-2</v>
      </c>
      <c r="AA18" s="137">
        <f>'T1'!AA18</f>
        <v>0</v>
      </c>
      <c r="AB18" s="137">
        <f>'T1'!AB18</f>
        <v>8.0720343206824322E-2</v>
      </c>
      <c r="AC18" s="137">
        <f>'T1'!AC18</f>
        <v>7.5873185250494354E-3</v>
      </c>
      <c r="AD18" s="137">
        <f>'T1'!AD18</f>
        <v>5.4585611663691958E-4</v>
      </c>
      <c r="AE18" s="137">
        <f>'T1'!AE18</f>
        <v>0.1249596551016547</v>
      </c>
      <c r="AF18" s="137">
        <f>'T1'!AF18</f>
        <v>1.5225594992258683E-3</v>
      </c>
      <c r="AG18" s="137">
        <f>'T1'!AG18</f>
        <v>0.16524720080683075</v>
      </c>
      <c r="AH18" s="137">
        <f>'T1'!AH18</f>
        <v>2.5807161079751339E-4</v>
      </c>
      <c r="AI18" s="137">
        <f>'T1'!AI18</f>
        <v>4.967576682452918E-4</v>
      </c>
      <c r="AJ18" s="137">
        <f>'T1'!AJ18</f>
        <v>6.5324156433096427E-4</v>
      </c>
      <c r="AK18" s="137">
        <f>'T1'!AK18</f>
        <v>0.1540841033674582</v>
      </c>
      <c r="AL18" s="137">
        <f>'T1'!AL18</f>
        <v>0</v>
      </c>
      <c r="AM18" s="137">
        <v>0</v>
      </c>
      <c r="AN18" s="137">
        <v>0</v>
      </c>
      <c r="AO18" s="137">
        <v>0</v>
      </c>
      <c r="AP18" s="137">
        <v>0</v>
      </c>
      <c r="AQ18" s="137">
        <v>0</v>
      </c>
      <c r="AR18" s="137">
        <v>0</v>
      </c>
      <c r="AS18" s="137">
        <v>0</v>
      </c>
      <c r="AT18" s="137">
        <v>0</v>
      </c>
      <c r="AU18" s="137">
        <v>0</v>
      </c>
      <c r="AV18" s="137">
        <f>'T1'!AM18</f>
        <v>2.3911879644573624</v>
      </c>
      <c r="AW18" s="137">
        <f>'T1'!AN18</f>
        <v>2.1575782843901573E-5</v>
      </c>
      <c r="AX18" s="137">
        <f>'T1'!AO18</f>
        <v>0</v>
      </c>
      <c r="AY18" s="137">
        <f>'T1'!AP18</f>
        <v>1.0377483392304405</v>
      </c>
      <c r="AZ18" s="137">
        <f>'T1'!AQ18</f>
        <v>5.3948997667791168E-2</v>
      </c>
      <c r="BA18" s="137">
        <f>'T1'!AR18</f>
        <v>0.11278120684539769</v>
      </c>
      <c r="BB18" s="137">
        <f>'T1'!AS18</f>
        <v>6.196233753413817</v>
      </c>
    </row>
    <row r="19" spans="1:54" x14ac:dyDescent="0.25">
      <c r="A19" s="52">
        <v>15</v>
      </c>
      <c r="B19" s="52" t="s">
        <v>82</v>
      </c>
      <c r="C19" s="66" t="s">
        <v>123</v>
      </c>
      <c r="D19" s="137">
        <f>'T1'!D19</f>
        <v>5.488575409255872E-2</v>
      </c>
      <c r="E19" s="137">
        <f>'T1'!E19</f>
        <v>1.5998265478681377E-3</v>
      </c>
      <c r="F19" s="137">
        <f>'T1'!F19</f>
        <v>4.2422974384487338E-3</v>
      </c>
      <c r="G19" s="137">
        <f>'T1'!G19</f>
        <v>6.5578160357210725E-4</v>
      </c>
      <c r="H19" s="137">
        <f>'T1'!H19</f>
        <v>8.1826867756511055E-5</v>
      </c>
      <c r="I19" s="137">
        <f>'T1'!I19</f>
        <v>6.8334881953026208E-4</v>
      </c>
      <c r="J19" s="137">
        <f>'T1'!J19</f>
        <v>2.0477592404973335E-4</v>
      </c>
      <c r="K19" s="137">
        <f>'T1'!K19</f>
        <v>1.3904094533428196E-4</v>
      </c>
      <c r="L19" s="137">
        <f>'T1'!L19</f>
        <v>1.814083205414468E-3</v>
      </c>
      <c r="M19" s="137">
        <f>'T1'!M19</f>
        <v>5.7505568753811063E-4</v>
      </c>
      <c r="N19" s="137">
        <f>'T1'!N19</f>
        <v>1.7010138952154499E-3</v>
      </c>
      <c r="O19" s="137">
        <f>'T1'!O19</f>
        <v>4.8296019321673225E-2</v>
      </c>
      <c r="P19" s="137">
        <f>'T1'!P19</f>
        <v>3.4551029459914477E-4</v>
      </c>
      <c r="Q19" s="137">
        <f>'T1'!Q19</f>
        <v>1.9630502383342625E-3</v>
      </c>
      <c r="R19" s="137">
        <f>'T1'!R19</f>
        <v>4.038974332843651E-4</v>
      </c>
      <c r="S19" s="137">
        <f>'T1'!S19</f>
        <v>1.1404683232288196E-2</v>
      </c>
      <c r="T19" s="137">
        <f>'T1'!T19</f>
        <v>1.1687146186740162E-2</v>
      </c>
      <c r="U19" s="137">
        <f>'T1'!U19</f>
        <v>5.8005214516063455E-2</v>
      </c>
      <c r="V19" s="137">
        <f>'T1'!V19</f>
        <v>6.3067401512594001E-4</v>
      </c>
      <c r="W19" s="137">
        <f>'T1'!W19</f>
        <v>2.907277773556717E-4</v>
      </c>
      <c r="X19" s="137">
        <f>'T1'!X19</f>
        <v>1.5414637903993897E-3</v>
      </c>
      <c r="Y19" s="137">
        <f>'T1'!Y19</f>
        <v>9.0748334964788893E-4</v>
      </c>
      <c r="Z19" s="137">
        <f>'T1'!Z19</f>
        <v>7.0981160799380447E-3</v>
      </c>
      <c r="AA19" s="137">
        <f>'T1'!AA19</f>
        <v>0</v>
      </c>
      <c r="AB19" s="137">
        <f>'T1'!AB19</f>
        <v>4.2666379086423221E-4</v>
      </c>
      <c r="AC19" s="137">
        <f>'T1'!AC19</f>
        <v>1.6523897232159749E-3</v>
      </c>
      <c r="AD19" s="137">
        <f>'T1'!AD19</f>
        <v>1.1312902976057645E-3</v>
      </c>
      <c r="AE19" s="137">
        <f>'T1'!AE19</f>
        <v>1.3770144954821921E-2</v>
      </c>
      <c r="AF19" s="137">
        <f>'T1'!AF19</f>
        <v>6.7229754822865301E-3</v>
      </c>
      <c r="AG19" s="137">
        <f>'T1'!AG19</f>
        <v>1.142165076734182E-2</v>
      </c>
      <c r="AH19" s="137">
        <f>'T1'!AH19</f>
        <v>9.0925330357008493E-4</v>
      </c>
      <c r="AI19" s="137">
        <f>'T1'!AI19</f>
        <v>2.8435716507414204E-3</v>
      </c>
      <c r="AJ19" s="137">
        <f>'T1'!AJ19</f>
        <v>2.4808427622506359E-3</v>
      </c>
      <c r="AK19" s="137">
        <f>'T1'!AK19</f>
        <v>9.5348821540233181E-3</v>
      </c>
      <c r="AL19" s="137">
        <f>'T1'!AL19</f>
        <v>0</v>
      </c>
      <c r="AM19" s="137">
        <v>0</v>
      </c>
      <c r="AN19" s="137">
        <v>0</v>
      </c>
      <c r="AO19" s="137">
        <v>0</v>
      </c>
      <c r="AP19" s="137">
        <v>0</v>
      </c>
      <c r="AQ19" s="137">
        <v>0</v>
      </c>
      <c r="AR19" s="137">
        <v>0</v>
      </c>
      <c r="AS19" s="137">
        <v>0</v>
      </c>
      <c r="AT19" s="137">
        <v>0</v>
      </c>
      <c r="AU19" s="137">
        <v>0</v>
      </c>
      <c r="AV19" s="137">
        <f>'T1'!AM19</f>
        <v>0.26946426618250813</v>
      </c>
      <c r="AW19" s="137">
        <f>'T1'!AN19</f>
        <v>2.5484811182137973E-5</v>
      </c>
      <c r="AX19" s="137">
        <f>'T1'!AO19</f>
        <v>0</v>
      </c>
      <c r="AY19" s="137">
        <f>'T1'!AP19</f>
        <v>0.14179657916292115</v>
      </c>
      <c r="AZ19" s="137">
        <f>'T1'!AQ19</f>
        <v>3.6821207865382786E-3</v>
      </c>
      <c r="BA19" s="137">
        <f>'T1'!AR19</f>
        <v>1.7067747964098268E-2</v>
      </c>
      <c r="BB19" s="137">
        <f>'T1'!AS19</f>
        <v>0.69208665505670586</v>
      </c>
    </row>
    <row r="20" spans="1:54" x14ac:dyDescent="0.25">
      <c r="A20" s="52">
        <v>16</v>
      </c>
      <c r="B20" s="52" t="s">
        <v>83</v>
      </c>
      <c r="C20" s="66" t="s">
        <v>124</v>
      </c>
      <c r="D20" s="137">
        <f>'T1'!D20</f>
        <v>5.7397937804413335</v>
      </c>
      <c r="E20" s="137">
        <f>'T1'!E20</f>
        <v>0.12847159970185609</v>
      </c>
      <c r="F20" s="137">
        <f>'T1'!F20</f>
        <v>0.5886348004725066</v>
      </c>
      <c r="G20" s="137">
        <f>'T1'!G20</f>
        <v>0.46969997535895375</v>
      </c>
      <c r="H20" s="137">
        <f>'T1'!H20</f>
        <v>7.1143333897784933E-2</v>
      </c>
      <c r="I20" s="137">
        <f>'T1'!I20</f>
        <v>0.77860099756577106</v>
      </c>
      <c r="J20" s="137">
        <f>'T1'!J20</f>
        <v>0.35879037075022191</v>
      </c>
      <c r="K20" s="137">
        <f>'T1'!K20</f>
        <v>8.9967538903999462E-3</v>
      </c>
      <c r="L20" s="137">
        <f>'T1'!L20</f>
        <v>0.12834227233069564</v>
      </c>
      <c r="M20" s="137">
        <f>'T1'!M20</f>
        <v>0.16306951917538889</v>
      </c>
      <c r="N20" s="137">
        <f>'T1'!N20</f>
        <v>0.99638988009214069</v>
      </c>
      <c r="O20" s="137">
        <f>'T1'!O20</f>
        <v>2.1425872304156943</v>
      </c>
      <c r="P20" s="137">
        <f>'T1'!P20</f>
        <v>4.3540871256579745E-2</v>
      </c>
      <c r="Q20" s="137">
        <f>'T1'!Q20</f>
        <v>1.9235127552924915E-2</v>
      </c>
      <c r="R20" s="137">
        <f>'T1'!R20</f>
        <v>4.5345148727453941E-3</v>
      </c>
      <c r="S20" s="137">
        <f>'T1'!S20</f>
        <v>1.0560262997084915</v>
      </c>
      <c r="T20" s="137">
        <f>'T1'!T20</f>
        <v>0.77346328521577767</v>
      </c>
      <c r="U20" s="137">
        <f>'T1'!U20</f>
        <v>2.5813849187222337</v>
      </c>
      <c r="V20" s="137">
        <f>'T1'!V20</f>
        <v>4.9960757073031978E-2</v>
      </c>
      <c r="W20" s="137">
        <f>'T1'!W20</f>
        <v>3.1678848577598798E-2</v>
      </c>
      <c r="X20" s="137">
        <f>'T1'!X20</f>
        <v>0.13864640340076795</v>
      </c>
      <c r="Y20" s="137">
        <f>'T1'!Y20</f>
        <v>0.20150226021381851</v>
      </c>
      <c r="Z20" s="137">
        <f>'T1'!Z20</f>
        <v>0.23491460424772612</v>
      </c>
      <c r="AA20" s="137">
        <f>'T1'!AA20</f>
        <v>0</v>
      </c>
      <c r="AB20" s="137">
        <f>'T1'!AB20</f>
        <v>4.436420473642802E-2</v>
      </c>
      <c r="AC20" s="137">
        <f>'T1'!AC20</f>
        <v>0.29291791208157264</v>
      </c>
      <c r="AD20" s="137">
        <f>'T1'!AD20</f>
        <v>0.27118746741508443</v>
      </c>
      <c r="AE20" s="137">
        <f>'T1'!AE20</f>
        <v>0.87814523054711935</v>
      </c>
      <c r="AF20" s="137">
        <f>'T1'!AF20</f>
        <v>0.41994278107659322</v>
      </c>
      <c r="AG20" s="137">
        <f>'T1'!AG20</f>
        <v>0.6035304112065184</v>
      </c>
      <c r="AH20" s="137">
        <f>'T1'!AH20</f>
        <v>9.6494600742399142E-2</v>
      </c>
      <c r="AI20" s="137">
        <f>'T1'!AI20</f>
        <v>0.19280735573327379</v>
      </c>
      <c r="AJ20" s="137">
        <f>'T1'!AJ20</f>
        <v>0.17468526588124889</v>
      </c>
      <c r="AK20" s="137">
        <f>'T1'!AK20</f>
        <v>0.74672842751000212</v>
      </c>
      <c r="AL20" s="137">
        <f>'T1'!AL20</f>
        <v>0</v>
      </c>
      <c r="AM20" s="137">
        <v>0</v>
      </c>
      <c r="AN20" s="137">
        <v>0</v>
      </c>
      <c r="AO20" s="137">
        <v>0</v>
      </c>
      <c r="AP20" s="137">
        <v>0</v>
      </c>
      <c r="AQ20" s="137">
        <v>0</v>
      </c>
      <c r="AR20" s="137">
        <v>0</v>
      </c>
      <c r="AS20" s="137">
        <v>0</v>
      </c>
      <c r="AT20" s="137">
        <v>0</v>
      </c>
      <c r="AU20" s="137">
        <v>0</v>
      </c>
      <c r="AV20" s="137">
        <f>'T1'!AM20</f>
        <v>9.8025222231883333</v>
      </c>
      <c r="AW20" s="137">
        <f>'T1'!AN20</f>
        <v>1.9257359040164685E-3</v>
      </c>
      <c r="AX20" s="137">
        <f>'T1'!AO20</f>
        <v>0</v>
      </c>
      <c r="AY20" s="137">
        <f>'T1'!AP20</f>
        <v>1.1832240628582251</v>
      </c>
      <c r="AZ20" s="137">
        <f>'T1'!AQ20</f>
        <v>2.162703135403413</v>
      </c>
      <c r="BA20" s="137">
        <f>'T1'!AR20</f>
        <v>2.8192117074917418</v>
      </c>
      <c r="BB20" s="137">
        <f>'T1'!AS20</f>
        <v>36.399798926710403</v>
      </c>
    </row>
    <row r="21" spans="1:54" x14ac:dyDescent="0.25">
      <c r="A21" s="52">
        <v>17</v>
      </c>
      <c r="B21" s="52" t="s">
        <v>84</v>
      </c>
      <c r="C21" s="66" t="s">
        <v>125</v>
      </c>
      <c r="D21" s="137">
        <f>'T1'!D21</f>
        <v>4.3940778596378038</v>
      </c>
      <c r="E21" s="137">
        <f>'T1'!E21</f>
        <v>0.51299180047267801</v>
      </c>
      <c r="F21" s="137">
        <f>'T1'!F21</f>
        <v>0.81239765332894209</v>
      </c>
      <c r="G21" s="137">
        <f>'T1'!G21</f>
        <v>0.65272610876538306</v>
      </c>
      <c r="H21" s="137">
        <f>'T1'!H21</f>
        <v>9.1173572194009497E-2</v>
      </c>
      <c r="I21" s="137">
        <f>'T1'!I21</f>
        <v>0.21631167987074609</v>
      </c>
      <c r="J21" s="137">
        <f>'T1'!J21</f>
        <v>0.18463712165124088</v>
      </c>
      <c r="K21" s="137">
        <f>'T1'!K21</f>
        <v>0.15887254900241327</v>
      </c>
      <c r="L21" s="137">
        <f>'T1'!L21</f>
        <v>0.30752486843398913</v>
      </c>
      <c r="M21" s="137">
        <f>'T1'!M21</f>
        <v>0.6607433510631725</v>
      </c>
      <c r="N21" s="137">
        <f>'T1'!N21</f>
        <v>4.8671738536559479</v>
      </c>
      <c r="O21" s="137">
        <f>'T1'!O21</f>
        <v>1.8646922789960698</v>
      </c>
      <c r="P21" s="137">
        <f>'T1'!P21</f>
        <v>3.0818931637608453E-2</v>
      </c>
      <c r="Q21" s="137">
        <f>'T1'!Q21</f>
        <v>5.2871032681104636E-2</v>
      </c>
      <c r="R21" s="137">
        <f>'T1'!R21</f>
        <v>1.4106248113693851E-2</v>
      </c>
      <c r="S21" s="137">
        <f>'T1'!S21</f>
        <v>0.23045511909867653</v>
      </c>
      <c r="T21" s="137">
        <f>'T1'!T21</f>
        <v>4.3455801837412178</v>
      </c>
      <c r="U21" s="137">
        <f>'T1'!U21</f>
        <v>7.198183761975895</v>
      </c>
      <c r="V21" s="137">
        <f>'T1'!V21</f>
        <v>0.37889215102988749</v>
      </c>
      <c r="W21" s="137">
        <f>'T1'!W21</f>
        <v>0.32817269211780492</v>
      </c>
      <c r="X21" s="137">
        <f>'T1'!X21</f>
        <v>4.3800526425553494</v>
      </c>
      <c r="Y21" s="137">
        <f>'T1'!Y21</f>
        <v>11.722093911523141</v>
      </c>
      <c r="Z21" s="137">
        <f>'T1'!Z21</f>
        <v>8.5256888973373565E-2</v>
      </c>
      <c r="AA21" s="137">
        <f>'T1'!AA21</f>
        <v>0</v>
      </c>
      <c r="AB21" s="137">
        <f>'T1'!AB21</f>
        <v>8.5240590377936673E-2</v>
      </c>
      <c r="AC21" s="137">
        <f>'T1'!AC21</f>
        <v>1.0886515083998727</v>
      </c>
      <c r="AD21" s="137">
        <f>'T1'!AD21</f>
        <v>8.4330445383797663</v>
      </c>
      <c r="AE21" s="137">
        <f>'T1'!AE21</f>
        <v>2.1630430957828164</v>
      </c>
      <c r="AF21" s="137">
        <f>'T1'!AF21</f>
        <v>1.8408460694788393</v>
      </c>
      <c r="AG21" s="137">
        <f>'T1'!AG21</f>
        <v>0.36201367536252466</v>
      </c>
      <c r="AH21" s="137">
        <f>'T1'!AH21</f>
        <v>0.54596442858899585</v>
      </c>
      <c r="AI21" s="137">
        <f>'T1'!AI21</f>
        <v>1.3512461275338972</v>
      </c>
      <c r="AJ21" s="137">
        <f>'T1'!AJ21</f>
        <v>0.67755270447133908</v>
      </c>
      <c r="AK21" s="137">
        <f>'T1'!AK21</f>
        <v>2.4594246716294692</v>
      </c>
      <c r="AL21" s="137">
        <f>'T1'!AL21</f>
        <v>0</v>
      </c>
      <c r="AM21" s="137">
        <v>0</v>
      </c>
      <c r="AN21" s="137">
        <v>0</v>
      </c>
      <c r="AO21" s="137">
        <v>0</v>
      </c>
      <c r="AP21" s="137">
        <v>0</v>
      </c>
      <c r="AQ21" s="137">
        <v>0</v>
      </c>
      <c r="AR21" s="137">
        <v>0</v>
      </c>
      <c r="AS21" s="137">
        <v>0</v>
      </c>
      <c r="AT21" s="137">
        <v>0</v>
      </c>
      <c r="AU21" s="137">
        <v>0</v>
      </c>
      <c r="AV21" s="137">
        <f>'T1'!AM21</f>
        <v>13.085482518399857</v>
      </c>
      <c r="AW21" s="137">
        <f>'T1'!AN21</f>
        <v>1.2174491895968452E-3</v>
      </c>
      <c r="AX21" s="137">
        <f>'T1'!AO21</f>
        <v>0</v>
      </c>
      <c r="AY21" s="137">
        <f>'T1'!AP21</f>
        <v>1.4543630886040331</v>
      </c>
      <c r="AZ21" s="137">
        <f>'T1'!AQ21</f>
        <v>0.12551516050812547</v>
      </c>
      <c r="BA21" s="137">
        <f>'T1'!AR21</f>
        <v>0.49814532426728431</v>
      </c>
      <c r="BB21" s="137">
        <f>'T1'!AS21</f>
        <v>77.661557211494511</v>
      </c>
    </row>
    <row r="22" spans="1:54" x14ac:dyDescent="0.25">
      <c r="A22" s="52">
        <v>18</v>
      </c>
      <c r="B22" s="52" t="s">
        <v>85</v>
      </c>
      <c r="C22" s="66" t="s">
        <v>43</v>
      </c>
      <c r="D22" s="137">
        <f>'T1'!D22</f>
        <v>1.1455167177014343</v>
      </c>
      <c r="E22" s="137">
        <f>'T1'!E22</f>
        <v>5.2494000935044555E-2</v>
      </c>
      <c r="F22" s="137">
        <f>'T1'!F22</f>
        <v>0.36354067195335543</v>
      </c>
      <c r="G22" s="137">
        <f>'T1'!G22</f>
        <v>5.9845122096720105E-2</v>
      </c>
      <c r="H22" s="137">
        <f>'T1'!H22</f>
        <v>9.0101516892142387E-3</v>
      </c>
      <c r="I22" s="137">
        <f>'T1'!I22</f>
        <v>3.6910559128599044E-2</v>
      </c>
      <c r="J22" s="137">
        <f>'T1'!J22</f>
        <v>1.4867385466687184E-2</v>
      </c>
      <c r="K22" s="137">
        <f>'T1'!K22</f>
        <v>1.097598414675114E-2</v>
      </c>
      <c r="L22" s="137">
        <f>'T1'!L22</f>
        <v>0.12387399918544359</v>
      </c>
      <c r="M22" s="137">
        <f>'T1'!M22</f>
        <v>3.3827840740156476E-2</v>
      </c>
      <c r="N22" s="137">
        <f>'T1'!N22</f>
        <v>0.45119966815862816</v>
      </c>
      <c r="O22" s="137">
        <f>'T1'!O22</f>
        <v>0.19116141948764767</v>
      </c>
      <c r="P22" s="137">
        <f>'T1'!P22</f>
        <v>7.2411207965228652E-3</v>
      </c>
      <c r="Q22" s="137">
        <f>'T1'!Q22</f>
        <v>1.5021891669317146E-2</v>
      </c>
      <c r="R22" s="137">
        <f>'T1'!R22</f>
        <v>1.5183609066013553E-3</v>
      </c>
      <c r="S22" s="137">
        <f>'T1'!S22</f>
        <v>5.0534555375338637E-2</v>
      </c>
      <c r="T22" s="137">
        <f>'T1'!T22</f>
        <v>0.64435152177662502</v>
      </c>
      <c r="U22" s="137">
        <f>'T1'!U22</f>
        <v>0.1826077130722186</v>
      </c>
      <c r="V22" s="137">
        <f>'T1'!V22</f>
        <v>4.3090221466254228E-2</v>
      </c>
      <c r="W22" s="137">
        <f>'T1'!W22</f>
        <v>4.0689675820376178E-2</v>
      </c>
      <c r="X22" s="137">
        <f>'T1'!X22</f>
        <v>0.13729393268071349</v>
      </c>
      <c r="Y22" s="137">
        <f>'T1'!Y22</f>
        <v>1.498590424917845E-2</v>
      </c>
      <c r="Z22" s="137">
        <f>'T1'!Z22</f>
        <v>0.2945343973846945</v>
      </c>
      <c r="AA22" s="137">
        <f>'T1'!AA22</f>
        <v>0</v>
      </c>
      <c r="AB22" s="137">
        <f>'T1'!AB22</f>
        <v>1.7598327491356463E-2</v>
      </c>
      <c r="AC22" s="137">
        <f>'T1'!AC22</f>
        <v>0.11071183161771427</v>
      </c>
      <c r="AD22" s="137">
        <f>'T1'!AD22</f>
        <v>4.7303696611343371E-2</v>
      </c>
      <c r="AE22" s="137">
        <f>'T1'!AE22</f>
        <v>0.29502174291951211</v>
      </c>
      <c r="AF22" s="137">
        <f>'T1'!AF22</f>
        <v>38.620125517117252</v>
      </c>
      <c r="AG22" s="137">
        <f>'T1'!AG22</f>
        <v>0.26857964176413401</v>
      </c>
      <c r="AH22" s="137">
        <f>'T1'!AH22</f>
        <v>0.18272837010991672</v>
      </c>
      <c r="AI22" s="137">
        <f>'T1'!AI22</f>
        <v>0.19691285567226718</v>
      </c>
      <c r="AJ22" s="137">
        <f>'T1'!AJ22</f>
        <v>0.26588676886892848</v>
      </c>
      <c r="AK22" s="137">
        <f>'T1'!AK22</f>
        <v>0.58459881281963033</v>
      </c>
      <c r="AL22" s="137">
        <f>'T1'!AL22</f>
        <v>0</v>
      </c>
      <c r="AM22" s="137">
        <v>0</v>
      </c>
      <c r="AN22" s="137">
        <v>0</v>
      </c>
      <c r="AO22" s="137">
        <v>0</v>
      </c>
      <c r="AP22" s="137">
        <v>0</v>
      </c>
      <c r="AQ22" s="137">
        <v>0</v>
      </c>
      <c r="AR22" s="137">
        <v>0</v>
      </c>
      <c r="AS22" s="137">
        <v>0</v>
      </c>
      <c r="AT22" s="137">
        <v>0</v>
      </c>
      <c r="AU22" s="137">
        <v>0</v>
      </c>
      <c r="AV22" s="137">
        <f>'T1'!AM22</f>
        <v>1.226483256423675</v>
      </c>
      <c r="AW22" s="137">
        <f>'T1'!AN22</f>
        <v>0.10280326267845269</v>
      </c>
      <c r="AX22" s="137">
        <f>'T1'!AO22</f>
        <v>1.5930486121872067</v>
      </c>
      <c r="AY22" s="137">
        <f>'T1'!AP22</f>
        <v>361.86736957840986</v>
      </c>
      <c r="AZ22" s="137">
        <f>'T1'!AQ22</f>
        <v>0</v>
      </c>
      <c r="BA22" s="137">
        <f>'T1'!AR22</f>
        <v>4.3121514414240814</v>
      </c>
      <c r="BB22" s="137">
        <f>'T1'!AS22</f>
        <v>413.61641653200286</v>
      </c>
    </row>
    <row r="23" spans="1:54" x14ac:dyDescent="0.25">
      <c r="A23" s="52">
        <v>19</v>
      </c>
      <c r="B23" s="52" t="s">
        <v>86</v>
      </c>
      <c r="C23" s="66" t="s">
        <v>126</v>
      </c>
      <c r="D23" s="137">
        <f>'T1'!D23</f>
        <v>2.1807051163231419</v>
      </c>
      <c r="E23" s="137">
        <f>'T1'!E23</f>
        <v>2.4618591919840824E-2</v>
      </c>
      <c r="F23" s="137">
        <f>'T1'!F23</f>
        <v>1.7066226298069169</v>
      </c>
      <c r="G23" s="137">
        <f>'T1'!G23</f>
        <v>0.18505521142336026</v>
      </c>
      <c r="H23" s="137">
        <f>'T1'!H23</f>
        <v>3.228506381132458E-2</v>
      </c>
      <c r="I23" s="137">
        <f>'T1'!I23</f>
        <v>9.6305966415807409E-2</v>
      </c>
      <c r="J23" s="137">
        <f>'T1'!J23</f>
        <v>6.4556414214216956E-2</v>
      </c>
      <c r="K23" s="137">
        <f>'T1'!K23</f>
        <v>2.5598575540775211E-2</v>
      </c>
      <c r="L23" s="137">
        <f>'T1'!L23</f>
        <v>0.16279948006617057</v>
      </c>
      <c r="M23" s="137">
        <f>'T1'!M23</f>
        <v>0.29769972028606312</v>
      </c>
      <c r="N23" s="137">
        <f>'T1'!N23</f>
        <v>0.44648013059605585</v>
      </c>
      <c r="O23" s="137">
        <f>'T1'!O23</f>
        <v>0.47720774463562543</v>
      </c>
      <c r="P23" s="137">
        <f>'T1'!P23</f>
        <v>5.4770967849568312E-3</v>
      </c>
      <c r="Q23" s="137">
        <f>'T1'!Q23</f>
        <v>2.9911042776512773E-2</v>
      </c>
      <c r="R23" s="137">
        <f>'T1'!R23</f>
        <v>3.7449108280090881E-3</v>
      </c>
      <c r="S23" s="137">
        <f>'T1'!S23</f>
        <v>0.1505498469612406</v>
      </c>
      <c r="T23" s="137">
        <f>'T1'!T23</f>
        <v>0.15382813329575654</v>
      </c>
      <c r="U23" s="137">
        <f>'T1'!U23</f>
        <v>1.7220953360275073</v>
      </c>
      <c r="V23" s="137">
        <f>'T1'!V23</f>
        <v>6.1576915697802975E-3</v>
      </c>
      <c r="W23" s="137">
        <f>'T1'!W23</f>
        <v>6.7124716802972658E-3</v>
      </c>
      <c r="X23" s="137">
        <f>'T1'!X23</f>
        <v>2.552278836394355E-2</v>
      </c>
      <c r="Y23" s="137">
        <f>'T1'!Y23</f>
        <v>0.67833298550791388</v>
      </c>
      <c r="Z23" s="137">
        <f>'T1'!Z23</f>
        <v>0.82729835013169406</v>
      </c>
      <c r="AA23" s="137">
        <f>'T1'!AA23</f>
        <v>0</v>
      </c>
      <c r="AB23" s="137">
        <f>'T1'!AB23</f>
        <v>6.3086638588258165E-2</v>
      </c>
      <c r="AC23" s="137">
        <f>'T1'!AC23</f>
        <v>4.8475710272895038E-2</v>
      </c>
      <c r="AD23" s="137">
        <f>'T1'!AD23</f>
        <v>0.34198149188828969</v>
      </c>
      <c r="AE23" s="137">
        <f>'T1'!AE23</f>
        <v>0.13101710848272399</v>
      </c>
      <c r="AF23" s="137">
        <f>'T1'!AF23</f>
        <v>1.9972240785592552E-2</v>
      </c>
      <c r="AG23" s="137">
        <f>'T1'!AG23</f>
        <v>0.20222553872734192</v>
      </c>
      <c r="AH23" s="137">
        <f>'T1'!AH23</f>
        <v>0.12976060190758326</v>
      </c>
      <c r="AI23" s="137">
        <f>'T1'!AI23</f>
        <v>0.15284939083318225</v>
      </c>
      <c r="AJ23" s="137">
        <f>'T1'!AJ23</f>
        <v>0.16819263497433987</v>
      </c>
      <c r="AK23" s="137">
        <f>'T1'!AK23</f>
        <v>5.5570151366610594E-2</v>
      </c>
      <c r="AL23" s="137">
        <f>'T1'!AL23</f>
        <v>0</v>
      </c>
      <c r="AM23" s="137">
        <v>0</v>
      </c>
      <c r="AN23" s="137">
        <v>0</v>
      </c>
      <c r="AO23" s="137">
        <v>0</v>
      </c>
      <c r="AP23" s="137">
        <v>0</v>
      </c>
      <c r="AQ23" s="137">
        <v>0</v>
      </c>
      <c r="AR23" s="137">
        <v>0</v>
      </c>
      <c r="AS23" s="137">
        <v>0</v>
      </c>
      <c r="AT23" s="137">
        <v>0</v>
      </c>
      <c r="AU23" s="137">
        <v>0</v>
      </c>
      <c r="AV23" s="137">
        <f>'T1'!AM23</f>
        <v>15.579348227463999</v>
      </c>
      <c r="AW23" s="137">
        <f>'T1'!AN23</f>
        <v>2.1226226557460474E-2</v>
      </c>
      <c r="AX23" s="137">
        <f>'T1'!AO23</f>
        <v>0</v>
      </c>
      <c r="AY23" s="137">
        <f>'T1'!AP23</f>
        <v>5.3911599808919117</v>
      </c>
      <c r="AZ23" s="137">
        <f>'T1'!AQ23</f>
        <v>0</v>
      </c>
      <c r="BA23" s="137">
        <f>'T1'!AR23</f>
        <v>1.0476108658450014</v>
      </c>
      <c r="BB23" s="137">
        <f>'T1'!AS23</f>
        <v>32.662042107552104</v>
      </c>
    </row>
    <row r="24" spans="1:54" x14ac:dyDescent="0.25">
      <c r="A24" s="52">
        <v>20</v>
      </c>
      <c r="B24" s="52" t="s">
        <v>87</v>
      </c>
      <c r="C24" s="66" t="s">
        <v>127</v>
      </c>
      <c r="D24" s="137">
        <f>'T1'!D24</f>
        <v>2.4315713956911615</v>
      </c>
      <c r="E24" s="137">
        <f>'T1'!E24</f>
        <v>2.7450691735621213E-2</v>
      </c>
      <c r="F24" s="137">
        <f>'T1'!F24</f>
        <v>1.9029509028137623</v>
      </c>
      <c r="G24" s="137">
        <f>'T1'!G24</f>
        <v>0.20634379006700326</v>
      </c>
      <c r="H24" s="137">
        <f>'T1'!H24</f>
        <v>3.5999107391486367E-2</v>
      </c>
      <c r="I24" s="137">
        <f>'T1'!I24</f>
        <v>0.10738491482328881</v>
      </c>
      <c r="J24" s="137">
        <f>'T1'!J24</f>
        <v>7.1982923796845857E-2</v>
      </c>
      <c r="K24" s="137">
        <f>'T1'!K24</f>
        <v>2.8543411756807469E-2</v>
      </c>
      <c r="L24" s="137">
        <f>'T1'!L24</f>
        <v>0.18152778016577711</v>
      </c>
      <c r="M24" s="137">
        <f>'T1'!M24</f>
        <v>0.33194681799682035</v>
      </c>
      <c r="N24" s="137">
        <f>'T1'!N24</f>
        <v>0.49784278771827684</v>
      </c>
      <c r="O24" s="137">
        <f>'T1'!O24</f>
        <v>0.53210527777123584</v>
      </c>
      <c r="P24" s="137">
        <f>'T1'!P24</f>
        <v>6.1071768823967717E-3</v>
      </c>
      <c r="Q24" s="137">
        <f>'T1'!Q24</f>
        <v>3.3351981194639252E-2</v>
      </c>
      <c r="R24" s="137">
        <f>'T1'!R24</f>
        <v>4.1757218711691475E-3</v>
      </c>
      <c r="S24" s="137">
        <f>'T1'!S24</f>
        <v>0.1678689607120582</v>
      </c>
      <c r="T24" s="137">
        <f>'T1'!T24</f>
        <v>0.17152437804392437</v>
      </c>
      <c r="U24" s="137">
        <f>'T1'!U24</f>
        <v>1.9202035747033783</v>
      </c>
      <c r="V24" s="137">
        <f>'T1'!V24</f>
        <v>6.8660666554549599E-3</v>
      </c>
      <c r="W24" s="137">
        <f>'T1'!W24</f>
        <v>7.4846681516104428E-3</v>
      </c>
      <c r="X24" s="137">
        <f>'T1'!X24</f>
        <v>2.8458906093953486E-2</v>
      </c>
      <c r="Y24" s="137">
        <f>'T1'!Y24</f>
        <v>0.75636777846235681</v>
      </c>
      <c r="Z24" s="137">
        <f>'T1'!Z24</f>
        <v>0.92246997946907672</v>
      </c>
      <c r="AA24" s="137">
        <f>'T1'!AA24</f>
        <v>0</v>
      </c>
      <c r="AB24" s="137">
        <f>'T1'!AB24</f>
        <v>7.0344066555940388E-2</v>
      </c>
      <c r="AC24" s="137">
        <f>'T1'!AC24</f>
        <v>5.4052310696701036E-2</v>
      </c>
      <c r="AD24" s="137">
        <f>'T1'!AD24</f>
        <v>0.3813227232361534</v>
      </c>
      <c r="AE24" s="137">
        <f>'T1'!AE24</f>
        <v>0.14617526025173738</v>
      </c>
      <c r="AF24" s="137">
        <f>'T1'!AF24</f>
        <v>2.2269828707508311E-2</v>
      </c>
      <c r="AG24" s="137">
        <f>'T1'!AG24</f>
        <v>0.22548937578352243</v>
      </c>
      <c r="AH24" s="137">
        <f>'T1'!AH24</f>
        <v>0.14468814032873251</v>
      </c>
      <c r="AI24" s="137">
        <f>'T1'!AI24</f>
        <v>0.17043304196279482</v>
      </c>
      <c r="AJ24" s="137">
        <f>'T1'!AJ24</f>
        <v>0.1875413585762995</v>
      </c>
      <c r="AK24" s="137">
        <f>'T1'!AK24</f>
        <v>6.1962889666213453E-2</v>
      </c>
      <c r="AL24" s="137">
        <f>'T1'!AL24</f>
        <v>0</v>
      </c>
      <c r="AM24" s="137">
        <v>0</v>
      </c>
      <c r="AN24" s="137">
        <v>0</v>
      </c>
      <c r="AO24" s="137">
        <v>0</v>
      </c>
      <c r="AP24" s="137">
        <v>0</v>
      </c>
      <c r="AQ24" s="137">
        <v>0</v>
      </c>
      <c r="AR24" s="137">
        <v>0</v>
      </c>
      <c r="AS24" s="137">
        <v>0</v>
      </c>
      <c r="AT24" s="137">
        <v>0</v>
      </c>
      <c r="AU24" s="137">
        <v>0</v>
      </c>
      <c r="AV24" s="137">
        <f>'T1'!AM24</f>
        <v>17.371541155770558</v>
      </c>
      <c r="AW24" s="137">
        <f>'T1'!AN24</f>
        <v>2.3668016327834253E-2</v>
      </c>
      <c r="AX24" s="137">
        <f>'T1'!AO24</f>
        <v>0</v>
      </c>
      <c r="AY24" s="137">
        <f>'T1'!AP24</f>
        <v>6.0113398916336767</v>
      </c>
      <c r="AZ24" s="137">
        <f>'T1'!AQ24</f>
        <v>0</v>
      </c>
      <c r="BA24" s="137">
        <f>'T1'!AR24</f>
        <v>1.104535243089612</v>
      </c>
      <c r="BB24" s="137">
        <f>'T1'!AS24</f>
        <v>36.355892296555396</v>
      </c>
    </row>
    <row r="25" spans="1:54" x14ac:dyDescent="0.25">
      <c r="A25" s="52">
        <v>21</v>
      </c>
      <c r="B25" s="52" t="s">
        <v>88</v>
      </c>
      <c r="C25" s="66" t="s">
        <v>128</v>
      </c>
      <c r="D25" s="137">
        <f>'T1'!D25</f>
        <v>21.103099762787593</v>
      </c>
      <c r="E25" s="137">
        <f>'T1'!E25</f>
        <v>0.23823881428068161</v>
      </c>
      <c r="F25" s="137">
        <f>'T1'!F25</f>
        <v>16.515324152846862</v>
      </c>
      <c r="G25" s="137">
        <f>'T1'!G25</f>
        <v>1.7908146128307527</v>
      </c>
      <c r="H25" s="137">
        <f>'T1'!H25</f>
        <v>0.31242872656769261</v>
      </c>
      <c r="I25" s="137">
        <f>'T1'!I25</f>
        <v>0.93197122432828927</v>
      </c>
      <c r="J25" s="137">
        <f>'T1'!J25</f>
        <v>0.62472474586412197</v>
      </c>
      <c r="K25" s="137">
        <f>'T1'!K25</f>
        <v>0.24772230294521316</v>
      </c>
      <c r="L25" s="137">
        <f>'T1'!L25</f>
        <v>1.5754416512369886</v>
      </c>
      <c r="M25" s="137">
        <f>'T1'!M25</f>
        <v>2.8808970319121832</v>
      </c>
      <c r="N25" s="137">
        <f>'T1'!N25</f>
        <v>4.3206734685402868</v>
      </c>
      <c r="O25" s="137">
        <f>'T1'!O25</f>
        <v>4.618030456328662</v>
      </c>
      <c r="P25" s="137">
        <f>'T1'!P25</f>
        <v>5.3002911306711142E-2</v>
      </c>
      <c r="Q25" s="137">
        <f>'T1'!Q25</f>
        <v>0.28945487174475965</v>
      </c>
      <c r="R25" s="137">
        <f>'T1'!R25</f>
        <v>3.6240217084295034E-2</v>
      </c>
      <c r="S25" s="137">
        <f>'T1'!S25</f>
        <v>1.4568996129267551</v>
      </c>
      <c r="T25" s="137">
        <f>'T1'!T25</f>
        <v>1.4886242153011318</v>
      </c>
      <c r="U25" s="137">
        <f>'T1'!U25</f>
        <v>16.665045359780827</v>
      </c>
      <c r="V25" s="137">
        <f>'T1'!V25</f>
        <v>5.9589156932011264E-2</v>
      </c>
      <c r="W25" s="137">
        <f>'T1'!W25</f>
        <v>6.4957869981171923E-2</v>
      </c>
      <c r="X25" s="137">
        <f>'T1'!X25</f>
        <v>0.24698889577703423</v>
      </c>
      <c r="Y25" s="137">
        <f>'T1'!Y25</f>
        <v>6.5643578123545074</v>
      </c>
      <c r="Z25" s="137">
        <f>'T1'!Z25</f>
        <v>8.0059240871274806</v>
      </c>
      <c r="AA25" s="137">
        <f>'T1'!AA25</f>
        <v>0</v>
      </c>
      <c r="AB25" s="137">
        <f>'T1'!AB25</f>
        <v>0.61050144649569171</v>
      </c>
      <c r="AC25" s="137">
        <f>'T1'!AC25</f>
        <v>0.46910870350930955</v>
      </c>
      <c r="AD25" s="137">
        <f>'T1'!AD25</f>
        <v>3.3094201902232339</v>
      </c>
      <c r="AE25" s="137">
        <f>'T1'!AE25</f>
        <v>1.2678775535283593</v>
      </c>
      <c r="AF25" s="137">
        <f>'T1'!AF25</f>
        <v>0.1932751870609333</v>
      </c>
      <c r="AG25" s="137">
        <f>'T1'!AG25</f>
        <v>1.9569751481367439</v>
      </c>
      <c r="AH25" s="137">
        <f>'T1'!AH25</f>
        <v>1.2557181193280926</v>
      </c>
      <c r="AI25" s="137">
        <f>'T1'!AI25</f>
        <v>1.4791527379360445</v>
      </c>
      <c r="AJ25" s="137">
        <f>'T1'!AJ25</f>
        <v>1.6276322409208888</v>
      </c>
      <c r="AK25" s="137">
        <f>'T1'!AK25</f>
        <v>0.53776296412732094</v>
      </c>
      <c r="AL25" s="137">
        <f>'T1'!AL25</f>
        <v>0</v>
      </c>
      <c r="AM25" s="137">
        <v>0</v>
      </c>
      <c r="AN25" s="137">
        <v>0</v>
      </c>
      <c r="AO25" s="137">
        <v>0</v>
      </c>
      <c r="AP25" s="137">
        <v>0</v>
      </c>
      <c r="AQ25" s="137">
        <v>0</v>
      </c>
      <c r="AR25" s="137">
        <v>0</v>
      </c>
      <c r="AS25" s="137">
        <v>0</v>
      </c>
      <c r="AT25" s="137">
        <v>0</v>
      </c>
      <c r="AU25" s="137">
        <v>0</v>
      </c>
      <c r="AV25" s="137">
        <f>'T1'!AM25</f>
        <v>150.70952417596882</v>
      </c>
      <c r="AW25" s="137">
        <f>'T1'!AN25</f>
        <v>0.20517958807062647</v>
      </c>
      <c r="AX25" s="137">
        <f>'T1'!AO25</f>
        <v>0</v>
      </c>
      <c r="AY25" s="137">
        <f>'T1'!AP25</f>
        <v>52.11270034471039</v>
      </c>
      <c r="AZ25" s="137">
        <f>'T1'!AQ25</f>
        <v>0</v>
      </c>
      <c r="BA25" s="137">
        <f>'T1'!AR25</f>
        <v>9.6889996970090841</v>
      </c>
      <c r="BB25" s="137">
        <f>'T1'!AS25</f>
        <v>315.51428005781156</v>
      </c>
    </row>
    <row r="26" spans="1:54" x14ac:dyDescent="0.25">
      <c r="A26" s="52">
        <v>22</v>
      </c>
      <c r="B26" s="52" t="s">
        <v>89</v>
      </c>
      <c r="C26" s="66" t="s">
        <v>129</v>
      </c>
      <c r="D26" s="137">
        <f>'T1'!D26</f>
        <v>0.62053277450673872</v>
      </c>
      <c r="E26" s="137">
        <f>'T1'!E26</f>
        <v>1.0323952454108753E-2</v>
      </c>
      <c r="F26" s="137">
        <f>'T1'!F26</f>
        <v>0.96509261983400896</v>
      </c>
      <c r="G26" s="137">
        <f>'T1'!G26</f>
        <v>0.35795707810329919</v>
      </c>
      <c r="H26" s="137">
        <f>'T1'!H26</f>
        <v>9.8016093672821034E-3</v>
      </c>
      <c r="I26" s="137">
        <f>'T1'!I26</f>
        <v>0.25217777806203595</v>
      </c>
      <c r="J26" s="137">
        <f>'T1'!J26</f>
        <v>3.7883134699362934E-2</v>
      </c>
      <c r="K26" s="137">
        <f>'T1'!K26</f>
        <v>2.0431061270063715E-2</v>
      </c>
      <c r="L26" s="137">
        <f>'T1'!L26</f>
        <v>0.11583823921900746</v>
      </c>
      <c r="M26" s="137">
        <f>'T1'!M26</f>
        <v>9.486431245692277E-2</v>
      </c>
      <c r="N26" s="137">
        <f>'T1'!N26</f>
        <v>0.17717441778124535</v>
      </c>
      <c r="O26" s="137">
        <f>'T1'!O26</f>
        <v>0.14508118482413909</v>
      </c>
      <c r="P26" s="137">
        <f>'T1'!P26</f>
        <v>2.1187033835064928E-2</v>
      </c>
      <c r="Q26" s="137">
        <f>'T1'!Q26</f>
        <v>9.1198221234836778E-3</v>
      </c>
      <c r="R26" s="137">
        <f>'T1'!R26</f>
        <v>1.1520266251544341E-3</v>
      </c>
      <c r="S26" s="137">
        <f>'T1'!S26</f>
        <v>9.038297384908521E-2</v>
      </c>
      <c r="T26" s="137">
        <f>'T1'!T26</f>
        <v>0.93625590006893844</v>
      </c>
      <c r="U26" s="137">
        <f>'T1'!U26</f>
        <v>0.54496724735390034</v>
      </c>
      <c r="V26" s="137">
        <f>'T1'!V26</f>
        <v>1.4325389872233732E-2</v>
      </c>
      <c r="W26" s="137">
        <f>'T1'!W26</f>
        <v>1.5693028312898465E-2</v>
      </c>
      <c r="X26" s="137">
        <f>'T1'!X26</f>
        <v>0.11195441073801352</v>
      </c>
      <c r="Y26" s="137">
        <f>'T1'!Y26</f>
        <v>7.9948011647678499</v>
      </c>
      <c r="Z26" s="137">
        <f>'T1'!Z26</f>
        <v>0.31124775200978444</v>
      </c>
      <c r="AA26" s="137">
        <f>'T1'!AA26</f>
        <v>0</v>
      </c>
      <c r="AB26" s="137">
        <f>'T1'!AB26</f>
        <v>1.4617935241290569</v>
      </c>
      <c r="AC26" s="137">
        <f>'T1'!AC26</f>
        <v>3.3999188621840934</v>
      </c>
      <c r="AD26" s="137">
        <f>'T1'!AD26</f>
        <v>5.2620820053113304</v>
      </c>
      <c r="AE26" s="137">
        <f>'T1'!AE26</f>
        <v>3.7470576521657688</v>
      </c>
      <c r="AF26" s="137">
        <f>'T1'!AF26</f>
        <v>1.7641484897853919E-2</v>
      </c>
      <c r="AG26" s="137">
        <f>'T1'!AG26</f>
        <v>4.3898037197510407</v>
      </c>
      <c r="AH26" s="137">
        <f>'T1'!AH26</f>
        <v>8.6125218671931236E-2</v>
      </c>
      <c r="AI26" s="137">
        <f>'T1'!AI26</f>
        <v>2.4617083567404623</v>
      </c>
      <c r="AJ26" s="137">
        <f>'T1'!AJ26</f>
        <v>0.11204997320482792</v>
      </c>
      <c r="AK26" s="137">
        <f>'T1'!AK26</f>
        <v>8.1589408760350892</v>
      </c>
      <c r="AL26" s="137">
        <f>'T1'!AL26</f>
        <v>0</v>
      </c>
      <c r="AM26" s="137">
        <v>0</v>
      </c>
      <c r="AN26" s="137">
        <v>0</v>
      </c>
      <c r="AO26" s="137">
        <v>0</v>
      </c>
      <c r="AP26" s="137">
        <v>0</v>
      </c>
      <c r="AQ26" s="137">
        <v>0</v>
      </c>
      <c r="AR26" s="137">
        <v>0</v>
      </c>
      <c r="AS26" s="137">
        <v>0</v>
      </c>
      <c r="AT26" s="137">
        <v>0</v>
      </c>
      <c r="AU26" s="137">
        <v>0</v>
      </c>
      <c r="AV26" s="137">
        <f>'T1'!AM26</f>
        <v>97.065501248725511</v>
      </c>
      <c r="AW26" s="137">
        <f>'T1'!AN26</f>
        <v>10.177175166244174</v>
      </c>
      <c r="AX26" s="137">
        <f>'T1'!AO26</f>
        <v>0.84976203413165807</v>
      </c>
      <c r="AY26" s="137">
        <f>'T1'!AP26</f>
        <v>2.4606952308172301</v>
      </c>
      <c r="AZ26" s="137">
        <f>'T1'!AQ26</f>
        <v>0</v>
      </c>
      <c r="BA26" s="137">
        <f>'T1'!AR26</f>
        <v>1.5513563456869663</v>
      </c>
      <c r="BB26" s="137">
        <f>'T1'!AS26</f>
        <v>154.05985661083162</v>
      </c>
    </row>
    <row r="27" spans="1:54" x14ac:dyDescent="0.25">
      <c r="A27" s="52">
        <v>23</v>
      </c>
      <c r="B27" s="52" t="s">
        <v>90</v>
      </c>
      <c r="C27" s="66" t="s">
        <v>130</v>
      </c>
      <c r="D27" s="137">
        <f>'T1'!D27</f>
        <v>9.8816213674820261</v>
      </c>
      <c r="E27" s="137">
        <f>'T1'!E27</f>
        <v>0.15228740170697252</v>
      </c>
      <c r="F27" s="137">
        <f>'T1'!F27</f>
        <v>8.4462979885331837</v>
      </c>
      <c r="G27" s="137">
        <f>'T1'!G27</f>
        <v>0.70825076042294199</v>
      </c>
      <c r="H27" s="137">
        <f>'T1'!H27</f>
        <v>0.15424259131873069</v>
      </c>
      <c r="I27" s="137">
        <f>'T1'!I27</f>
        <v>0.70410702090539401</v>
      </c>
      <c r="J27" s="137">
        <f>'T1'!J27</f>
        <v>0.26395552566448038</v>
      </c>
      <c r="K27" s="137">
        <f>'T1'!K27</f>
        <v>0.12824495887773399</v>
      </c>
      <c r="L27" s="137">
        <f>'T1'!L27</f>
        <v>1.1847235747604776</v>
      </c>
      <c r="M27" s="137">
        <f>'T1'!M27</f>
        <v>1.139190075370623</v>
      </c>
      <c r="N27" s="137">
        <f>'T1'!N27</f>
        <v>2.0162416738334228</v>
      </c>
      <c r="O27" s="137">
        <f>'T1'!O27</f>
        <v>2.2694430772629293</v>
      </c>
      <c r="P27" s="137">
        <f>'T1'!P27</f>
        <v>3.8604687351148921E-2</v>
      </c>
      <c r="Q27" s="137">
        <f>'T1'!Q27</f>
        <v>0.18203069899713162</v>
      </c>
      <c r="R27" s="137">
        <f>'T1'!R27</f>
        <v>1.7982687692916915E-2</v>
      </c>
      <c r="S27" s="137">
        <f>'T1'!S27</f>
        <v>0.62936649145469736</v>
      </c>
      <c r="T27" s="137">
        <f>'T1'!T27</f>
        <v>3.007653063930618</v>
      </c>
      <c r="U27" s="137">
        <f>'T1'!U27</f>
        <v>6.1507734042108506</v>
      </c>
      <c r="V27" s="137">
        <f>'T1'!V27</f>
        <v>1.0317494190341987</v>
      </c>
      <c r="W27" s="137">
        <f>'T1'!W27</f>
        <v>1.7721857644113086</v>
      </c>
      <c r="X27" s="137">
        <f>'T1'!X27</f>
        <v>26.89776453847411</v>
      </c>
      <c r="Y27" s="137">
        <f>'T1'!Y27</f>
        <v>3.1623041318178462</v>
      </c>
      <c r="Z27" s="137">
        <f>'T1'!Z27</f>
        <v>4.1985575527578511</v>
      </c>
      <c r="AA27" s="137">
        <f>'T1'!AA27</f>
        <v>0</v>
      </c>
      <c r="AB27" s="137">
        <f>'T1'!AB27</f>
        <v>0.87857392015294078</v>
      </c>
      <c r="AC27" s="137">
        <f>'T1'!AC27</f>
        <v>4.7243851059710105</v>
      </c>
      <c r="AD27" s="137">
        <f>'T1'!AD27</f>
        <v>5.5152764603607647</v>
      </c>
      <c r="AE27" s="137">
        <f>'T1'!AE27</f>
        <v>2.48883008039122</v>
      </c>
      <c r="AF27" s="137">
        <f>'T1'!AF27</f>
        <v>0.39245922639679476</v>
      </c>
      <c r="AG27" s="137">
        <f>'T1'!AG27</f>
        <v>2.5771961771900882</v>
      </c>
      <c r="AH27" s="137">
        <f>'T1'!AH27</f>
        <v>1.477860856710407</v>
      </c>
      <c r="AI27" s="137">
        <f>'T1'!AI27</f>
        <v>4.8898551168357107</v>
      </c>
      <c r="AJ27" s="137">
        <f>'T1'!AJ27</f>
        <v>1.6148606894145601</v>
      </c>
      <c r="AK27" s="137">
        <f>'T1'!AK27</f>
        <v>10.380408761054461</v>
      </c>
      <c r="AL27" s="137">
        <f>'T1'!AL27</f>
        <v>0</v>
      </c>
      <c r="AM27" s="137">
        <v>0</v>
      </c>
      <c r="AN27" s="137">
        <v>0</v>
      </c>
      <c r="AO27" s="137">
        <v>0</v>
      </c>
      <c r="AP27" s="137">
        <v>0</v>
      </c>
      <c r="AQ27" s="137">
        <v>0</v>
      </c>
      <c r="AR27" s="137">
        <v>0</v>
      </c>
      <c r="AS27" s="137">
        <v>0</v>
      </c>
      <c r="AT27" s="137">
        <v>0</v>
      </c>
      <c r="AU27" s="137">
        <v>0</v>
      </c>
      <c r="AV27" s="137">
        <f>'T1'!AM27</f>
        <v>79.490504731692326</v>
      </c>
      <c r="AW27" s="137">
        <f>'T1'!AN27</f>
        <v>10.039548833184435</v>
      </c>
      <c r="AX27" s="137">
        <f>'T1'!AO27</f>
        <v>2.5152692298119685</v>
      </c>
      <c r="AY27" s="137">
        <f>'T1'!AP27</f>
        <v>21.925908338162465</v>
      </c>
      <c r="AZ27" s="137">
        <f>'T1'!AQ27</f>
        <v>0</v>
      </c>
      <c r="BA27" s="137">
        <f>'T1'!AR27</f>
        <v>10.750513878782566</v>
      </c>
      <c r="BB27" s="137">
        <f>'T1'!AS27</f>
        <v>233.79902986238329</v>
      </c>
    </row>
    <row r="28" spans="1:54" x14ac:dyDescent="0.25">
      <c r="A28" s="52">
        <v>24</v>
      </c>
      <c r="B28" s="52" t="s">
        <v>91</v>
      </c>
      <c r="C28" s="66" t="s">
        <v>131</v>
      </c>
      <c r="D28" s="137">
        <f>'T1'!D28</f>
        <v>0</v>
      </c>
      <c r="E28" s="137">
        <f>'T1'!E28</f>
        <v>0</v>
      </c>
      <c r="F28" s="137">
        <f>'T1'!F28</f>
        <v>0</v>
      </c>
      <c r="G28" s="137">
        <f>'T1'!G28</f>
        <v>0</v>
      </c>
      <c r="H28" s="137">
        <f>'T1'!H28</f>
        <v>0</v>
      </c>
      <c r="I28" s="137">
        <f>'T1'!I28</f>
        <v>0</v>
      </c>
      <c r="J28" s="137">
        <f>'T1'!J28</f>
        <v>0</v>
      </c>
      <c r="K28" s="137">
        <f>'T1'!K28</f>
        <v>0</v>
      </c>
      <c r="L28" s="137">
        <f>'T1'!L28</f>
        <v>0</v>
      </c>
      <c r="M28" s="137">
        <f>'T1'!M28</f>
        <v>0</v>
      </c>
      <c r="N28" s="137">
        <f>'T1'!N28</f>
        <v>0</v>
      </c>
      <c r="O28" s="137">
        <f>'T1'!O28</f>
        <v>0</v>
      </c>
      <c r="P28" s="137">
        <f>'T1'!P28</f>
        <v>0</v>
      </c>
      <c r="Q28" s="137">
        <f>'T1'!Q28</f>
        <v>0</v>
      </c>
      <c r="R28" s="137">
        <f>'T1'!R28</f>
        <v>0</v>
      </c>
      <c r="S28" s="137">
        <f>'T1'!S28</f>
        <v>0</v>
      </c>
      <c r="T28" s="137">
        <f>'T1'!T28</f>
        <v>0</v>
      </c>
      <c r="U28" s="137">
        <f>'T1'!U28</f>
        <v>0</v>
      </c>
      <c r="V28" s="137">
        <f>'T1'!V28</f>
        <v>0</v>
      </c>
      <c r="W28" s="137">
        <f>'T1'!W28</f>
        <v>0</v>
      </c>
      <c r="X28" s="137">
        <f>'T1'!X28</f>
        <v>0</v>
      </c>
      <c r="Y28" s="137">
        <f>'T1'!Y28</f>
        <v>0</v>
      </c>
      <c r="Z28" s="137">
        <f>'T1'!Z28</f>
        <v>0</v>
      </c>
      <c r="AA28" s="137">
        <f>'T1'!AA28</f>
        <v>0</v>
      </c>
      <c r="AB28" s="137">
        <f>'T1'!AB28</f>
        <v>0</v>
      </c>
      <c r="AC28" s="137">
        <f>'T1'!AC28</f>
        <v>0</v>
      </c>
      <c r="AD28" s="137">
        <f>'T1'!AD28</f>
        <v>0</v>
      </c>
      <c r="AE28" s="137">
        <f>'T1'!AE28</f>
        <v>0</v>
      </c>
      <c r="AF28" s="137">
        <f>'T1'!AF28</f>
        <v>0</v>
      </c>
      <c r="AG28" s="137">
        <f>'T1'!AG28</f>
        <v>0</v>
      </c>
      <c r="AH28" s="137">
        <f>'T1'!AH28</f>
        <v>0</v>
      </c>
      <c r="AI28" s="137">
        <f>'T1'!AI28</f>
        <v>0</v>
      </c>
      <c r="AJ28" s="137">
        <f>'T1'!AJ28</f>
        <v>0</v>
      </c>
      <c r="AK28" s="137">
        <f>'T1'!AK28</f>
        <v>0</v>
      </c>
      <c r="AL28" s="137">
        <f>'T1'!AL28</f>
        <v>0</v>
      </c>
      <c r="AM28" s="137">
        <v>0</v>
      </c>
      <c r="AN28" s="137">
        <v>0</v>
      </c>
      <c r="AO28" s="137">
        <v>0</v>
      </c>
      <c r="AP28" s="137">
        <v>0</v>
      </c>
      <c r="AQ28" s="137">
        <v>0</v>
      </c>
      <c r="AR28" s="137">
        <v>0</v>
      </c>
      <c r="AS28" s="137">
        <v>0</v>
      </c>
      <c r="AT28" s="137">
        <v>0</v>
      </c>
      <c r="AU28" s="137">
        <v>0</v>
      </c>
      <c r="AV28" s="137">
        <f>'T1'!AM28</f>
        <v>0</v>
      </c>
      <c r="AW28" s="137">
        <f>'T1'!AN28</f>
        <v>0</v>
      </c>
      <c r="AX28" s="137">
        <f>'T1'!AO28</f>
        <v>0</v>
      </c>
      <c r="AY28" s="137">
        <f>'T1'!AP28</f>
        <v>0</v>
      </c>
      <c r="AZ28" s="137">
        <f>'T1'!AQ28</f>
        <v>0</v>
      </c>
      <c r="BA28" s="137">
        <f>'T1'!AR28</f>
        <v>0</v>
      </c>
      <c r="BB28" s="137">
        <f>'T1'!AS28</f>
        <v>0</v>
      </c>
    </row>
    <row r="29" spans="1:54" x14ac:dyDescent="0.25">
      <c r="A29" s="52">
        <v>25</v>
      </c>
      <c r="B29" s="52" t="s">
        <v>92</v>
      </c>
      <c r="C29" s="66" t="s">
        <v>132</v>
      </c>
      <c r="D29" s="137">
        <f>'T1'!D29</f>
        <v>3.5178138033611639E-2</v>
      </c>
      <c r="E29" s="137">
        <f>'T1'!E29</f>
        <v>1.6523770908111985E-2</v>
      </c>
      <c r="F29" s="137">
        <f>'T1'!F29</f>
        <v>4.2750568036898799E-2</v>
      </c>
      <c r="G29" s="137">
        <f>'T1'!G29</f>
        <v>1.2483892918858413E-2</v>
      </c>
      <c r="H29" s="137">
        <f>'T1'!H29</f>
        <v>2.3006437922159393E-3</v>
      </c>
      <c r="I29" s="137">
        <f>'T1'!I29</f>
        <v>1.0496867487523388E-2</v>
      </c>
      <c r="J29" s="137">
        <f>'T1'!J29</f>
        <v>2.7662435326396284E-2</v>
      </c>
      <c r="K29" s="137">
        <f>'T1'!K29</f>
        <v>1.7274275379601828E-3</v>
      </c>
      <c r="L29" s="137">
        <f>'T1'!L29</f>
        <v>1.7040848089628805E-2</v>
      </c>
      <c r="M29" s="137">
        <f>'T1'!M29</f>
        <v>7.9477477760506472E-3</v>
      </c>
      <c r="N29" s="137">
        <f>'T1'!N29</f>
        <v>2.1419074815309476E-2</v>
      </c>
      <c r="O29" s="137">
        <f>'T1'!O29</f>
        <v>1.5184164995686429E-2</v>
      </c>
      <c r="P29" s="137">
        <f>'T1'!P29</f>
        <v>9.7100322068572795E-4</v>
      </c>
      <c r="Q29" s="137">
        <f>'T1'!Q29</f>
        <v>2.3740989671277067E-3</v>
      </c>
      <c r="R29" s="137">
        <f>'T1'!R29</f>
        <v>6.1280819713377388E-4</v>
      </c>
      <c r="S29" s="137">
        <f>'T1'!S29</f>
        <v>2.6166966297268088E-2</v>
      </c>
      <c r="T29" s="137">
        <f>'T1'!T29</f>
        <v>7.1026593607809885E-2</v>
      </c>
      <c r="U29" s="137">
        <f>'T1'!U29</f>
        <v>0.28986426084868105</v>
      </c>
      <c r="V29" s="137">
        <f>'T1'!V29</f>
        <v>9.9512026027832962E-2</v>
      </c>
      <c r="W29" s="137">
        <f>'T1'!W29</f>
        <v>0.1478681717431983</v>
      </c>
      <c r="X29" s="137">
        <f>'T1'!X29</f>
        <v>0.49500900070305581</v>
      </c>
      <c r="Y29" s="137">
        <f>'T1'!Y29</f>
        <v>3.7852711189222697E-2</v>
      </c>
      <c r="Z29" s="137">
        <f>'T1'!Z29</f>
        <v>6.6585045397311901E-2</v>
      </c>
      <c r="AA29" s="137">
        <f>'T1'!AA29</f>
        <v>0</v>
      </c>
      <c r="AB29" s="137">
        <f>'T1'!AB29</f>
        <v>3.1154245488550676E-2</v>
      </c>
      <c r="AC29" s="137">
        <f>'T1'!AC29</f>
        <v>0.25386053914410406</v>
      </c>
      <c r="AD29" s="137">
        <f>'T1'!AD29</f>
        <v>5.7990316863067319E-2</v>
      </c>
      <c r="AE29" s="137">
        <f>'T1'!AE29</f>
        <v>0.47919763729580211</v>
      </c>
      <c r="AF29" s="137">
        <f>'T1'!AF29</f>
        <v>0.13836502814063667</v>
      </c>
      <c r="AG29" s="137">
        <f>'T1'!AG29</f>
        <v>0.40465373276040301</v>
      </c>
      <c r="AH29" s="137">
        <f>'T1'!AH29</f>
        <v>7.4179558666047099E-2</v>
      </c>
      <c r="AI29" s="137">
        <f>'T1'!AI29</f>
        <v>0.2292264732879421</v>
      </c>
      <c r="AJ29" s="137">
        <f>'T1'!AJ29</f>
        <v>0.14944406031189908</v>
      </c>
      <c r="AK29" s="137">
        <f>'T1'!AK29</f>
        <v>0.35496494193136197</v>
      </c>
      <c r="AL29" s="137">
        <f>'T1'!AL29</f>
        <v>0</v>
      </c>
      <c r="AM29" s="137">
        <v>0</v>
      </c>
      <c r="AN29" s="137">
        <v>0</v>
      </c>
      <c r="AO29" s="137">
        <v>0</v>
      </c>
      <c r="AP29" s="137">
        <v>0</v>
      </c>
      <c r="AQ29" s="137">
        <v>0</v>
      </c>
      <c r="AR29" s="137">
        <v>0</v>
      </c>
      <c r="AS29" s="137">
        <v>0</v>
      </c>
      <c r="AT29" s="137">
        <v>0</v>
      </c>
      <c r="AU29" s="137">
        <v>0</v>
      </c>
      <c r="AV29" s="137">
        <f>'T1'!AM29</f>
        <v>39.306989897573018</v>
      </c>
      <c r="AW29" s="137">
        <f>'T1'!AN29</f>
        <v>4.0729192170013057E-2</v>
      </c>
      <c r="AX29" s="137">
        <f>'T1'!AO29</f>
        <v>0.36470408343978322</v>
      </c>
      <c r="AY29" s="137">
        <f>'T1'!AP29</f>
        <v>9.5996545061457468</v>
      </c>
      <c r="AZ29" s="137">
        <f>'T1'!AQ29</f>
        <v>0</v>
      </c>
      <c r="BA29" s="137">
        <f>'T1'!AR29</f>
        <v>0.8494764573772543</v>
      </c>
      <c r="BB29" s="137">
        <f>'T1'!AS29</f>
        <v>53.783148936513214</v>
      </c>
    </row>
    <row r="30" spans="1:54" x14ac:dyDescent="0.25">
      <c r="A30" s="52">
        <v>26</v>
      </c>
      <c r="B30" s="52" t="s">
        <v>93</v>
      </c>
      <c r="C30" s="66" t="s">
        <v>133</v>
      </c>
      <c r="D30" s="137">
        <f>'T1'!D30</f>
        <v>3.7202131625438568</v>
      </c>
      <c r="E30" s="137">
        <f>'T1'!E30</f>
        <v>0.12158281688071579</v>
      </c>
      <c r="F30" s="137">
        <f>'T1'!F30</f>
        <v>0.23592347332955052</v>
      </c>
      <c r="G30" s="137">
        <f>'T1'!G30</f>
        <v>4.1601541205163489E-2</v>
      </c>
      <c r="H30" s="137">
        <f>'T1'!H30</f>
        <v>4.8814773156154821E-3</v>
      </c>
      <c r="I30" s="137">
        <f>'T1'!I30</f>
        <v>3.8175468660914411E-2</v>
      </c>
      <c r="J30" s="137">
        <f>'T1'!J30</f>
        <v>8.8616976170561058E-3</v>
      </c>
      <c r="K30" s="137">
        <f>'T1'!K30</f>
        <v>8.656027384335508E-3</v>
      </c>
      <c r="L30" s="137">
        <f>'T1'!L30</f>
        <v>0.13054463507254765</v>
      </c>
      <c r="M30" s="137">
        <f>'T1'!M30</f>
        <v>1.3840639613280765E-2</v>
      </c>
      <c r="N30" s="137">
        <f>'T1'!N30</f>
        <v>8.3936943367502431E-2</v>
      </c>
      <c r="O30" s="137">
        <f>'T1'!O30</f>
        <v>5.3498939283109365E-2</v>
      </c>
      <c r="P30" s="137">
        <f>'T1'!P30</f>
        <v>6.0291059447276701E-3</v>
      </c>
      <c r="Q30" s="137">
        <f>'T1'!Q30</f>
        <v>1.6780482835866264E-2</v>
      </c>
      <c r="R30" s="137">
        <f>'T1'!R30</f>
        <v>4.9427654064963507E-4</v>
      </c>
      <c r="S30" s="137">
        <f>'T1'!S30</f>
        <v>7.7719874867026431E-2</v>
      </c>
      <c r="T30" s="137">
        <f>'T1'!T30</f>
        <v>0.88256003306923803</v>
      </c>
      <c r="U30" s="137">
        <f>'T1'!U30</f>
        <v>0.42627385379700206</v>
      </c>
      <c r="V30" s="137">
        <f>'T1'!V30</f>
        <v>6.1446042862010164E-2</v>
      </c>
      <c r="W30" s="137">
        <f>'T1'!W30</f>
        <v>4.3287349103803996E-2</v>
      </c>
      <c r="X30" s="137">
        <f>'T1'!X30</f>
        <v>0.21365171758592336</v>
      </c>
      <c r="Y30" s="137">
        <f>'T1'!Y30</f>
        <v>0.47502762069829207</v>
      </c>
      <c r="Z30" s="137">
        <f>'T1'!Z30</f>
        <v>1.9250967223126882</v>
      </c>
      <c r="AA30" s="137">
        <f>'T1'!AA30</f>
        <v>0</v>
      </c>
      <c r="AB30" s="137">
        <f>'T1'!AB30</f>
        <v>1.0167109516216819</v>
      </c>
      <c r="AC30" s="137">
        <f>'T1'!AC30</f>
        <v>0.69009766569365516</v>
      </c>
      <c r="AD30" s="137">
        <f>'T1'!AD30</f>
        <v>1.8456635133993646</v>
      </c>
      <c r="AE30" s="137">
        <f>'T1'!AE30</f>
        <v>1.7690634986978111</v>
      </c>
      <c r="AF30" s="137">
        <f>'T1'!AF30</f>
        <v>0.83304736932772194</v>
      </c>
      <c r="AG30" s="137">
        <f>'T1'!AG30</f>
        <v>1.0318732951743557</v>
      </c>
      <c r="AH30" s="137">
        <f>'T1'!AH30</f>
        <v>7.0901109691175454E-2</v>
      </c>
      <c r="AI30" s="137">
        <f>'T1'!AI30</f>
        <v>0.22943663231614864</v>
      </c>
      <c r="AJ30" s="137">
        <f>'T1'!AJ30</f>
        <v>0.20291160888833351</v>
      </c>
      <c r="AK30" s="137">
        <f>'T1'!AK30</f>
        <v>0.78742671065891801</v>
      </c>
      <c r="AL30" s="137">
        <f>'T1'!AL30</f>
        <v>0</v>
      </c>
      <c r="AM30" s="137">
        <v>0</v>
      </c>
      <c r="AN30" s="137">
        <v>0</v>
      </c>
      <c r="AO30" s="137">
        <v>0</v>
      </c>
      <c r="AP30" s="137">
        <v>0</v>
      </c>
      <c r="AQ30" s="137">
        <v>0</v>
      </c>
      <c r="AR30" s="137">
        <v>0</v>
      </c>
      <c r="AS30" s="137">
        <v>0</v>
      </c>
      <c r="AT30" s="137">
        <v>0</v>
      </c>
      <c r="AU30" s="137">
        <v>0</v>
      </c>
      <c r="AV30" s="137">
        <f>'T1'!AM30</f>
        <v>6.6572396078893519</v>
      </c>
      <c r="AW30" s="137">
        <f>'T1'!AN30</f>
        <v>4.4221378818765089E-2</v>
      </c>
      <c r="AX30" s="137">
        <f>'T1'!AO30</f>
        <v>0.36625685632595972</v>
      </c>
      <c r="AY30" s="137">
        <f>'T1'!AP30</f>
        <v>0.76766153428246597</v>
      </c>
      <c r="AZ30" s="137">
        <f>'T1'!AQ30</f>
        <v>0</v>
      </c>
      <c r="BA30" s="137">
        <f>'T1'!AR30</f>
        <v>12.007551250083466</v>
      </c>
      <c r="BB30" s="137">
        <f>'T1'!AS30</f>
        <v>36.910146884760053</v>
      </c>
    </row>
    <row r="31" spans="1:54" x14ac:dyDescent="0.25">
      <c r="A31" s="52">
        <v>27</v>
      </c>
      <c r="B31" s="52" t="s">
        <v>94</v>
      </c>
      <c r="C31" s="66" t="s">
        <v>134</v>
      </c>
      <c r="D31" s="137">
        <f>'T1'!D31</f>
        <v>1.1408641118303324</v>
      </c>
      <c r="E31" s="137">
        <f>'T1'!E31</f>
        <v>2.9395551296892565E-2</v>
      </c>
      <c r="F31" s="137">
        <f>'T1'!F31</f>
        <v>0.68438813119246655</v>
      </c>
      <c r="G31" s="137">
        <f>'T1'!G31</f>
        <v>0.20385754443707652</v>
      </c>
      <c r="H31" s="137">
        <f>'T1'!H31</f>
        <v>9.7536392140256025E-3</v>
      </c>
      <c r="I31" s="137">
        <f>'T1'!I31</f>
        <v>0.14241758934969209</v>
      </c>
      <c r="J31" s="137">
        <f>'T1'!J31</f>
        <v>3.8545273599279908E-2</v>
      </c>
      <c r="K31" s="137">
        <f>'T1'!K31</f>
        <v>1.4446021576662849E-2</v>
      </c>
      <c r="L31" s="137">
        <f>'T1'!L31</f>
        <v>0.12165153546618629</v>
      </c>
      <c r="M31" s="137">
        <f>'T1'!M31</f>
        <v>6.8775646113587469E-2</v>
      </c>
      <c r="N31" s="137">
        <f>'T1'!N31</f>
        <v>0.19040171336539588</v>
      </c>
      <c r="O31" s="137">
        <f>'T1'!O31</f>
        <v>0.13731839820295641</v>
      </c>
      <c r="P31" s="137">
        <f>'T1'!P31</f>
        <v>1.3684493703124799E-2</v>
      </c>
      <c r="Q31" s="137">
        <f>'T1'!Q31</f>
        <v>2.6179048411372367E-2</v>
      </c>
      <c r="R31" s="137">
        <f>'T1'!R31</f>
        <v>2.2933691071295331E-3</v>
      </c>
      <c r="S31" s="137">
        <f>'T1'!S31</f>
        <v>0.11841629157048267</v>
      </c>
      <c r="T31" s="137">
        <f>'T1'!T31</f>
        <v>1.0057329663670067</v>
      </c>
      <c r="U31" s="137">
        <f>'T1'!U31</f>
        <v>0.9623777343340556</v>
      </c>
      <c r="V31" s="137">
        <f>'T1'!V31</f>
        <v>0.44649526558469133</v>
      </c>
      <c r="W31" s="137">
        <f>'T1'!W31</f>
        <v>0.40071537426342074</v>
      </c>
      <c r="X31" s="137">
        <f>'T1'!X31</f>
        <v>6.3508019517965586</v>
      </c>
      <c r="Y31" s="137">
        <f>'T1'!Y31</f>
        <v>4.4299572135483283</v>
      </c>
      <c r="Z31" s="137">
        <f>'T1'!Z31</f>
        <v>0.21354350276155376</v>
      </c>
      <c r="AA31" s="137">
        <f>'T1'!AA31</f>
        <v>0</v>
      </c>
      <c r="AB31" s="137">
        <f>'T1'!AB31</f>
        <v>1.6371290641382352</v>
      </c>
      <c r="AC31" s="137">
        <f>'T1'!AC31</f>
        <v>3.6707272031215195</v>
      </c>
      <c r="AD31" s="137">
        <f>'T1'!AD31</f>
        <v>3.3075463671705116</v>
      </c>
      <c r="AE31" s="137">
        <f>'T1'!AE31</f>
        <v>4.925900715404274</v>
      </c>
      <c r="AF31" s="137">
        <f>'T1'!AF31</f>
        <v>0.38232691194957502</v>
      </c>
      <c r="AG31" s="137">
        <f>'T1'!AG31</f>
        <v>4.74035097768689</v>
      </c>
      <c r="AH31" s="137">
        <f>'T1'!AH31</f>
        <v>0.19610552018249996</v>
      </c>
      <c r="AI31" s="137">
        <f>'T1'!AI31</f>
        <v>1.497156547150533</v>
      </c>
      <c r="AJ31" s="137">
        <f>'T1'!AJ31</f>
        <v>0.43239121084034443</v>
      </c>
      <c r="AK31" s="137">
        <f>'T1'!AK31</f>
        <v>4.6730356452252257</v>
      </c>
      <c r="AL31" s="137">
        <f>'T1'!AL31</f>
        <v>0</v>
      </c>
      <c r="AM31" s="137">
        <v>0</v>
      </c>
      <c r="AN31" s="137">
        <v>0</v>
      </c>
      <c r="AO31" s="137">
        <v>0</v>
      </c>
      <c r="AP31" s="137">
        <v>0</v>
      </c>
      <c r="AQ31" s="137">
        <v>0</v>
      </c>
      <c r="AR31" s="137">
        <v>0</v>
      </c>
      <c r="AS31" s="137">
        <v>0</v>
      </c>
      <c r="AT31" s="137">
        <v>0</v>
      </c>
      <c r="AU31" s="137">
        <v>0</v>
      </c>
      <c r="AV31" s="137">
        <f>'T1'!AM31</f>
        <v>56.864472586328269</v>
      </c>
      <c r="AW31" s="137">
        <f>'T1'!AN31</f>
        <v>3.3528495526111666</v>
      </c>
      <c r="AX31" s="137">
        <f>'T1'!AO31</f>
        <v>0.27200665662884926</v>
      </c>
      <c r="AY31" s="137">
        <f>'T1'!AP31</f>
        <v>0.71811813359397725</v>
      </c>
      <c r="AZ31" s="137">
        <f>'T1'!AQ31</f>
        <v>0</v>
      </c>
      <c r="BA31" s="137">
        <f>'T1'!AR31</f>
        <v>5.5461144561191098</v>
      </c>
      <c r="BB31" s="137">
        <f>'T1'!AS31</f>
        <v>108.96824391524326</v>
      </c>
    </row>
    <row r="32" spans="1:54" x14ac:dyDescent="0.25">
      <c r="A32" s="52">
        <v>28</v>
      </c>
      <c r="B32" s="52" t="s">
        <v>95</v>
      </c>
      <c r="C32" s="66" t="s">
        <v>135</v>
      </c>
      <c r="D32" s="137">
        <f>'T1'!D32</f>
        <v>4.5001516356628302E-2</v>
      </c>
      <c r="E32" s="137">
        <f>'T1'!E32</f>
        <v>0</v>
      </c>
      <c r="F32" s="137">
        <f>'T1'!F32</f>
        <v>0.45910617748002935</v>
      </c>
      <c r="G32" s="137">
        <f>'T1'!G32</f>
        <v>8.2724006361024768E-2</v>
      </c>
      <c r="H32" s="137">
        <f>'T1'!H32</f>
        <v>1.1593159861892821E-2</v>
      </c>
      <c r="I32" s="137">
        <f>'T1'!I32</f>
        <v>2.8588376272434587E-2</v>
      </c>
      <c r="J32" s="137">
        <f>'T1'!J32</f>
        <v>1.8486025977860667E-2</v>
      </c>
      <c r="K32" s="137">
        <f>'T1'!K32</f>
        <v>8.8867694700596519E-3</v>
      </c>
      <c r="L32" s="137">
        <f>'T1'!L32</f>
        <v>0.10467764678302359</v>
      </c>
      <c r="M32" s="137">
        <f>'T1'!M32</f>
        <v>6.0354729834064924E-2</v>
      </c>
      <c r="N32" s="137">
        <f>'T1'!N32</f>
        <v>0.18321506304532989</v>
      </c>
      <c r="O32" s="137">
        <f>'T1'!O32</f>
        <v>0.1022530874527237</v>
      </c>
      <c r="P32" s="137">
        <f>'T1'!P32</f>
        <v>5.6957248427893497E-3</v>
      </c>
      <c r="Q32" s="137">
        <f>'T1'!Q32</f>
        <v>1.5057444238039125E-2</v>
      </c>
      <c r="R32" s="137">
        <f>'T1'!R32</f>
        <v>0</v>
      </c>
      <c r="S32" s="137">
        <f>'T1'!S32</f>
        <v>1.45040562531767E-2</v>
      </c>
      <c r="T32" s="137">
        <f>'T1'!T32</f>
        <v>0</v>
      </c>
      <c r="U32" s="137">
        <f>'T1'!U32</f>
        <v>0</v>
      </c>
      <c r="V32" s="137">
        <f>'T1'!V32</f>
        <v>0.90753018441720423</v>
      </c>
      <c r="W32" s="137">
        <f>'T1'!W32</f>
        <v>0.31086684710804641</v>
      </c>
      <c r="X32" s="137">
        <f>'T1'!X32</f>
        <v>2.0624889889639748</v>
      </c>
      <c r="Y32" s="137">
        <f>'T1'!Y32</f>
        <v>2.8681003486636456</v>
      </c>
      <c r="Z32" s="137">
        <f>'T1'!Z32</f>
        <v>7.1895059855099834</v>
      </c>
      <c r="AA32" s="137">
        <f>'T1'!AA32</f>
        <v>0</v>
      </c>
      <c r="AB32" s="137">
        <f>'T1'!AB32</f>
        <v>0.65744842139410231</v>
      </c>
      <c r="AC32" s="137">
        <f>'T1'!AC32</f>
        <v>0.66644011797528913</v>
      </c>
      <c r="AD32" s="137">
        <f>'T1'!AD32</f>
        <v>2.4868444793375493</v>
      </c>
      <c r="AE32" s="137">
        <f>'T1'!AE32</f>
        <v>2.2255458992905202</v>
      </c>
      <c r="AF32" s="137">
        <f>'T1'!AF32</f>
        <v>5.1811771827881827</v>
      </c>
      <c r="AG32" s="137">
        <f>'T1'!AG32</f>
        <v>0</v>
      </c>
      <c r="AH32" s="137">
        <f>'T1'!AH32</f>
        <v>5.3282529894687708E-2</v>
      </c>
      <c r="AI32" s="137">
        <f>'T1'!AI32</f>
        <v>0.35948101518713299</v>
      </c>
      <c r="AJ32" s="137">
        <f>'T1'!AJ32</f>
        <v>3.2431607518342029</v>
      </c>
      <c r="AK32" s="137">
        <f>'T1'!AK32</f>
        <v>3.8162903277265707</v>
      </c>
      <c r="AL32" s="137">
        <f>'T1'!AL32</f>
        <v>0</v>
      </c>
      <c r="AM32" s="137">
        <v>0</v>
      </c>
      <c r="AN32" s="137">
        <v>0</v>
      </c>
      <c r="AO32" s="137">
        <v>0</v>
      </c>
      <c r="AP32" s="137">
        <v>0</v>
      </c>
      <c r="AQ32" s="137">
        <v>0</v>
      </c>
      <c r="AR32" s="137">
        <v>0</v>
      </c>
      <c r="AS32" s="137">
        <v>0</v>
      </c>
      <c r="AT32" s="137">
        <v>0</v>
      </c>
      <c r="AU32" s="137">
        <v>0</v>
      </c>
      <c r="AV32" s="137">
        <f>'T1'!AM32</f>
        <v>145.04324674165082</v>
      </c>
      <c r="AW32" s="137">
        <f>'T1'!AN32</f>
        <v>0</v>
      </c>
      <c r="AX32" s="137">
        <f>'T1'!AO32</f>
        <v>0</v>
      </c>
      <c r="AY32" s="137">
        <f>'T1'!AP32</f>
        <v>0</v>
      </c>
      <c r="AZ32" s="137">
        <f>'T1'!AQ32</f>
        <v>0</v>
      </c>
      <c r="BA32" s="137">
        <f>'T1'!AR32</f>
        <v>0.11014788925573998</v>
      </c>
      <c r="BB32" s="137">
        <f>'T1'!AS32</f>
        <v>178.32170149522676</v>
      </c>
    </row>
    <row r="33" spans="1:54" x14ac:dyDescent="0.25">
      <c r="A33" s="52">
        <v>29</v>
      </c>
      <c r="B33" s="52" t="s">
        <v>96</v>
      </c>
      <c r="C33" s="66" t="s">
        <v>136</v>
      </c>
      <c r="D33" s="137">
        <f>'T1'!D33</f>
        <v>7.0062423821454747</v>
      </c>
      <c r="E33" s="137">
        <f>'T1'!E33</f>
        <v>0.4096107931449145</v>
      </c>
      <c r="F33" s="137">
        <f>'T1'!F33</f>
        <v>0.59572072686097644</v>
      </c>
      <c r="G33" s="137">
        <f>'T1'!G33</f>
        <v>0.20401982024577478</v>
      </c>
      <c r="H33" s="137">
        <f>'T1'!H33</f>
        <v>3.2071443815144797E-2</v>
      </c>
      <c r="I33" s="137">
        <f>'T1'!I33</f>
        <v>0.18179189341193638</v>
      </c>
      <c r="J33" s="137">
        <f>'T1'!J33</f>
        <v>6.421023129547225E-2</v>
      </c>
      <c r="K33" s="137">
        <f>'T1'!K33</f>
        <v>3.3029906938838248E-2</v>
      </c>
      <c r="L33" s="137">
        <f>'T1'!L33</f>
        <v>0.42296751836434859</v>
      </c>
      <c r="M33" s="137">
        <f>'T1'!M33</f>
        <v>6.8169536885001464E-2</v>
      </c>
      <c r="N33" s="137">
        <f>'T1'!N33</f>
        <v>0.33724171155285065</v>
      </c>
      <c r="O33" s="137">
        <f>'T1'!O33</f>
        <v>0.18830138297968516</v>
      </c>
      <c r="P33" s="137">
        <f>'T1'!P33</f>
        <v>2.2565867820075459E-2</v>
      </c>
      <c r="Q33" s="137">
        <f>'T1'!Q33</f>
        <v>5.4343885650550497E-2</v>
      </c>
      <c r="R33" s="137">
        <f>'T1'!R33</f>
        <v>8.1293977267850419E-3</v>
      </c>
      <c r="S33" s="137">
        <f>'T1'!S33</f>
        <v>0.45942561198880932</v>
      </c>
      <c r="T33" s="137">
        <f>'T1'!T33</f>
        <v>1.6656585323874296</v>
      </c>
      <c r="U33" s="137">
        <f>'T1'!U33</f>
        <v>4.1315923732420758</v>
      </c>
      <c r="V33" s="137">
        <f>'T1'!V33</f>
        <v>1.329218382922541</v>
      </c>
      <c r="W33" s="137">
        <f>'T1'!W33</f>
        <v>1.9099781972479719</v>
      </c>
      <c r="X33" s="137">
        <f>'T1'!X33</f>
        <v>5.7361379322697648</v>
      </c>
      <c r="Y33" s="137">
        <f>'T1'!Y33</f>
        <v>0.35575262961388748</v>
      </c>
      <c r="Z33" s="137">
        <f>'T1'!Z33</f>
        <v>0.64859792776625569</v>
      </c>
      <c r="AA33" s="137">
        <f>'T1'!AA33</f>
        <v>0</v>
      </c>
      <c r="AB33" s="137">
        <f>'T1'!AB33</f>
        <v>0.37551916101207833</v>
      </c>
      <c r="AC33" s="137">
        <f>'T1'!AC33</f>
        <v>1.5388757905835622</v>
      </c>
      <c r="AD33" s="137">
        <f>'T1'!AD33</f>
        <v>0.62937596609221125</v>
      </c>
      <c r="AE33" s="137">
        <f>'T1'!AE33</f>
        <v>8.0647367509788488</v>
      </c>
      <c r="AF33" s="137">
        <f>'T1'!AF33</f>
        <v>1.5971620000794673</v>
      </c>
      <c r="AG33" s="137">
        <f>'T1'!AG33</f>
        <v>1.8723100155935426</v>
      </c>
      <c r="AH33" s="137">
        <f>'T1'!AH33</f>
        <v>0.69673615252124621</v>
      </c>
      <c r="AI33" s="137">
        <f>'T1'!AI33</f>
        <v>1.3606941729369066</v>
      </c>
      <c r="AJ33" s="137">
        <f>'T1'!AJ33</f>
        <v>1.8155394784177592</v>
      </c>
      <c r="AK33" s="137">
        <f>'T1'!AK33</f>
        <v>5.0583490834413753</v>
      </c>
      <c r="AL33" s="137">
        <f>'T1'!AL33</f>
        <v>0</v>
      </c>
      <c r="AM33" s="137">
        <v>0</v>
      </c>
      <c r="AN33" s="137">
        <v>0</v>
      </c>
      <c r="AO33" s="137">
        <v>0</v>
      </c>
      <c r="AP33" s="137">
        <v>0</v>
      </c>
      <c r="AQ33" s="137">
        <v>0</v>
      </c>
      <c r="AR33" s="137">
        <v>0</v>
      </c>
      <c r="AS33" s="137">
        <v>0</v>
      </c>
      <c r="AT33" s="137">
        <v>0</v>
      </c>
      <c r="AU33" s="137">
        <v>0</v>
      </c>
      <c r="AV33" s="137">
        <f>'T1'!AM33</f>
        <v>30.849733186852507</v>
      </c>
      <c r="AW33" s="137">
        <f>'T1'!AN33</f>
        <v>2.3022956531060629E-3</v>
      </c>
      <c r="AX33" s="137">
        <f>'T1'!AO33</f>
        <v>0</v>
      </c>
      <c r="AY33" s="137">
        <f>'T1'!AP33</f>
        <v>141.53142607584329</v>
      </c>
      <c r="AZ33" s="137">
        <f>'T1'!AQ33</f>
        <v>0</v>
      </c>
      <c r="BA33" s="137">
        <f>'T1'!AR33</f>
        <v>2.6349520927113821E-2</v>
      </c>
      <c r="BB33" s="137">
        <f>'T1'!AS33</f>
        <v>221.28388773720957</v>
      </c>
    </row>
    <row r="34" spans="1:54" x14ac:dyDescent="0.25">
      <c r="A34" s="52">
        <v>30</v>
      </c>
      <c r="B34" s="52" t="s">
        <v>97</v>
      </c>
      <c r="C34" s="66" t="s">
        <v>137</v>
      </c>
      <c r="D34" s="137">
        <f>'T1'!D34</f>
        <v>28.550053579382656</v>
      </c>
      <c r="E34" s="137">
        <f>'T1'!E34</f>
        <v>0.92939539342159383</v>
      </c>
      <c r="F34" s="137">
        <f>'T1'!F34</f>
        <v>1.5928212891020963</v>
      </c>
      <c r="G34" s="137">
        <f>'T1'!G34</f>
        <v>0.29505612195010078</v>
      </c>
      <c r="H34" s="137">
        <f>'T1'!H34</f>
        <v>3.2379419056024615E-2</v>
      </c>
      <c r="I34" s="137">
        <f>'T1'!I34</f>
        <v>0.27544955596980952</v>
      </c>
      <c r="J34" s="137">
        <f>'T1'!J34</f>
        <v>5.9347427144241106E-2</v>
      </c>
      <c r="K34" s="137">
        <f>'T1'!K34</f>
        <v>6.2805142726209309E-2</v>
      </c>
      <c r="L34" s="137">
        <f>'T1'!L34</f>
        <v>0.97831736308073181</v>
      </c>
      <c r="M34" s="137">
        <f>'T1'!M34</f>
        <v>6.8084235398572487E-2</v>
      </c>
      <c r="N34" s="137">
        <f>'T1'!N34</f>
        <v>0.58760633439441645</v>
      </c>
      <c r="O34" s="137">
        <f>'T1'!O34</f>
        <v>0.34763818118587614</v>
      </c>
      <c r="P34" s="137">
        <f>'T1'!P34</f>
        <v>4.5503489887984069E-2</v>
      </c>
      <c r="Q34" s="137">
        <f>'T1'!Q34</f>
        <v>0.12592361918447462</v>
      </c>
      <c r="R34" s="137">
        <f>'T1'!R34</f>
        <v>3.0615859285247934E-3</v>
      </c>
      <c r="S34" s="137">
        <f>'T1'!S34</f>
        <v>0.57102487576180694</v>
      </c>
      <c r="T34" s="137">
        <f>'T1'!T34</f>
        <v>6.8227350613276503</v>
      </c>
      <c r="U34" s="137">
        <f>'T1'!U34</f>
        <v>2.9651236260905574</v>
      </c>
      <c r="V34" s="137">
        <f>'T1'!V34</f>
        <v>0.43949264922612058</v>
      </c>
      <c r="W34" s="137">
        <f>'T1'!W34</f>
        <v>0.25135143156284473</v>
      </c>
      <c r="X34" s="137">
        <f>'T1'!X34</f>
        <v>1.6485034183136293</v>
      </c>
      <c r="Y34" s="137">
        <f>'T1'!Y34</f>
        <v>0.29490575060778706</v>
      </c>
      <c r="Z34" s="137">
        <f>'T1'!Z34</f>
        <v>1.7631218794600962</v>
      </c>
      <c r="AA34" s="137">
        <f>'T1'!AA34</f>
        <v>0</v>
      </c>
      <c r="AB34" s="137">
        <f>'T1'!AB34</f>
        <v>0.32856355726702924</v>
      </c>
      <c r="AC34" s="137">
        <f>'T1'!AC34</f>
        <v>1.1370916142664873</v>
      </c>
      <c r="AD34" s="137">
        <f>'T1'!AD34</f>
        <v>0.60396296104353231</v>
      </c>
      <c r="AE34" s="137">
        <f>'T1'!AE34</f>
        <v>7.8048170892730795</v>
      </c>
      <c r="AF34" s="137">
        <f>'T1'!AF34</f>
        <v>3.5801059955075694</v>
      </c>
      <c r="AG34" s="137">
        <f>'T1'!AG34</f>
        <v>4.6983318417207327</v>
      </c>
      <c r="AH34" s="137">
        <f>'T1'!AH34</f>
        <v>0.50199969278832179</v>
      </c>
      <c r="AI34" s="137">
        <f>'T1'!AI34</f>
        <v>1.6600455419365796</v>
      </c>
      <c r="AJ34" s="137">
        <f>'T1'!AJ34</f>
        <v>1.4530987168601903</v>
      </c>
      <c r="AK34" s="137">
        <f>'T1'!AK34</f>
        <v>5.769310319794509</v>
      </c>
      <c r="AL34" s="137">
        <f>'T1'!AL34</f>
        <v>0</v>
      </c>
      <c r="AM34" s="137">
        <v>0</v>
      </c>
      <c r="AN34" s="137">
        <v>0</v>
      </c>
      <c r="AO34" s="137">
        <v>0</v>
      </c>
      <c r="AP34" s="137">
        <v>0</v>
      </c>
      <c r="AQ34" s="137">
        <v>0</v>
      </c>
      <c r="AR34" s="137">
        <v>0</v>
      </c>
      <c r="AS34" s="137">
        <v>0</v>
      </c>
      <c r="AT34" s="137">
        <v>0</v>
      </c>
      <c r="AU34" s="137">
        <v>0</v>
      </c>
      <c r="AV34" s="137">
        <f>'T1'!AM34</f>
        <v>28.617364882502386</v>
      </c>
      <c r="AW34" s="137">
        <f>'T1'!AN34</f>
        <v>6.5315869248670222E-2</v>
      </c>
      <c r="AX34" s="137">
        <f>'T1'!AO34</f>
        <v>0.78902872040791128</v>
      </c>
      <c r="AY34" s="137">
        <f>'T1'!AP34</f>
        <v>3.5446183713334602</v>
      </c>
      <c r="AZ34" s="137">
        <f>'T1'!AQ34</f>
        <v>0</v>
      </c>
      <c r="BA34" s="137">
        <f>'T1'!AR34</f>
        <v>0.64274493711640435</v>
      </c>
      <c r="BB34" s="137">
        <f>'T1'!AS34</f>
        <v>109.90610154123067</v>
      </c>
    </row>
    <row r="35" spans="1:54" x14ac:dyDescent="0.25">
      <c r="A35" s="52">
        <v>31</v>
      </c>
      <c r="B35" s="52" t="s">
        <v>98</v>
      </c>
      <c r="C35" s="66" t="s">
        <v>138</v>
      </c>
      <c r="D35" s="137">
        <f>'T1'!D35</f>
        <v>3.3460387540917839E-2</v>
      </c>
      <c r="E35" s="137">
        <f>'T1'!E35</f>
        <v>7.120230035718148E-3</v>
      </c>
      <c r="F35" s="137">
        <f>'T1'!F35</f>
        <v>0</v>
      </c>
      <c r="G35" s="137">
        <f>'T1'!G35</f>
        <v>0</v>
      </c>
      <c r="H35" s="137">
        <f>'T1'!H35</f>
        <v>0</v>
      </c>
      <c r="I35" s="137">
        <f>'T1'!I35</f>
        <v>0</v>
      </c>
      <c r="J35" s="137">
        <f>'T1'!J35</f>
        <v>0</v>
      </c>
      <c r="K35" s="137">
        <f>'T1'!K35</f>
        <v>0</v>
      </c>
      <c r="L35" s="137">
        <f>'T1'!L35</f>
        <v>0</v>
      </c>
      <c r="M35" s="137">
        <f>'T1'!M35</f>
        <v>0</v>
      </c>
      <c r="N35" s="137">
        <f>'T1'!N35</f>
        <v>0</v>
      </c>
      <c r="O35" s="137">
        <f>'T1'!O35</f>
        <v>0</v>
      </c>
      <c r="P35" s="137">
        <f>'T1'!P35</f>
        <v>0</v>
      </c>
      <c r="Q35" s="137">
        <f>'T1'!Q35</f>
        <v>0</v>
      </c>
      <c r="R35" s="137">
        <f>'T1'!R35</f>
        <v>0</v>
      </c>
      <c r="S35" s="137">
        <f>'T1'!S35</f>
        <v>0</v>
      </c>
      <c r="T35" s="137">
        <f>'T1'!T35</f>
        <v>0.17598863678801629</v>
      </c>
      <c r="U35" s="137">
        <f>'T1'!U35</f>
        <v>3.2068477595427199E-2</v>
      </c>
      <c r="V35" s="137">
        <f>'T1'!V35</f>
        <v>1.3115947618693457E-2</v>
      </c>
      <c r="W35" s="137">
        <f>'T1'!W35</f>
        <v>1.5694481080909432E-2</v>
      </c>
      <c r="X35" s="137">
        <f>'T1'!X35</f>
        <v>4.6903653515794945E-2</v>
      </c>
      <c r="Y35" s="137">
        <f>'T1'!Y35</f>
        <v>5.0302017463929923E-3</v>
      </c>
      <c r="Z35" s="137">
        <f>'T1'!Z35</f>
        <v>0.10374465139479704</v>
      </c>
      <c r="AA35" s="137">
        <f>'T1'!AA35</f>
        <v>0</v>
      </c>
      <c r="AB35" s="137">
        <f>'T1'!AB35</f>
        <v>7.0186518571404366E-3</v>
      </c>
      <c r="AC35" s="137">
        <f>'T1'!AC35</f>
        <v>3.5518609761034131E-2</v>
      </c>
      <c r="AD35" s="137">
        <f>'T1'!AD35</f>
        <v>1.4113280923341961E-2</v>
      </c>
      <c r="AE35" s="137">
        <f>'T1'!AE35</f>
        <v>1.4209010759959456E-2</v>
      </c>
      <c r="AF35" s="137">
        <f>'T1'!AF35</f>
        <v>8.6093787274483114E-4</v>
      </c>
      <c r="AG35" s="137">
        <f>'T1'!AG35</f>
        <v>6.9145868470927685E-2</v>
      </c>
      <c r="AH35" s="137">
        <f>'T1'!AH35</f>
        <v>7.6909884429382014E-2</v>
      </c>
      <c r="AI35" s="137">
        <f>'T1'!AI35</f>
        <v>6.6449584569547138E-2</v>
      </c>
      <c r="AJ35" s="137">
        <f>'T1'!AJ35</f>
        <v>0.11424657826773341</v>
      </c>
      <c r="AK35" s="137">
        <f>'T1'!AK35</f>
        <v>1.3767135597530322</v>
      </c>
      <c r="AL35" s="137">
        <f>'T1'!AL35</f>
        <v>0</v>
      </c>
      <c r="AM35" s="137">
        <v>0</v>
      </c>
      <c r="AN35" s="137">
        <v>0</v>
      </c>
      <c r="AO35" s="137">
        <v>0</v>
      </c>
      <c r="AP35" s="137">
        <v>0</v>
      </c>
      <c r="AQ35" s="137">
        <v>0</v>
      </c>
      <c r="AR35" s="137">
        <v>0</v>
      </c>
      <c r="AS35" s="137">
        <v>0</v>
      </c>
      <c r="AT35" s="137">
        <v>0</v>
      </c>
      <c r="AU35" s="137">
        <v>0</v>
      </c>
      <c r="AV35" s="137">
        <f>'T1'!AM35</f>
        <v>21.964661968124553</v>
      </c>
      <c r="AW35" s="137">
        <f>'T1'!AN35</f>
        <v>0.27955664300907918</v>
      </c>
      <c r="AX35" s="137">
        <f>'T1'!AO35</f>
        <v>50.511384983915924</v>
      </c>
      <c r="AY35" s="137">
        <f>'T1'!AP35</f>
        <v>0</v>
      </c>
      <c r="AZ35" s="137">
        <f>'T1'!AQ35</f>
        <v>0</v>
      </c>
      <c r="BA35" s="137">
        <f>'T1'!AR35</f>
        <v>12.593679723732995</v>
      </c>
      <c r="BB35" s="137">
        <f>'T1'!AS35</f>
        <v>87.557595952764061</v>
      </c>
    </row>
    <row r="36" spans="1:54" x14ac:dyDescent="0.25">
      <c r="A36" s="52">
        <v>32</v>
      </c>
      <c r="B36" s="52" t="s">
        <v>99</v>
      </c>
      <c r="C36" s="66" t="s">
        <v>57</v>
      </c>
      <c r="D36" s="137">
        <f>'T1'!D36</f>
        <v>2.5897873659460776E-2</v>
      </c>
      <c r="E36" s="137">
        <f>'T1'!E36</f>
        <v>4.7915309517326365E-4</v>
      </c>
      <c r="F36" s="137">
        <f>'T1'!F36</f>
        <v>2.1771663427862811E-2</v>
      </c>
      <c r="G36" s="137">
        <f>'T1'!G36</f>
        <v>2.4884901777857153E-3</v>
      </c>
      <c r="H36" s="137">
        <f>'T1'!H36</f>
        <v>4.3664154039978561E-4</v>
      </c>
      <c r="I36" s="137">
        <f>'T1'!I36</f>
        <v>1.3440683256474165E-3</v>
      </c>
      <c r="J36" s="137">
        <f>'T1'!J36</f>
        <v>8.7555368425109767E-4</v>
      </c>
      <c r="K36" s="137">
        <f>'T1'!K36</f>
        <v>3.4212676923318799E-4</v>
      </c>
      <c r="L36" s="137">
        <f>'T1'!L36</f>
        <v>2.2288644298832454E-3</v>
      </c>
      <c r="M36" s="137">
        <f>'T1'!M36</f>
        <v>3.8292809504765954E-3</v>
      </c>
      <c r="N36" s="137">
        <f>'T1'!N36</f>
        <v>5.858411971968837E-3</v>
      </c>
      <c r="O36" s="137">
        <f>'T1'!O36</f>
        <v>6.1499947544957434E-3</v>
      </c>
      <c r="P36" s="137">
        <f>'T1'!P36</f>
        <v>8.0740773743518315E-5</v>
      </c>
      <c r="Q36" s="137">
        <f>'T1'!Q36</f>
        <v>4.0063359785051661E-4</v>
      </c>
      <c r="R36" s="137">
        <f>'T1'!R36</f>
        <v>5.6362404346811703E-5</v>
      </c>
      <c r="S36" s="137">
        <f>'T1'!S36</f>
        <v>2.2666239589217026E-3</v>
      </c>
      <c r="T36" s="137">
        <f>'T1'!T36</f>
        <v>0.51461367231612054</v>
      </c>
      <c r="U36" s="137">
        <f>'T1'!U36</f>
        <v>2.5833890988120015E-2</v>
      </c>
      <c r="V36" s="137">
        <f>'T1'!V36</f>
        <v>1.5687545295494864E-3</v>
      </c>
      <c r="W36" s="137">
        <f>'T1'!W36</f>
        <v>2.3563795210430221E-3</v>
      </c>
      <c r="X36" s="137">
        <f>'T1'!X36</f>
        <v>7.0049021256994434E-3</v>
      </c>
      <c r="Y36" s="137">
        <f>'T1'!Y36</f>
        <v>8.9526795669202363E-3</v>
      </c>
      <c r="Z36" s="137">
        <f>'T1'!Z36</f>
        <v>1.0636834339299572E-2</v>
      </c>
      <c r="AA36" s="137">
        <f>'T1'!AA36</f>
        <v>0</v>
      </c>
      <c r="AB36" s="137">
        <f>'T1'!AB36</f>
        <v>0.43277347630026003</v>
      </c>
      <c r="AC36" s="137">
        <f>'T1'!AC36</f>
        <v>2.0717010853472832E-2</v>
      </c>
      <c r="AD36" s="137">
        <f>'T1'!AD36</f>
        <v>5.9227024627347699E-3</v>
      </c>
      <c r="AE36" s="137">
        <f>'T1'!AE36</f>
        <v>8.860553377566513E-3</v>
      </c>
      <c r="AF36" s="137">
        <f>'T1'!AF36</f>
        <v>0.12726099513666775</v>
      </c>
      <c r="AG36" s="137">
        <f>'T1'!AG36</f>
        <v>3.7143363904758364</v>
      </c>
      <c r="AH36" s="137">
        <f>'T1'!AH36</f>
        <v>0.15974891505451091</v>
      </c>
      <c r="AI36" s="137">
        <f>'T1'!AI36</f>
        <v>0.7175769380431235</v>
      </c>
      <c r="AJ36" s="137">
        <f>'T1'!AJ36</f>
        <v>0.96906857498213517</v>
      </c>
      <c r="AK36" s="137">
        <f>'T1'!AK36</f>
        <v>2.2335671836038999</v>
      </c>
      <c r="AL36" s="137">
        <f>'T1'!AL36</f>
        <v>0</v>
      </c>
      <c r="AM36" s="137">
        <v>0</v>
      </c>
      <c r="AN36" s="137">
        <v>0</v>
      </c>
      <c r="AO36" s="137">
        <v>0</v>
      </c>
      <c r="AP36" s="137">
        <v>0</v>
      </c>
      <c r="AQ36" s="137">
        <v>0</v>
      </c>
      <c r="AR36" s="137">
        <v>0</v>
      </c>
      <c r="AS36" s="137">
        <v>0</v>
      </c>
      <c r="AT36" s="137">
        <v>0</v>
      </c>
      <c r="AU36" s="137">
        <v>0</v>
      </c>
      <c r="AV36" s="137">
        <f>'T1'!AM36</f>
        <v>37.478821922963441</v>
      </c>
      <c r="AW36" s="137">
        <f>'T1'!AN36</f>
        <v>9.4017887024798146</v>
      </c>
      <c r="AX36" s="137">
        <f>'T1'!AO36</f>
        <v>146.2225623302165</v>
      </c>
      <c r="AY36" s="137">
        <f>'T1'!AP36</f>
        <v>0.46861398868878934</v>
      </c>
      <c r="AZ36" s="137">
        <f>'T1'!AQ36</f>
        <v>0</v>
      </c>
      <c r="BA36" s="137">
        <f>'T1'!AR36</f>
        <v>0.12972670474557091</v>
      </c>
      <c r="BB36" s="137">
        <f>'T1'!AS36</f>
        <v>202.7368199862926</v>
      </c>
    </row>
    <row r="37" spans="1:54" x14ac:dyDescent="0.25">
      <c r="A37" s="52">
        <v>33</v>
      </c>
      <c r="B37" s="52" t="s">
        <v>100</v>
      </c>
      <c r="C37" s="66" t="s">
        <v>139</v>
      </c>
      <c r="D37" s="137">
        <f>'T1'!D37</f>
        <v>1.8076610994658042</v>
      </c>
      <c r="E37" s="137">
        <f>'T1'!E37</f>
        <v>4.0584461147578615E-3</v>
      </c>
      <c r="F37" s="137">
        <f>'T1'!F37</f>
        <v>0.16308129564886328</v>
      </c>
      <c r="G37" s="137">
        <f>'T1'!G37</f>
        <v>1.8911046317551496E-2</v>
      </c>
      <c r="H37" s="137">
        <f>'T1'!H37</f>
        <v>3.3205028525598542E-3</v>
      </c>
      <c r="I37" s="137">
        <f>'T1'!I37</f>
        <v>1.032244603269257E-2</v>
      </c>
      <c r="J37" s="137">
        <f>'T1'!J37</f>
        <v>6.6620644451372089E-3</v>
      </c>
      <c r="K37" s="137">
        <f>'T1'!K37</f>
        <v>2.5988356827706402E-3</v>
      </c>
      <c r="L37" s="137">
        <f>'T1'!L37</f>
        <v>1.7105507278277799E-2</v>
      </c>
      <c r="M37" s="137">
        <f>'T1'!M37</f>
        <v>2.871942660165203E-2</v>
      </c>
      <c r="N37" s="137">
        <f>'T1'!N37</f>
        <v>4.4229251742990257E-2</v>
      </c>
      <c r="O37" s="137">
        <f>'T1'!O37</f>
        <v>4.6178424750611027E-2</v>
      </c>
      <c r="P37" s="137">
        <f>'T1'!P37</f>
        <v>6.3169668192779402E-4</v>
      </c>
      <c r="Q37" s="137">
        <f>'T1'!Q37</f>
        <v>3.051495140614579E-3</v>
      </c>
      <c r="R37" s="137">
        <f>'T1'!R37</f>
        <v>4.3928535680862462E-4</v>
      </c>
      <c r="S37" s="137">
        <f>'T1'!S37</f>
        <v>1.7725060338732557E-2</v>
      </c>
      <c r="T37" s="137">
        <f>'T1'!T37</f>
        <v>1.3475244598651603E-2</v>
      </c>
      <c r="U37" s="137">
        <f>'T1'!U37</f>
        <v>0.20150809055206029</v>
      </c>
      <c r="V37" s="137">
        <f>'T1'!V37</f>
        <v>1.4822255733019553E-2</v>
      </c>
      <c r="W37" s="137">
        <f>'T1'!W37</f>
        <v>2.2267102764747179E-2</v>
      </c>
      <c r="X37" s="137">
        <f>'T1'!X37</f>
        <v>6.6102992344390585E-2</v>
      </c>
      <c r="Y37" s="137">
        <f>'T1'!Y37</f>
        <v>0.15219046570898823</v>
      </c>
      <c r="Z37" s="137">
        <f>'T1'!Z37</f>
        <v>8.0296072567521123E-2</v>
      </c>
      <c r="AA37" s="137">
        <f>'T1'!AA37</f>
        <v>0</v>
      </c>
      <c r="AB37" s="137">
        <f>'T1'!AB37</f>
        <v>1.0721545650977852E-2</v>
      </c>
      <c r="AC37" s="137">
        <f>'T1'!AC37</f>
        <v>5.3173315152782556E-2</v>
      </c>
      <c r="AD37" s="137">
        <f>'T1'!AD37</f>
        <v>0.10539934524425763</v>
      </c>
      <c r="AE37" s="137">
        <f>'T1'!AE37</f>
        <v>0.76998194068381565</v>
      </c>
      <c r="AF37" s="137">
        <f>'T1'!AF37</f>
        <v>9.1114526002876312E-3</v>
      </c>
      <c r="AG37" s="137">
        <f>'T1'!AG37</f>
        <v>7.6183966328297395E-2</v>
      </c>
      <c r="AH37" s="137">
        <f>'T1'!AH37</f>
        <v>1.9446218163325819E-2</v>
      </c>
      <c r="AI37" s="137">
        <f>'T1'!AI37</f>
        <v>2.7029269942674662E-2</v>
      </c>
      <c r="AJ37" s="137">
        <f>'T1'!AJ37</f>
        <v>0.52462720901249849</v>
      </c>
      <c r="AK37" s="137">
        <f>'T1'!AK37</f>
        <v>1.0336000066881095</v>
      </c>
      <c r="AL37" s="137">
        <f>'T1'!AL37</f>
        <v>0</v>
      </c>
      <c r="AM37" s="137">
        <v>0</v>
      </c>
      <c r="AN37" s="137">
        <v>0</v>
      </c>
      <c r="AO37" s="137">
        <v>0</v>
      </c>
      <c r="AP37" s="137">
        <v>0</v>
      </c>
      <c r="AQ37" s="137">
        <v>0</v>
      </c>
      <c r="AR37" s="137">
        <v>0</v>
      </c>
      <c r="AS37" s="137">
        <v>0</v>
      </c>
      <c r="AT37" s="137">
        <v>0</v>
      </c>
      <c r="AU37" s="137">
        <v>0</v>
      </c>
      <c r="AV37" s="137">
        <f>'T1'!AM37</f>
        <v>25.636750018451515</v>
      </c>
      <c r="AW37" s="137">
        <f>'T1'!AN37</f>
        <v>4.682078409728077</v>
      </c>
      <c r="AX37" s="137">
        <f>'T1'!AO37</f>
        <v>31.552019899658806</v>
      </c>
      <c r="AY37" s="137">
        <f>'T1'!AP37</f>
        <v>3.2892683145777593</v>
      </c>
      <c r="AZ37" s="137">
        <f>'T1'!AQ37</f>
        <v>0</v>
      </c>
      <c r="BA37" s="137">
        <f>'T1'!AR37</f>
        <v>0.19559059192745323</v>
      </c>
      <c r="BB37" s="137">
        <f>'T1'!AS37</f>
        <v>70.710339612531769</v>
      </c>
    </row>
    <row r="38" spans="1:54" x14ac:dyDescent="0.25">
      <c r="A38" s="52">
        <v>34</v>
      </c>
      <c r="B38" s="52" t="s">
        <v>101</v>
      </c>
      <c r="C38" s="66" t="s">
        <v>140</v>
      </c>
      <c r="D38" s="137">
        <f>'T1'!D38</f>
        <v>0.89734190044025719</v>
      </c>
      <c r="E38" s="137">
        <f>'T1'!E38</f>
        <v>0.15959799948557077</v>
      </c>
      <c r="F38" s="137">
        <f>'T1'!F38</f>
        <v>6.6185542643351136E-2</v>
      </c>
      <c r="G38" s="137">
        <f>'T1'!G38</f>
        <v>3.8249609546049793E-2</v>
      </c>
      <c r="H38" s="137">
        <f>'T1'!H38</f>
        <v>5.8541726549112012E-3</v>
      </c>
      <c r="I38" s="137">
        <f>'T1'!I38</f>
        <v>2.3085339829322316E-2</v>
      </c>
      <c r="J38" s="137">
        <f>'T1'!J38</f>
        <v>1.2334634089769288E-2</v>
      </c>
      <c r="K38" s="137">
        <f>'T1'!K38</f>
        <v>3.0026842406068962E-3</v>
      </c>
      <c r="L38" s="137">
        <f>'T1'!L38</f>
        <v>4.0751358090454423E-2</v>
      </c>
      <c r="M38" s="137">
        <f>'T1'!M38</f>
        <v>2.5924160522564611E-2</v>
      </c>
      <c r="N38" s="137">
        <f>'T1'!N38</f>
        <v>0.1010560065982847</v>
      </c>
      <c r="O38" s="137">
        <f>'T1'!O38</f>
        <v>6.669564091817487E-2</v>
      </c>
      <c r="P38" s="137">
        <f>'T1'!P38</f>
        <v>2.8016804502947949E-3</v>
      </c>
      <c r="Q38" s="137">
        <f>'T1'!Q38</f>
        <v>6.1819791043906426E-3</v>
      </c>
      <c r="R38" s="137">
        <f>'T1'!R38</f>
        <v>1.3544269405406013E-3</v>
      </c>
      <c r="S38" s="137">
        <f>'T1'!S38</f>
        <v>5.1725912501119922E-2</v>
      </c>
      <c r="T38" s="137">
        <f>'T1'!T38</f>
        <v>2.9716139178536523</v>
      </c>
      <c r="U38" s="137">
        <f>'T1'!U38</f>
        <v>1.0575511757868528</v>
      </c>
      <c r="V38" s="137">
        <f>'T1'!V38</f>
        <v>0.38391743443127219</v>
      </c>
      <c r="W38" s="137">
        <f>'T1'!W38</f>
        <v>0.49325714154418832</v>
      </c>
      <c r="X38" s="137">
        <f>'T1'!X38</f>
        <v>1.7519504427368546</v>
      </c>
      <c r="Y38" s="137">
        <f>'T1'!Y38</f>
        <v>0.48747701886639816</v>
      </c>
      <c r="Z38" s="137">
        <f>'T1'!Z38</f>
        <v>1.7041253149077411</v>
      </c>
      <c r="AA38" s="137">
        <f>'T1'!AA38</f>
        <v>0</v>
      </c>
      <c r="AB38" s="137">
        <f>'T1'!AB38</f>
        <v>0.14248728802673466</v>
      </c>
      <c r="AC38" s="137">
        <f>'T1'!AC38</f>
        <v>0.83633122601363707</v>
      </c>
      <c r="AD38" s="137">
        <f>'T1'!AD38</f>
        <v>0.56714881404217432</v>
      </c>
      <c r="AE38" s="137">
        <f>'T1'!AE38</f>
        <v>1.1782608800432801</v>
      </c>
      <c r="AF38" s="137">
        <f>'T1'!AF38</f>
        <v>0.18492741558384421</v>
      </c>
      <c r="AG38" s="137">
        <f>'T1'!AG38</f>
        <v>0.94467269755893279</v>
      </c>
      <c r="AH38" s="137">
        <f>'T1'!AH38</f>
        <v>1.3064831184165677</v>
      </c>
      <c r="AI38" s="137">
        <f>'T1'!AI38</f>
        <v>1.166896685135234</v>
      </c>
      <c r="AJ38" s="137">
        <f>'T1'!AJ38</f>
        <v>1.9222823805904818</v>
      </c>
      <c r="AK38" s="137">
        <f>'T1'!AK38</f>
        <v>5.1118844600278823</v>
      </c>
      <c r="AL38" s="137">
        <f>'T1'!AL38</f>
        <v>0</v>
      </c>
      <c r="AM38" s="137">
        <v>0</v>
      </c>
      <c r="AN38" s="137">
        <v>0</v>
      </c>
      <c r="AO38" s="137">
        <v>0</v>
      </c>
      <c r="AP38" s="137">
        <v>0</v>
      </c>
      <c r="AQ38" s="137">
        <v>0</v>
      </c>
      <c r="AR38" s="137">
        <v>0</v>
      </c>
      <c r="AS38" s="137">
        <v>0</v>
      </c>
      <c r="AT38" s="137">
        <v>0</v>
      </c>
      <c r="AU38" s="137">
        <v>0</v>
      </c>
      <c r="AV38" s="137">
        <f>'T1'!AM38</f>
        <v>36.815181681134078</v>
      </c>
      <c r="AW38" s="137">
        <f>'T1'!AN38</f>
        <v>2.2655006893096941</v>
      </c>
      <c r="AX38" s="137">
        <f>'T1'!AO38</f>
        <v>63.304262446086916</v>
      </c>
      <c r="AY38" s="137">
        <f>'T1'!AP38</f>
        <v>17.802761783582064</v>
      </c>
      <c r="AZ38" s="137">
        <f>'T1'!AQ38</f>
        <v>0</v>
      </c>
      <c r="BA38" s="137">
        <f>'T1'!AR38</f>
        <v>36.621859474993933</v>
      </c>
      <c r="BB38" s="137">
        <f>'T1'!AS38</f>
        <v>180.52297653472812</v>
      </c>
    </row>
    <row r="39" spans="1:54" x14ac:dyDescent="0.25">
      <c r="A39" s="52">
        <v>35</v>
      </c>
      <c r="B39" s="52" t="s">
        <v>102</v>
      </c>
      <c r="C39" s="66" t="s">
        <v>141</v>
      </c>
      <c r="D39" s="137">
        <f>'T1'!D39</f>
        <v>0</v>
      </c>
      <c r="E39" s="137">
        <f>'T1'!E39</f>
        <v>0</v>
      </c>
      <c r="F39" s="137">
        <f>'T1'!F39</f>
        <v>0</v>
      </c>
      <c r="G39" s="137">
        <f>'T1'!G39</f>
        <v>0</v>
      </c>
      <c r="H39" s="137">
        <f>'T1'!H39</f>
        <v>0</v>
      </c>
      <c r="I39" s="137">
        <f>'T1'!I39</f>
        <v>0</v>
      </c>
      <c r="J39" s="137">
        <f>'T1'!J39</f>
        <v>0</v>
      </c>
      <c r="K39" s="137">
        <f>'T1'!K39</f>
        <v>0</v>
      </c>
      <c r="L39" s="137">
        <f>'T1'!L39</f>
        <v>0</v>
      </c>
      <c r="M39" s="137">
        <f>'T1'!M39</f>
        <v>0</v>
      </c>
      <c r="N39" s="137">
        <f>'T1'!N39</f>
        <v>0</v>
      </c>
      <c r="O39" s="137">
        <f>'T1'!O39</f>
        <v>0</v>
      </c>
      <c r="P39" s="137">
        <f>'T1'!P39</f>
        <v>0</v>
      </c>
      <c r="Q39" s="137">
        <f>'T1'!Q39</f>
        <v>0</v>
      </c>
      <c r="R39" s="137">
        <f>'T1'!R39</f>
        <v>0</v>
      </c>
      <c r="S39" s="137">
        <f>'T1'!S39</f>
        <v>0</v>
      </c>
      <c r="T39" s="137">
        <f>'T1'!T39</f>
        <v>0</v>
      </c>
      <c r="U39" s="137">
        <f>'T1'!U39</f>
        <v>0</v>
      </c>
      <c r="V39" s="137">
        <f>'T1'!V39</f>
        <v>0</v>
      </c>
      <c r="W39" s="137">
        <f>'T1'!W39</f>
        <v>0</v>
      </c>
      <c r="X39" s="137">
        <f>'T1'!X39</f>
        <v>0</v>
      </c>
      <c r="Y39" s="137">
        <f>'T1'!Y39</f>
        <v>0</v>
      </c>
      <c r="Z39" s="137">
        <f>'T1'!Z39</f>
        <v>0</v>
      </c>
      <c r="AA39" s="137">
        <f>'T1'!AA39</f>
        <v>0</v>
      </c>
      <c r="AB39" s="137">
        <f>'T1'!AB39</f>
        <v>0</v>
      </c>
      <c r="AC39" s="137">
        <f>'T1'!AC39</f>
        <v>0</v>
      </c>
      <c r="AD39" s="137">
        <f>'T1'!AD39</f>
        <v>0</v>
      </c>
      <c r="AE39" s="137">
        <f>'T1'!AE39</f>
        <v>0</v>
      </c>
      <c r="AF39" s="137">
        <f>'T1'!AF39</f>
        <v>0</v>
      </c>
      <c r="AG39" s="137">
        <f>'T1'!AG39</f>
        <v>0</v>
      </c>
      <c r="AH39" s="137">
        <f>'T1'!AH39</f>
        <v>0</v>
      </c>
      <c r="AI39" s="137">
        <f>'T1'!AI39</f>
        <v>0</v>
      </c>
      <c r="AJ39" s="137">
        <f>'T1'!AJ39</f>
        <v>0</v>
      </c>
      <c r="AK39" s="137">
        <f>'T1'!AK39</f>
        <v>0</v>
      </c>
      <c r="AL39" s="137">
        <f>'T1'!AL39</f>
        <v>0</v>
      </c>
      <c r="AM39" s="137">
        <v>0</v>
      </c>
      <c r="AN39" s="137">
        <v>0</v>
      </c>
      <c r="AO39" s="137">
        <v>0</v>
      </c>
      <c r="AP39" s="137">
        <v>0</v>
      </c>
      <c r="AQ39" s="137">
        <v>0</v>
      </c>
      <c r="AR39" s="137">
        <v>0</v>
      </c>
      <c r="AS39" s="137">
        <v>0</v>
      </c>
      <c r="AT39" s="137">
        <v>0</v>
      </c>
      <c r="AU39" s="137">
        <v>0</v>
      </c>
      <c r="AV39" s="137">
        <f>'T1'!AM39</f>
        <v>0</v>
      </c>
      <c r="AW39" s="137">
        <f>'T1'!AN39</f>
        <v>0</v>
      </c>
      <c r="AX39" s="137">
        <f>'T1'!AO39</f>
        <v>0</v>
      </c>
      <c r="AY39" s="137">
        <f>'T1'!AP39</f>
        <v>0</v>
      </c>
      <c r="AZ39" s="137">
        <f>'T1'!AQ39</f>
        <v>0</v>
      </c>
      <c r="BA39" s="137">
        <f>'T1'!AR39</f>
        <v>0</v>
      </c>
      <c r="BB39" s="137">
        <f>'T1'!AS39</f>
        <v>0</v>
      </c>
    </row>
    <row r="40" spans="1:54" x14ac:dyDescent="0.25">
      <c r="A40" s="52">
        <v>36</v>
      </c>
      <c r="B40" s="52" t="s">
        <v>240</v>
      </c>
      <c r="C40" s="66" t="s">
        <v>142</v>
      </c>
      <c r="D40" s="137">
        <f>SUM('T1'!D41:D75)</f>
        <v>46.762502128931452</v>
      </c>
      <c r="E40" s="137">
        <f>SUM('T1'!E41:E75)</f>
        <v>1.8622751832948201</v>
      </c>
      <c r="F40" s="137">
        <f>SUM('T1'!F41:F75)</f>
        <v>18.35527847740094</v>
      </c>
      <c r="G40" s="137">
        <f>SUM('T1'!G41:G75)</f>
        <v>5.6785465038884393</v>
      </c>
      <c r="H40" s="137">
        <f>SUM('T1'!H41:H75)</f>
        <v>0.83002873380985975</v>
      </c>
      <c r="I40" s="137">
        <f>SUM('T1'!I41:I75)</f>
        <v>2.3018333077113486</v>
      </c>
      <c r="J40" s="137">
        <f>SUM('T1'!J41:J75)</f>
        <v>1.7898117580069284</v>
      </c>
      <c r="K40" s="137">
        <f>SUM('T1'!K41:K75)</f>
        <v>0.62671857631770667</v>
      </c>
      <c r="L40" s="137">
        <f>SUM('T1'!L41:L75)</f>
        <v>6.7659139651183446</v>
      </c>
      <c r="M40" s="137">
        <f>SUM('T1'!M41:M75)</f>
        <v>5.4035510292207434</v>
      </c>
      <c r="N40" s="137">
        <f>SUM('T1'!N41:N75)</f>
        <v>14.899957062933533</v>
      </c>
      <c r="O40" s="137">
        <f>SUM('T1'!O41:O75)</f>
        <v>28.591199876088048</v>
      </c>
      <c r="P40" s="137">
        <f>SUM('T1'!P41:P75)</f>
        <v>0.2639922678262861</v>
      </c>
      <c r="Q40" s="137">
        <f>SUM('T1'!Q41:Q75)</f>
        <v>2.043992513700942</v>
      </c>
      <c r="R40" s="137">
        <f>SUM('T1'!R41:R75)</f>
        <v>0.19344596726604302</v>
      </c>
      <c r="S40" s="137">
        <f>SUM('T1'!S41:S75)</f>
        <v>7.2653244663154748</v>
      </c>
      <c r="T40" s="137">
        <f>SUM('T1'!T41:T75)</f>
        <v>14.74054391060365</v>
      </c>
      <c r="U40" s="137">
        <f>SUM('T1'!U41:U75)</f>
        <v>76.588182201438897</v>
      </c>
      <c r="V40" s="137">
        <f>SUM('T1'!V41:V75)</f>
        <v>0.58582830675918451</v>
      </c>
      <c r="W40" s="137">
        <f>SUM('T1'!W41:W75)</f>
        <v>0.7241554600705814</v>
      </c>
      <c r="X40" s="137">
        <f>SUM('T1'!X41:X75)</f>
        <v>7.2012992036236652</v>
      </c>
      <c r="Y40" s="137">
        <f>SUM('T1'!Y41:Y75)</f>
        <v>10.458012336079063</v>
      </c>
      <c r="Z40" s="137">
        <f>SUM('T1'!Z41:Z75)</f>
        <v>81.775310101853961</v>
      </c>
      <c r="AA40" s="137">
        <f>SUM('T1'!AA41:AA75)</f>
        <v>0</v>
      </c>
      <c r="AB40" s="137">
        <f>SUM('T1'!AB41:AB75)</f>
        <v>11.301838960895413</v>
      </c>
      <c r="AC40" s="137">
        <f>SUM('T1'!AC41:AC75)</f>
        <v>4.0193686679035139</v>
      </c>
      <c r="AD40" s="137">
        <f>SUM('T1'!AD41:AD75)</f>
        <v>9.9987008921976397</v>
      </c>
      <c r="AE40" s="137">
        <f>SUM('T1'!AE41:AE75)</f>
        <v>10.164301493082737</v>
      </c>
      <c r="AF40" s="137">
        <f>SUM('T1'!AF41:AF75)</f>
        <v>0.91837998378273156</v>
      </c>
      <c r="AG40" s="137">
        <f>SUM('T1'!AG41:AG75)</f>
        <v>10.727026343274451</v>
      </c>
      <c r="AH40" s="137">
        <f>SUM('T1'!AH41:AH75)</f>
        <v>2.6341228703293029</v>
      </c>
      <c r="AI40" s="137">
        <f>SUM('T1'!AI41:AI75)</f>
        <v>2.5691535162950219</v>
      </c>
      <c r="AJ40" s="137">
        <f>SUM('T1'!AJ41:AJ75)</f>
        <v>10.18299088396526</v>
      </c>
      <c r="AK40" s="137">
        <f>SUM('T1'!AK41:AK75)</f>
        <v>5.8389562880161661</v>
      </c>
      <c r="AL40" s="137">
        <f>SUM('T1'!AL41:AL75)</f>
        <v>0</v>
      </c>
      <c r="AM40" s="137">
        <v>0</v>
      </c>
      <c r="AN40" s="137">
        <v>0</v>
      </c>
      <c r="AO40" s="137">
        <v>0</v>
      </c>
      <c r="AP40" s="137">
        <v>0</v>
      </c>
      <c r="AQ40" s="137">
        <v>0</v>
      </c>
      <c r="AR40" s="137">
        <v>0</v>
      </c>
      <c r="AS40" s="137">
        <v>0</v>
      </c>
      <c r="AT40" s="137">
        <v>0</v>
      </c>
      <c r="AU40" s="137">
        <v>0</v>
      </c>
      <c r="AV40" s="137">
        <f>'T1'!AM40</f>
        <v>0</v>
      </c>
      <c r="AW40" s="137">
        <f>'T1'!AN40</f>
        <v>0</v>
      </c>
      <c r="AX40" s="137">
        <f>'T1'!AO40</f>
        <v>0</v>
      </c>
      <c r="AY40" s="137">
        <f>'T1'!AP40</f>
        <v>0</v>
      </c>
      <c r="AZ40" s="137">
        <f>'T1'!AQ40</f>
        <v>0</v>
      </c>
      <c r="BA40" s="137">
        <f>'T1'!AR40</f>
        <v>0</v>
      </c>
      <c r="BB40" s="137">
        <f>'T1'!AS40</f>
        <v>0</v>
      </c>
    </row>
    <row r="41" spans="1:54" x14ac:dyDescent="0.25">
      <c r="A41" s="52">
        <v>37</v>
      </c>
      <c r="B41" s="53" t="s">
        <v>179</v>
      </c>
      <c r="C41" s="49" t="s">
        <v>178</v>
      </c>
      <c r="D41" s="137">
        <f>'T1'!D76</f>
        <v>276.77754614911339</v>
      </c>
      <c r="E41" s="137">
        <f>'T1'!E76</f>
        <v>5.2388413062164627</v>
      </c>
      <c r="F41" s="137">
        <f>'T1'!F76</f>
        <v>189.92028808668047</v>
      </c>
      <c r="G41" s="137">
        <f>'T1'!G76</f>
        <v>19.736015018832191</v>
      </c>
      <c r="H41" s="137">
        <f>'T1'!H76</f>
        <v>3.8039401677575593</v>
      </c>
      <c r="I41" s="137">
        <f>'T1'!I76</f>
        <v>13.232263453017858</v>
      </c>
      <c r="J41" s="137">
        <f>'T1'!J76</f>
        <v>4.6861389387791093</v>
      </c>
      <c r="K41" s="137">
        <f>'T1'!K76</f>
        <v>2.2861830468086546</v>
      </c>
      <c r="L41" s="137">
        <f>'T1'!L76</f>
        <v>18.369946190716245</v>
      </c>
      <c r="M41" s="137">
        <f>'T1'!M76</f>
        <v>18.701925223341771</v>
      </c>
      <c r="N41" s="137">
        <f>'T1'!N76</f>
        <v>56.282822137216222</v>
      </c>
      <c r="O41" s="137">
        <f>'T1'!O76</f>
        <v>76.635609912826837</v>
      </c>
      <c r="P41" s="137">
        <f>'T1'!P76</f>
        <v>0.78582831658059482</v>
      </c>
      <c r="Q41" s="137">
        <f>'T1'!Q76</f>
        <v>4.4749406070349673</v>
      </c>
      <c r="R41" s="137">
        <f>'T1'!R76</f>
        <v>0.45066844281316271</v>
      </c>
      <c r="S41" s="137">
        <f>'T1'!S76</f>
        <v>26.090675305008858</v>
      </c>
      <c r="T41" s="137">
        <f>'T1'!T76</f>
        <v>48.60347885282922</v>
      </c>
      <c r="U41" s="137">
        <f>'T1'!U76</f>
        <v>233.17003012304286</v>
      </c>
      <c r="V41" s="137">
        <f>'T1'!V76</f>
        <v>6.0328725174252584</v>
      </c>
      <c r="W41" s="137">
        <f>'T1'!W76</f>
        <v>6.694553438995726</v>
      </c>
      <c r="X41" s="137">
        <f>'T1'!X76</f>
        <v>58.010497607669329</v>
      </c>
      <c r="Y41" s="137">
        <f>'T1'!Y76</f>
        <v>106.14369593283948</v>
      </c>
      <c r="Z41" s="137">
        <f>'T1'!Z76</f>
        <v>113.72987597519626</v>
      </c>
      <c r="AA41" s="137">
        <f>'T1'!AA76</f>
        <v>0</v>
      </c>
      <c r="AB41" s="137">
        <f>'T1'!AB76</f>
        <v>19.528307375971526</v>
      </c>
      <c r="AC41" s="137">
        <f>'T1'!AC76</f>
        <v>25.230284012176913</v>
      </c>
      <c r="AD41" s="137">
        <f>'T1'!AD76</f>
        <v>69.470934021310981</v>
      </c>
      <c r="AE41" s="137">
        <f>'T1'!AE76</f>
        <v>51.455780969029902</v>
      </c>
      <c r="AF41" s="137">
        <f>'T1'!AF76</f>
        <v>55.781860057602238</v>
      </c>
      <c r="AG41" s="137">
        <f>'T1'!AG76</f>
        <v>41.596533283619593</v>
      </c>
      <c r="AH41" s="137">
        <f>'T1'!AH76</f>
        <v>17.650836214023681</v>
      </c>
      <c r="AI41" s="137">
        <f>'T1'!AI76</f>
        <v>35.153183448665253</v>
      </c>
      <c r="AJ41" s="137">
        <f>'T1'!AJ76</f>
        <v>29.553059691170183</v>
      </c>
      <c r="AK41" s="137">
        <f>'T1'!AK76</f>
        <v>61.658089833313781</v>
      </c>
      <c r="AL41" s="137">
        <f>'T1'!AL76</f>
        <v>0</v>
      </c>
      <c r="AM41" s="137">
        <v>0</v>
      </c>
      <c r="AN41" s="137">
        <v>0</v>
      </c>
      <c r="AO41" s="137">
        <v>0</v>
      </c>
      <c r="AP41" s="137">
        <v>0</v>
      </c>
      <c r="AQ41" s="137">
        <v>0</v>
      </c>
      <c r="AR41" s="137">
        <v>0</v>
      </c>
      <c r="AS41" s="137">
        <v>0</v>
      </c>
      <c r="AT41" s="137">
        <v>0</v>
      </c>
      <c r="AU41" s="137">
        <v>0</v>
      </c>
      <c r="AV41" s="137">
        <f>'T1'!AM41</f>
        <v>35.974269025752754</v>
      </c>
      <c r="AW41" s="137">
        <f>'T1'!AN41</f>
        <v>0.10494738410259441</v>
      </c>
      <c r="AX41" s="137">
        <f>'T1'!AO41</f>
        <v>2.1508288812700205E-4</v>
      </c>
      <c r="AY41" s="137">
        <f>'T1'!AP41</f>
        <v>6.2777524201080377</v>
      </c>
      <c r="AZ41" s="137">
        <f>'T1'!AQ41</f>
        <v>0.97748611219894865</v>
      </c>
      <c r="BA41" s="137">
        <f>'T1'!AR41</f>
        <v>0</v>
      </c>
      <c r="BB41" s="137">
        <f>'T1'!AS41</f>
        <v>50.403713694098784</v>
      </c>
    </row>
    <row r="42" spans="1:54" x14ac:dyDescent="0.25">
      <c r="A42" s="52">
        <v>38</v>
      </c>
      <c r="B42" s="52" t="s">
        <v>181</v>
      </c>
      <c r="C42" s="66" t="s">
        <v>180</v>
      </c>
      <c r="D42" s="137">
        <f>'T1'!D77</f>
        <v>19.688974800879873</v>
      </c>
      <c r="E42" s="137">
        <f>'T1'!E77</f>
        <v>0.32403304485766921</v>
      </c>
      <c r="F42" s="137">
        <f>'T1'!F77</f>
        <v>6.869262343236672</v>
      </c>
      <c r="G42" s="137">
        <f>'T1'!G77</f>
        <v>1.0386255488056537</v>
      </c>
      <c r="H42" s="137">
        <f>'T1'!H77</f>
        <v>0.16406582334405642</v>
      </c>
      <c r="I42" s="137">
        <f>'T1'!I77</f>
        <v>0.76036195399952033</v>
      </c>
      <c r="J42" s="137">
        <f>'T1'!J77</f>
        <v>0.44135030078227999</v>
      </c>
      <c r="K42" s="137">
        <f>'T1'!K77</f>
        <v>0.13890582342492436</v>
      </c>
      <c r="L42" s="137">
        <f>'T1'!L77</f>
        <v>1.6304673286559301</v>
      </c>
      <c r="M42" s="137">
        <f>'T1'!M77</f>
        <v>1.5789366208873157</v>
      </c>
      <c r="N42" s="137">
        <f>'T1'!N77</f>
        <v>3.3328504478139473</v>
      </c>
      <c r="O42" s="137">
        <f>'T1'!O77</f>
        <v>9.3075262245101751</v>
      </c>
      <c r="P42" s="137">
        <f>'T1'!P77</f>
        <v>7.8806620065391658E-2</v>
      </c>
      <c r="Q42" s="137">
        <f>'T1'!Q77</f>
        <v>0.53838528865897306</v>
      </c>
      <c r="R42" s="137">
        <f>'T1'!R77</f>
        <v>8.6219453316201775E-2</v>
      </c>
      <c r="S42" s="137">
        <f>'T1'!S77</f>
        <v>2.510091485849828</v>
      </c>
      <c r="T42" s="137">
        <f>'T1'!T77</f>
        <v>2.3385339571025012</v>
      </c>
      <c r="U42" s="137">
        <f>'T1'!U77</f>
        <v>15.685238380249839</v>
      </c>
      <c r="V42" s="137">
        <f>'T1'!V77</f>
        <v>0.29102174034904954</v>
      </c>
      <c r="W42" s="137">
        <f>'T1'!W77</f>
        <v>0.31439400052356059</v>
      </c>
      <c r="X42" s="137">
        <f>'T1'!X77</f>
        <v>3.0175800345651895</v>
      </c>
      <c r="Y42" s="137">
        <f>'T1'!Y77</f>
        <v>2.4793241023749366</v>
      </c>
      <c r="Z42" s="137">
        <f>'T1'!Z77</f>
        <v>14.466725308433292</v>
      </c>
      <c r="AA42" s="137">
        <f>'T1'!AA77</f>
        <v>0</v>
      </c>
      <c r="AB42" s="137">
        <f>'T1'!AB77</f>
        <v>1.8358798349232206</v>
      </c>
      <c r="AC42" s="137">
        <f>'T1'!AC77</f>
        <v>0.99812851989044482</v>
      </c>
      <c r="AD42" s="137">
        <f>'T1'!AD77</f>
        <v>2.21951857177489</v>
      </c>
      <c r="AE42" s="137">
        <f>'T1'!AE77</f>
        <v>2.9590654656133113</v>
      </c>
      <c r="AF42" s="137">
        <f>'T1'!AF77</f>
        <v>3.3782848464194322</v>
      </c>
      <c r="AG42" s="137">
        <f>'T1'!AG77</f>
        <v>3.2123054736258281</v>
      </c>
      <c r="AH42" s="137">
        <f>'T1'!AH77</f>
        <v>1.0692838816316665</v>
      </c>
      <c r="AI42" s="137">
        <f>'T1'!AI77</f>
        <v>1.6321202287785981</v>
      </c>
      <c r="AJ42" s="137">
        <f>'T1'!AJ77</f>
        <v>1.1937451527764269</v>
      </c>
      <c r="AK42" s="137">
        <f>'T1'!AK77</f>
        <v>1.9928317285115098</v>
      </c>
      <c r="AL42" s="137">
        <f>'T1'!AL77</f>
        <v>0</v>
      </c>
      <c r="AM42" s="137">
        <v>0</v>
      </c>
      <c r="AN42" s="137">
        <v>0</v>
      </c>
      <c r="AO42" s="137">
        <v>0</v>
      </c>
      <c r="AP42" s="137">
        <v>0</v>
      </c>
      <c r="AQ42" s="137">
        <v>0</v>
      </c>
      <c r="AR42" s="137">
        <v>0</v>
      </c>
      <c r="AS42" s="137">
        <v>0</v>
      </c>
      <c r="AT42" s="137">
        <v>0</v>
      </c>
      <c r="AU42" s="137">
        <v>0</v>
      </c>
      <c r="AV42" s="137">
        <f>'T1'!AM42</f>
        <v>1.2287517340532219</v>
      </c>
      <c r="AW42" s="137">
        <f>'T1'!AN42</f>
        <v>0</v>
      </c>
      <c r="AX42" s="137">
        <f>'T1'!AO42</f>
        <v>0</v>
      </c>
      <c r="AY42" s="137">
        <f>'T1'!AP42</f>
        <v>0</v>
      </c>
      <c r="AZ42" s="137">
        <f>'T1'!AQ42</f>
        <v>2.2234947196062588E-2</v>
      </c>
      <c r="BA42" s="137">
        <f>'T1'!AR42</f>
        <v>0</v>
      </c>
      <c r="BB42" s="137">
        <f>'T1'!AS42</f>
        <v>6.3144075957673671</v>
      </c>
    </row>
    <row r="43" spans="1:54" x14ac:dyDescent="0.25">
      <c r="A43" s="52">
        <v>39</v>
      </c>
      <c r="B43" s="52" t="s">
        <v>183</v>
      </c>
      <c r="C43" s="66" t="s">
        <v>182</v>
      </c>
      <c r="D43" s="137">
        <f>'T1'!D78</f>
        <v>0</v>
      </c>
      <c r="E43" s="137">
        <f>'T1'!E78</f>
        <v>0</v>
      </c>
      <c r="F43" s="137">
        <f>'T1'!F78</f>
        <v>0</v>
      </c>
      <c r="G43" s="137">
        <f>'T1'!G78</f>
        <v>0</v>
      </c>
      <c r="H43" s="137">
        <f>'T1'!H78</f>
        <v>0</v>
      </c>
      <c r="I43" s="137">
        <f>'T1'!I78</f>
        <v>0</v>
      </c>
      <c r="J43" s="137">
        <f>'T1'!J78</f>
        <v>0</v>
      </c>
      <c r="K43" s="137">
        <f>'T1'!K78</f>
        <v>0</v>
      </c>
      <c r="L43" s="137">
        <f>'T1'!L78</f>
        <v>0</v>
      </c>
      <c r="M43" s="137">
        <f>'T1'!M78</f>
        <v>0</v>
      </c>
      <c r="N43" s="137">
        <f>'T1'!N78</f>
        <v>0</v>
      </c>
      <c r="O43" s="137">
        <f>'T1'!O78</f>
        <v>0</v>
      </c>
      <c r="P43" s="137">
        <f>'T1'!P78</f>
        <v>0</v>
      </c>
      <c r="Q43" s="137">
        <f>'T1'!Q78</f>
        <v>0</v>
      </c>
      <c r="R43" s="137">
        <f>'T1'!R78</f>
        <v>0</v>
      </c>
      <c r="S43" s="137">
        <f>'T1'!S78</f>
        <v>0</v>
      </c>
      <c r="T43" s="137">
        <f>'T1'!T78</f>
        <v>0</v>
      </c>
      <c r="U43" s="137">
        <f>'T1'!U78</f>
        <v>0</v>
      </c>
      <c r="V43" s="137">
        <f>'T1'!V78</f>
        <v>0</v>
      </c>
      <c r="W43" s="137">
        <f>'T1'!W78</f>
        <v>0</v>
      </c>
      <c r="X43" s="137">
        <f>'T1'!X78</f>
        <v>0</v>
      </c>
      <c r="Y43" s="137">
        <f>'T1'!Y78</f>
        <v>0</v>
      </c>
      <c r="Z43" s="137">
        <f>'T1'!Z78</f>
        <v>0</v>
      </c>
      <c r="AA43" s="137">
        <f>'T1'!AA78</f>
        <v>0</v>
      </c>
      <c r="AB43" s="137">
        <f>'T1'!AB78</f>
        <v>0</v>
      </c>
      <c r="AC43" s="137">
        <f>'T1'!AC78</f>
        <v>0</v>
      </c>
      <c r="AD43" s="137">
        <f>'T1'!AD78</f>
        <v>0</v>
      </c>
      <c r="AE43" s="137">
        <f>'T1'!AE78</f>
        <v>0</v>
      </c>
      <c r="AF43" s="137">
        <f>'T1'!AF78</f>
        <v>0</v>
      </c>
      <c r="AG43" s="137">
        <f>'T1'!AG78</f>
        <v>0</v>
      </c>
      <c r="AH43" s="137">
        <f>'T1'!AH78</f>
        <v>0</v>
      </c>
      <c r="AI43" s="137">
        <f>'T1'!AI78</f>
        <v>0</v>
      </c>
      <c r="AJ43" s="137">
        <f>'T1'!AJ78</f>
        <v>0</v>
      </c>
      <c r="AK43" s="137">
        <f>'T1'!AK78</f>
        <v>0</v>
      </c>
      <c r="AL43" s="137">
        <f>'T1'!AL78</f>
        <v>0</v>
      </c>
      <c r="AM43" s="137">
        <v>0</v>
      </c>
      <c r="AN43" s="137">
        <v>0</v>
      </c>
      <c r="AO43" s="137">
        <v>0</v>
      </c>
      <c r="AP43" s="137">
        <v>0</v>
      </c>
      <c r="AQ43" s="137">
        <v>0</v>
      </c>
      <c r="AR43" s="137">
        <v>0</v>
      </c>
      <c r="AS43" s="137">
        <v>0</v>
      </c>
      <c r="AT43" s="137">
        <v>0</v>
      </c>
      <c r="AU43" s="137">
        <v>0</v>
      </c>
      <c r="AV43" s="137">
        <f>'T1'!AM43</f>
        <v>68.193852586920926</v>
      </c>
      <c r="AW43" s="137">
        <f>'T1'!AN43</f>
        <v>2.3069934212599379E-2</v>
      </c>
      <c r="AX43" s="137">
        <f>'T1'!AO43</f>
        <v>2.38993467444315E-3</v>
      </c>
      <c r="AY43" s="137">
        <f>'T1'!AP43</f>
        <v>3.4228067072570238E-3</v>
      </c>
      <c r="AZ43" s="137">
        <f>'T1'!AQ43</f>
        <v>-0.18582833412834476</v>
      </c>
      <c r="BA43" s="137">
        <f>'T1'!AR43</f>
        <v>0</v>
      </c>
      <c r="BB43" s="137">
        <f>'T1'!AS43</f>
        <v>95.863223830411627</v>
      </c>
    </row>
    <row r="44" spans="1:54" x14ac:dyDescent="0.25">
      <c r="A44" s="52">
        <v>40</v>
      </c>
      <c r="B44" s="52" t="s">
        <v>185</v>
      </c>
      <c r="C44" s="66" t="s">
        <v>184</v>
      </c>
      <c r="D44" s="137">
        <f>'T1'!D79</f>
        <v>0</v>
      </c>
      <c r="E44" s="137">
        <f>'T1'!E79</f>
        <v>0</v>
      </c>
      <c r="F44" s="137">
        <f>'T1'!F79</f>
        <v>0</v>
      </c>
      <c r="G44" s="137">
        <f>'T1'!G79</f>
        <v>0</v>
      </c>
      <c r="H44" s="137">
        <f>'T1'!H79</f>
        <v>0</v>
      </c>
      <c r="I44" s="137">
        <f>'T1'!I79</f>
        <v>0</v>
      </c>
      <c r="J44" s="137">
        <f>'T1'!J79</f>
        <v>0</v>
      </c>
      <c r="K44" s="137">
        <f>'T1'!K79</f>
        <v>0</v>
      </c>
      <c r="L44" s="137">
        <f>'T1'!L79</f>
        <v>0</v>
      </c>
      <c r="M44" s="137">
        <f>'T1'!M79</f>
        <v>0</v>
      </c>
      <c r="N44" s="137">
        <f>'T1'!N79</f>
        <v>0</v>
      </c>
      <c r="O44" s="137">
        <f>'T1'!O79</f>
        <v>0</v>
      </c>
      <c r="P44" s="137">
        <f>'T1'!P79</f>
        <v>0</v>
      </c>
      <c r="Q44" s="137">
        <f>'T1'!Q79</f>
        <v>0</v>
      </c>
      <c r="R44" s="137">
        <f>'T1'!R79</f>
        <v>0</v>
      </c>
      <c r="S44" s="137">
        <f>'T1'!S79</f>
        <v>0</v>
      </c>
      <c r="T44" s="137">
        <f>'T1'!T79</f>
        <v>0</v>
      </c>
      <c r="U44" s="137">
        <f>'T1'!U79</f>
        <v>0</v>
      </c>
      <c r="V44" s="137">
        <f>'T1'!V79</f>
        <v>0</v>
      </c>
      <c r="W44" s="137">
        <f>'T1'!W79</f>
        <v>0</v>
      </c>
      <c r="X44" s="137">
        <f>'T1'!X79</f>
        <v>0</v>
      </c>
      <c r="Y44" s="137">
        <f>'T1'!Y79</f>
        <v>0</v>
      </c>
      <c r="Z44" s="137">
        <f>'T1'!Z79</f>
        <v>0</v>
      </c>
      <c r="AA44" s="137">
        <f>'T1'!AA79</f>
        <v>0</v>
      </c>
      <c r="AB44" s="137">
        <f>'T1'!AB79</f>
        <v>0</v>
      </c>
      <c r="AC44" s="137">
        <f>'T1'!AC79</f>
        <v>0</v>
      </c>
      <c r="AD44" s="137">
        <f>'T1'!AD79</f>
        <v>0</v>
      </c>
      <c r="AE44" s="137">
        <f>'T1'!AE79</f>
        <v>0</v>
      </c>
      <c r="AF44" s="137">
        <f>'T1'!AF79</f>
        <v>0</v>
      </c>
      <c r="AG44" s="137">
        <f>'T1'!AG79</f>
        <v>0</v>
      </c>
      <c r="AH44" s="137">
        <f>'T1'!AH79</f>
        <v>0</v>
      </c>
      <c r="AI44" s="137">
        <f>'T1'!AI79</f>
        <v>0</v>
      </c>
      <c r="AJ44" s="137">
        <f>'T1'!AJ79</f>
        <v>0</v>
      </c>
      <c r="AK44" s="137">
        <f>'T1'!AK79</f>
        <v>0</v>
      </c>
      <c r="AL44" s="137">
        <f>'T1'!AL79</f>
        <v>0</v>
      </c>
      <c r="AM44" s="137">
        <v>0</v>
      </c>
      <c r="AN44" s="137">
        <v>0</v>
      </c>
      <c r="AO44" s="137">
        <v>0</v>
      </c>
      <c r="AP44" s="137">
        <v>0</v>
      </c>
      <c r="AQ44" s="137">
        <v>0</v>
      </c>
      <c r="AR44" s="137">
        <v>0</v>
      </c>
      <c r="AS44" s="137">
        <v>0</v>
      </c>
      <c r="AT44" s="137">
        <v>0</v>
      </c>
      <c r="AU44" s="137">
        <v>0</v>
      </c>
      <c r="AV44" s="137">
        <f>'T1'!AM44</f>
        <v>21.505768143451373</v>
      </c>
      <c r="AW44" s="137">
        <f>'T1'!AN44</f>
        <v>1.5241667487486114E-2</v>
      </c>
      <c r="AX44" s="137">
        <f>'T1'!AO44</f>
        <v>2.714149645169977E-5</v>
      </c>
      <c r="AY44" s="137">
        <f>'T1'!AP44</f>
        <v>2.8094463598747025E-4</v>
      </c>
      <c r="AZ44" s="137">
        <f>'T1'!AQ44</f>
        <v>0.19719418835239719</v>
      </c>
      <c r="BA44" s="137">
        <f>'T1'!AR44</f>
        <v>0</v>
      </c>
      <c r="BB44" s="137">
        <f>'T1'!AS44</f>
        <v>24.956337049305645</v>
      </c>
    </row>
    <row r="45" spans="1:54" x14ac:dyDescent="0.25">
      <c r="A45" s="52">
        <v>41</v>
      </c>
      <c r="B45" s="52" t="s">
        <v>187</v>
      </c>
      <c r="C45" s="66" t="s">
        <v>186</v>
      </c>
      <c r="D45" s="137">
        <f>'T1'!D80</f>
        <v>0</v>
      </c>
      <c r="E45" s="137">
        <f>'T1'!E80</f>
        <v>0</v>
      </c>
      <c r="F45" s="137">
        <f>'T1'!F80</f>
        <v>0</v>
      </c>
      <c r="G45" s="137">
        <f>'T1'!G80</f>
        <v>0</v>
      </c>
      <c r="H45" s="137">
        <f>'T1'!H80</f>
        <v>0</v>
      </c>
      <c r="I45" s="137">
        <f>'T1'!I80</f>
        <v>0</v>
      </c>
      <c r="J45" s="137">
        <f>'T1'!J80</f>
        <v>0</v>
      </c>
      <c r="K45" s="137">
        <f>'T1'!K80</f>
        <v>0</v>
      </c>
      <c r="L45" s="137">
        <f>'T1'!L80</f>
        <v>0</v>
      </c>
      <c r="M45" s="137">
        <f>'T1'!M80</f>
        <v>0</v>
      </c>
      <c r="N45" s="137">
        <f>'T1'!N80</f>
        <v>0</v>
      </c>
      <c r="O45" s="137">
        <f>'T1'!O80</f>
        <v>0</v>
      </c>
      <c r="P45" s="137">
        <f>'T1'!P80</f>
        <v>0</v>
      </c>
      <c r="Q45" s="137">
        <f>'T1'!Q80</f>
        <v>0</v>
      </c>
      <c r="R45" s="137">
        <f>'T1'!R80</f>
        <v>0</v>
      </c>
      <c r="S45" s="137">
        <f>'T1'!S80</f>
        <v>0</v>
      </c>
      <c r="T45" s="137">
        <f>'T1'!T80</f>
        <v>0</v>
      </c>
      <c r="U45" s="137">
        <f>'T1'!U80</f>
        <v>0</v>
      </c>
      <c r="V45" s="137">
        <f>'T1'!V80</f>
        <v>0</v>
      </c>
      <c r="W45" s="137">
        <f>'T1'!W80</f>
        <v>0</v>
      </c>
      <c r="X45" s="137">
        <f>'T1'!X80</f>
        <v>0</v>
      </c>
      <c r="Y45" s="137">
        <f>'T1'!Y80</f>
        <v>0</v>
      </c>
      <c r="Z45" s="137">
        <f>'T1'!Z80</f>
        <v>0</v>
      </c>
      <c r="AA45" s="137">
        <f>'T1'!AA80</f>
        <v>0</v>
      </c>
      <c r="AB45" s="137">
        <f>'T1'!AB80</f>
        <v>0</v>
      </c>
      <c r="AC45" s="137">
        <f>'T1'!AC80</f>
        <v>0</v>
      </c>
      <c r="AD45" s="137">
        <f>'T1'!AD80</f>
        <v>0</v>
      </c>
      <c r="AE45" s="137">
        <f>'T1'!AE80</f>
        <v>0</v>
      </c>
      <c r="AF45" s="137">
        <f>'T1'!AF80</f>
        <v>0</v>
      </c>
      <c r="AG45" s="137">
        <f>'T1'!AG80</f>
        <v>0</v>
      </c>
      <c r="AH45" s="137">
        <f>'T1'!AH80</f>
        <v>0</v>
      </c>
      <c r="AI45" s="137">
        <f>'T1'!AI80</f>
        <v>0</v>
      </c>
      <c r="AJ45" s="137">
        <f>'T1'!AJ80</f>
        <v>0</v>
      </c>
      <c r="AK45" s="137">
        <f>'T1'!AK80</f>
        <v>0</v>
      </c>
      <c r="AL45" s="137">
        <f>'T1'!AL80</f>
        <v>0</v>
      </c>
      <c r="AM45" s="137">
        <v>0</v>
      </c>
      <c r="AN45" s="137">
        <v>0</v>
      </c>
      <c r="AO45" s="137">
        <v>0</v>
      </c>
      <c r="AP45" s="137">
        <v>0</v>
      </c>
      <c r="AQ45" s="137">
        <v>0</v>
      </c>
      <c r="AR45" s="137">
        <v>0</v>
      </c>
      <c r="AS45" s="137">
        <v>0</v>
      </c>
      <c r="AT45" s="137">
        <v>0</v>
      </c>
      <c r="AU45" s="137">
        <v>0</v>
      </c>
      <c r="AV45" s="137">
        <f>'T1'!AM45</f>
        <v>5.3338708713412997</v>
      </c>
      <c r="AW45" s="137">
        <f>'T1'!AN45</f>
        <v>0</v>
      </c>
      <c r="AX45" s="137">
        <f>'T1'!AO45</f>
        <v>0</v>
      </c>
      <c r="AY45" s="137">
        <f>'T1'!AP45</f>
        <v>2.4475394501633162E-5</v>
      </c>
      <c r="AZ45" s="137">
        <f>'T1'!AQ45</f>
        <v>0.20261741194728689</v>
      </c>
      <c r="BA45" s="137">
        <f>'T1'!AR45</f>
        <v>0</v>
      </c>
      <c r="BB45" s="137">
        <f>'T1'!AS45</f>
        <v>5.6409170455983464</v>
      </c>
    </row>
    <row r="46" spans="1:54" x14ac:dyDescent="0.25">
      <c r="A46" s="52">
        <v>42</v>
      </c>
      <c r="B46" s="52" t="s">
        <v>189</v>
      </c>
      <c r="C46" s="66" t="s">
        <v>188</v>
      </c>
      <c r="D46" s="137">
        <f>'T1'!D81</f>
        <v>673.79887447002773</v>
      </c>
      <c r="E46" s="137">
        <f>'T1'!E81</f>
        <v>14.411476478136796</v>
      </c>
      <c r="F46" s="137">
        <f>'T1'!F81</f>
        <v>54.007241682772076</v>
      </c>
      <c r="G46" s="137">
        <f>'T1'!G81</f>
        <v>8.5287139180184273</v>
      </c>
      <c r="H46" s="137">
        <f>'T1'!H81</f>
        <v>1.162052875443367</v>
      </c>
      <c r="I46" s="137">
        <f>'T1'!I81</f>
        <v>4.4811310758072631</v>
      </c>
      <c r="J46" s="137">
        <f>'T1'!J81</f>
        <v>2.124408608936962</v>
      </c>
      <c r="K46" s="137">
        <f>'T1'!K81</f>
        <v>0.57984451820557181</v>
      </c>
      <c r="L46" s="137">
        <f>'T1'!L81</f>
        <v>7.5647250061295459</v>
      </c>
      <c r="M46" s="137">
        <f>'T1'!M81</f>
        <v>4.5791492445195345</v>
      </c>
      <c r="N46" s="137">
        <f>'T1'!N81</f>
        <v>19.673370080806453</v>
      </c>
      <c r="O46" s="137">
        <f>'T1'!O81</f>
        <v>17.345172259771214</v>
      </c>
      <c r="P46" s="137">
        <f>'T1'!P81</f>
        <v>0.8145427474585285</v>
      </c>
      <c r="Q46" s="137">
        <f>'T1'!Q81</f>
        <v>1.1829078577198746</v>
      </c>
      <c r="R46" s="137">
        <f>'T1'!R81</f>
        <v>0.15519875892734117</v>
      </c>
      <c r="S46" s="137">
        <f>'T1'!S81</f>
        <v>7.7990321358518742</v>
      </c>
      <c r="T46" s="137">
        <f>'T1'!T81</f>
        <v>26.719544401562722</v>
      </c>
      <c r="U46" s="137">
        <f>'T1'!U81</f>
        <v>164.76114802871024</v>
      </c>
      <c r="V46" s="137">
        <f>'T1'!V81</f>
        <v>26.338147849777734</v>
      </c>
      <c r="W46" s="137">
        <f>'T1'!W81</f>
        <v>29.34694485703606</v>
      </c>
      <c r="X46" s="137">
        <f>'T1'!X81</f>
        <v>254.48620241557745</v>
      </c>
      <c r="Y46" s="137">
        <f>'T1'!Y81</f>
        <v>45.436836575617285</v>
      </c>
      <c r="Z46" s="137">
        <f>'T1'!Z81</f>
        <v>105.60242857875392</v>
      </c>
      <c r="AA46" s="137">
        <f>'T1'!AA81</f>
        <v>0</v>
      </c>
      <c r="AB46" s="137">
        <f>'T1'!AB81</f>
        <v>32.418961725618409</v>
      </c>
      <c r="AC46" s="137">
        <f>'T1'!AC81</f>
        <v>10.68173435269272</v>
      </c>
      <c r="AD46" s="137">
        <f>'T1'!AD81</f>
        <v>37.277791322157356</v>
      </c>
      <c r="AE46" s="137">
        <f>'T1'!AE81</f>
        <v>123.90685506058277</v>
      </c>
      <c r="AF46" s="137">
        <f>'T1'!AF81</f>
        <v>162.12374283318755</v>
      </c>
      <c r="AG46" s="137">
        <f>'T1'!AG81</f>
        <v>65.097262783985315</v>
      </c>
      <c r="AH46" s="137">
        <f>'T1'!AH81</f>
        <v>68.837475857108544</v>
      </c>
      <c r="AI46" s="137">
        <f>'T1'!AI81</f>
        <v>165.95151630884749</v>
      </c>
      <c r="AJ46" s="137">
        <f>'T1'!AJ81</f>
        <v>39.963534768585163</v>
      </c>
      <c r="AK46" s="137">
        <f>'T1'!AK81</f>
        <v>116.87205497290321</v>
      </c>
      <c r="AL46" s="137">
        <f>'T1'!AL81</f>
        <v>0</v>
      </c>
      <c r="AM46" s="137">
        <v>0</v>
      </c>
      <c r="AN46" s="137">
        <v>0</v>
      </c>
      <c r="AO46" s="137">
        <v>0</v>
      </c>
      <c r="AP46" s="137">
        <v>0</v>
      </c>
      <c r="AQ46" s="137">
        <v>0</v>
      </c>
      <c r="AR46" s="137">
        <v>0</v>
      </c>
      <c r="AS46" s="137">
        <v>0</v>
      </c>
      <c r="AT46" s="137">
        <v>0</v>
      </c>
      <c r="AU46" s="137">
        <v>0</v>
      </c>
      <c r="AV46" s="137">
        <f>'T1'!AM46</f>
        <v>0.83109720936480413</v>
      </c>
      <c r="AW46" s="137">
        <f>'T1'!AN46</f>
        <v>6.1067411825071821E-4</v>
      </c>
      <c r="AX46" s="137">
        <f>'T1'!AO46</f>
        <v>2.8638065103222695E-5</v>
      </c>
      <c r="AY46" s="137">
        <f>'T1'!AP46</f>
        <v>1.0620218897634957E-2</v>
      </c>
      <c r="AZ46" s="137">
        <f>'T1'!AQ46</f>
        <v>-1.8928336544524537E-2</v>
      </c>
      <c r="BA46" s="137">
        <f>'T1'!AR46</f>
        <v>0</v>
      </c>
      <c r="BB46" s="137">
        <f>'T1'!AS46</f>
        <v>2.689718504022407</v>
      </c>
    </row>
    <row r="47" spans="1:54" x14ac:dyDescent="0.25">
      <c r="A47" s="52">
        <v>43</v>
      </c>
      <c r="B47" s="52"/>
      <c r="C47" s="66" t="s">
        <v>190</v>
      </c>
      <c r="D47" s="137">
        <f>'T1'!D82</f>
        <v>0</v>
      </c>
      <c r="E47" s="137">
        <f>'T1'!E82</f>
        <v>0</v>
      </c>
      <c r="F47" s="137">
        <f>'T1'!F82</f>
        <v>0</v>
      </c>
      <c r="G47" s="137">
        <f>'T1'!G82</f>
        <v>0</v>
      </c>
      <c r="H47" s="137">
        <f>'T1'!H82</f>
        <v>0</v>
      </c>
      <c r="I47" s="137">
        <f>'T1'!I82</f>
        <v>0</v>
      </c>
      <c r="J47" s="137">
        <f>'T1'!J82</f>
        <v>0</v>
      </c>
      <c r="K47" s="137">
        <f>'T1'!K82</f>
        <v>0</v>
      </c>
      <c r="L47" s="137">
        <f>'T1'!L82</f>
        <v>0</v>
      </c>
      <c r="M47" s="137">
        <f>'T1'!M82</f>
        <v>0</v>
      </c>
      <c r="N47" s="137">
        <f>'T1'!N82</f>
        <v>0</v>
      </c>
      <c r="O47" s="137">
        <f>'T1'!O82</f>
        <v>0</v>
      </c>
      <c r="P47" s="137">
        <f>'T1'!P82</f>
        <v>0</v>
      </c>
      <c r="Q47" s="137">
        <f>'T1'!Q82</f>
        <v>0</v>
      </c>
      <c r="R47" s="137">
        <f>'T1'!R82</f>
        <v>0</v>
      </c>
      <c r="S47" s="137">
        <f>'T1'!S82</f>
        <v>0</v>
      </c>
      <c r="T47" s="137">
        <f>'T1'!T82</f>
        <v>0</v>
      </c>
      <c r="U47" s="137">
        <f>'T1'!U82</f>
        <v>0</v>
      </c>
      <c r="V47" s="137">
        <f>'T1'!V82</f>
        <v>0</v>
      </c>
      <c r="W47" s="137">
        <f>'T1'!W82</f>
        <v>0</v>
      </c>
      <c r="X47" s="137">
        <f>'T1'!X82</f>
        <v>0</v>
      </c>
      <c r="Y47" s="137">
        <f>'T1'!Y82</f>
        <v>0</v>
      </c>
      <c r="Z47" s="137">
        <f>'T1'!Z82</f>
        <v>0</v>
      </c>
      <c r="AA47" s="137">
        <f>'T1'!AA82</f>
        <v>0</v>
      </c>
      <c r="AB47" s="137">
        <f>'T1'!AB82</f>
        <v>0</v>
      </c>
      <c r="AC47" s="137">
        <f>'T1'!AC82</f>
        <v>0</v>
      </c>
      <c r="AD47" s="137">
        <f>'T1'!AD82</f>
        <v>0</v>
      </c>
      <c r="AE47" s="137">
        <f>'T1'!AE82</f>
        <v>0</v>
      </c>
      <c r="AF47" s="137">
        <f>'T1'!AF82</f>
        <v>0</v>
      </c>
      <c r="AG47" s="137">
        <f>'T1'!AG82</f>
        <v>0</v>
      </c>
      <c r="AH47" s="137">
        <f>'T1'!AH82</f>
        <v>0</v>
      </c>
      <c r="AI47" s="137">
        <f>'T1'!AI82</f>
        <v>0</v>
      </c>
      <c r="AJ47" s="137">
        <f>'T1'!AJ82</f>
        <v>0</v>
      </c>
      <c r="AK47" s="137">
        <f>'T1'!AK82</f>
        <v>0</v>
      </c>
      <c r="AL47" s="137">
        <f>'T1'!AL82</f>
        <v>0</v>
      </c>
      <c r="AM47" s="137">
        <v>0</v>
      </c>
      <c r="AN47" s="137">
        <v>0</v>
      </c>
      <c r="AO47" s="137">
        <v>0</v>
      </c>
      <c r="AP47" s="137">
        <v>0</v>
      </c>
      <c r="AQ47" s="137">
        <v>0</v>
      </c>
      <c r="AR47" s="137">
        <v>0</v>
      </c>
      <c r="AS47" s="137">
        <v>0</v>
      </c>
      <c r="AT47" s="137">
        <v>0</v>
      </c>
      <c r="AU47" s="137">
        <v>0</v>
      </c>
      <c r="AV47" s="137">
        <f>'T1'!AM47</f>
        <v>10.968218483071176</v>
      </c>
      <c r="AW47" s="137">
        <f>'T1'!AN47</f>
        <v>6.3397758003784412E-4</v>
      </c>
      <c r="AX47" s="137">
        <f>'T1'!AO47</f>
        <v>1.7257587916723265E-2</v>
      </c>
      <c r="AY47" s="137">
        <f>'T1'!AP47</f>
        <v>7.3487596090384636E-4</v>
      </c>
      <c r="AZ47" s="137">
        <f>'T1'!AQ47</f>
        <v>-2.889325566599827E-2</v>
      </c>
      <c r="BA47" s="137">
        <f>'T1'!AR47</f>
        <v>0</v>
      </c>
      <c r="BB47" s="137">
        <f>'T1'!AS47</f>
        <v>15.872277302738324</v>
      </c>
    </row>
    <row r="48" spans="1:54" x14ac:dyDescent="0.25">
      <c r="A48" s="52">
        <v>44</v>
      </c>
      <c r="B48" s="53" t="s">
        <v>192</v>
      </c>
      <c r="C48" s="49" t="s">
        <v>191</v>
      </c>
      <c r="D48" s="137">
        <f>'T1'!D83</f>
        <v>970.26539542002104</v>
      </c>
      <c r="E48" s="137">
        <f>'T1'!E83</f>
        <v>19.97435082921093</v>
      </c>
      <c r="F48" s="137">
        <f>'T1'!F83</f>
        <v>250.79679211268919</v>
      </c>
      <c r="G48" s="137">
        <f>'T1'!G83</f>
        <v>29.303354485656268</v>
      </c>
      <c r="H48" s="137">
        <f>'T1'!H83</f>
        <v>5.1300588665449824</v>
      </c>
      <c r="I48" s="137">
        <f>'T1'!I83</f>
        <v>18.473756482824644</v>
      </c>
      <c r="J48" s="137">
        <f>'T1'!J83</f>
        <v>7.2518978484983521</v>
      </c>
      <c r="K48" s="137">
        <f>'T1'!K83</f>
        <v>3.0049333884391509</v>
      </c>
      <c r="L48" s="137">
        <f>'T1'!L83</f>
        <v>27.56513852550172</v>
      </c>
      <c r="M48" s="137">
        <f>'T1'!M83</f>
        <v>24.860011088748621</v>
      </c>
      <c r="N48" s="137">
        <f>'T1'!N83</f>
        <v>79.289042665836632</v>
      </c>
      <c r="O48" s="137">
        <f>'T1'!O83</f>
        <v>103.28830839710824</v>
      </c>
      <c r="P48" s="137">
        <f>'T1'!P83</f>
        <v>1.679177684104515</v>
      </c>
      <c r="Q48" s="137">
        <f>'T1'!Q83</f>
        <v>6.1962337534138143</v>
      </c>
      <c r="R48" s="137">
        <f>'T1'!R83</f>
        <v>0.69208665505670564</v>
      </c>
      <c r="S48" s="137">
        <f>'T1'!S83</f>
        <v>36.399798926710559</v>
      </c>
      <c r="T48" s="137">
        <f>'T1'!T83</f>
        <v>77.66155721149444</v>
      </c>
      <c r="U48" s="137">
        <f>'T1'!U83</f>
        <v>413.61641653200297</v>
      </c>
      <c r="V48" s="137">
        <f>'T1'!V83</f>
        <v>32.66204210755204</v>
      </c>
      <c r="W48" s="137">
        <f>'T1'!W83</f>
        <v>36.355892296555346</v>
      </c>
      <c r="X48" s="137">
        <f>'T1'!X83</f>
        <v>315.51428005781202</v>
      </c>
      <c r="Y48" s="137">
        <f>'T1'!Y83</f>
        <v>154.0598566108317</v>
      </c>
      <c r="Z48" s="137">
        <f>'T1'!Z83</f>
        <v>233.79902986238346</v>
      </c>
      <c r="AA48" s="137">
        <f>'T1'!AA83</f>
        <v>0</v>
      </c>
      <c r="AB48" s="137">
        <f>'T1'!AB83</f>
        <v>53.783148936513157</v>
      </c>
      <c r="AC48" s="137">
        <f>'T1'!AC83</f>
        <v>36.910146884760067</v>
      </c>
      <c r="AD48" s="137">
        <f>'T1'!AD83</f>
        <v>108.96824391524322</v>
      </c>
      <c r="AE48" s="137">
        <f>'T1'!AE83</f>
        <v>178.32170149522599</v>
      </c>
      <c r="AF48" s="137">
        <f>'T1'!AF83</f>
        <v>221.28388773720917</v>
      </c>
      <c r="AG48" s="137">
        <f>'T1'!AG83</f>
        <v>109.90610154123071</v>
      </c>
      <c r="AH48" s="137">
        <f>'T1'!AH83</f>
        <v>87.55759595276389</v>
      </c>
      <c r="AI48" s="137">
        <f>'T1'!AI83</f>
        <v>202.73681998629135</v>
      </c>
      <c r="AJ48" s="137">
        <f>'T1'!AJ83</f>
        <v>70.710339612531769</v>
      </c>
      <c r="AK48" s="137">
        <f>'T1'!AK83</f>
        <v>180.52297653472849</v>
      </c>
      <c r="AL48" s="137">
        <f>'T1'!AL83</f>
        <v>0</v>
      </c>
      <c r="AM48" s="137">
        <v>0</v>
      </c>
      <c r="AN48" s="137">
        <v>0</v>
      </c>
      <c r="AO48" s="137">
        <v>0</v>
      </c>
      <c r="AP48" s="137">
        <v>0</v>
      </c>
      <c r="AQ48" s="137">
        <v>0</v>
      </c>
      <c r="AR48" s="137">
        <v>0</v>
      </c>
      <c r="AS48" s="137">
        <v>0</v>
      </c>
      <c r="AT48" s="137">
        <v>0</v>
      </c>
      <c r="AU48" s="137">
        <v>0</v>
      </c>
      <c r="AV48" s="137">
        <f>'T1'!AM48</f>
        <v>57.142217176292206</v>
      </c>
      <c r="AW48" s="137">
        <f>'T1'!AN48</f>
        <v>9.2189885087678031E-2</v>
      </c>
      <c r="AX48" s="137">
        <f>'T1'!AO48</f>
        <v>2.8501695947752178E-3</v>
      </c>
      <c r="AY48" s="137">
        <f>'T1'!AP48</f>
        <v>2.0468502379655272E-2</v>
      </c>
      <c r="AZ48" s="137">
        <f>'T1'!AQ48</f>
        <v>0.2579511931680179</v>
      </c>
      <c r="BA48" s="137">
        <f>'T1'!AR48</f>
        <v>0</v>
      </c>
      <c r="BB48" s="137">
        <f>'T1'!AS48</f>
        <v>170.41980437367584</v>
      </c>
    </row>
    <row r="49" spans="1:54" x14ac:dyDescent="0.25">
      <c r="A49" s="52">
        <v>45</v>
      </c>
      <c r="B49" s="52" t="s">
        <v>103</v>
      </c>
      <c r="C49" s="49" t="s">
        <v>234</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4">
        <v>0</v>
      </c>
      <c r="Z49" s="44">
        <v>0</v>
      </c>
      <c r="AA49" s="44">
        <v>0</v>
      </c>
      <c r="AB49" s="44">
        <v>0</v>
      </c>
      <c r="AC49" s="44">
        <v>0</v>
      </c>
      <c r="AD49" s="44">
        <v>0</v>
      </c>
      <c r="AE49" s="44">
        <v>0</v>
      </c>
      <c r="AF49" s="44">
        <v>0</v>
      </c>
      <c r="AG49" s="44">
        <v>0</v>
      </c>
      <c r="AH49" s="44">
        <v>0</v>
      </c>
      <c r="AI49" s="44">
        <v>0</v>
      </c>
      <c r="AJ49" s="44">
        <v>0</v>
      </c>
      <c r="AK49" s="44">
        <v>0</v>
      </c>
      <c r="AL49" s="44">
        <v>0</v>
      </c>
      <c r="AM49" s="137">
        <v>0</v>
      </c>
      <c r="AN49" s="137">
        <v>0</v>
      </c>
      <c r="AO49" s="137">
        <v>0</v>
      </c>
      <c r="AP49" s="137">
        <v>0</v>
      </c>
      <c r="AQ49" s="137">
        <v>0</v>
      </c>
      <c r="AR49" s="137">
        <v>0</v>
      </c>
      <c r="AS49" s="137">
        <v>0</v>
      </c>
      <c r="AT49" s="137">
        <v>0</v>
      </c>
      <c r="AU49" s="137">
        <v>0</v>
      </c>
      <c r="AV49" s="44">
        <v>0</v>
      </c>
      <c r="AW49" s="44">
        <v>0</v>
      </c>
      <c r="AX49" s="44">
        <v>0</v>
      </c>
      <c r="AY49" s="44">
        <v>0</v>
      </c>
      <c r="AZ49" s="44">
        <v>0</v>
      </c>
      <c r="BA49" s="44">
        <v>0</v>
      </c>
      <c r="BB49" s="44">
        <v>0</v>
      </c>
    </row>
    <row r="50" spans="1:54" x14ac:dyDescent="0.25">
      <c r="A50" s="52">
        <v>46</v>
      </c>
      <c r="B50" s="52" t="s">
        <v>104</v>
      </c>
      <c r="C50" s="49" t="s">
        <v>235</v>
      </c>
      <c r="D50" s="44">
        <v>0</v>
      </c>
      <c r="E50" s="44">
        <v>0</v>
      </c>
      <c r="F50" s="44">
        <v>0</v>
      </c>
      <c r="G50" s="44">
        <v>0</v>
      </c>
      <c r="H50" s="44">
        <v>0</v>
      </c>
      <c r="I50" s="44">
        <v>0</v>
      </c>
      <c r="J50" s="44">
        <v>0</v>
      </c>
      <c r="K50" s="44">
        <v>0</v>
      </c>
      <c r="L50" s="44">
        <v>0</v>
      </c>
      <c r="M50" s="44">
        <v>0</v>
      </c>
      <c r="N50" s="44">
        <v>0</v>
      </c>
      <c r="O50" s="44">
        <v>0</v>
      </c>
      <c r="P50" s="44">
        <v>0</v>
      </c>
      <c r="Q50" s="44">
        <v>0</v>
      </c>
      <c r="R50" s="44">
        <v>0</v>
      </c>
      <c r="S50" s="44">
        <v>0</v>
      </c>
      <c r="T50" s="44">
        <v>0</v>
      </c>
      <c r="U50" s="44">
        <v>0</v>
      </c>
      <c r="V50" s="44">
        <v>0</v>
      </c>
      <c r="W50" s="44">
        <v>0</v>
      </c>
      <c r="X50" s="44">
        <v>0</v>
      </c>
      <c r="Y50" s="44">
        <v>0</v>
      </c>
      <c r="Z50" s="44">
        <v>0</v>
      </c>
      <c r="AA50" s="44">
        <v>0</v>
      </c>
      <c r="AB50" s="44">
        <v>0</v>
      </c>
      <c r="AC50" s="44">
        <v>0</v>
      </c>
      <c r="AD50" s="44">
        <v>0</v>
      </c>
      <c r="AE50" s="44">
        <v>0</v>
      </c>
      <c r="AF50" s="44">
        <v>0</v>
      </c>
      <c r="AG50" s="44">
        <v>0</v>
      </c>
      <c r="AH50" s="44">
        <v>0</v>
      </c>
      <c r="AI50" s="44">
        <v>0</v>
      </c>
      <c r="AJ50" s="44">
        <v>0</v>
      </c>
      <c r="AK50" s="44">
        <v>0</v>
      </c>
      <c r="AL50" s="44">
        <v>0</v>
      </c>
      <c r="AM50" s="137">
        <v>0</v>
      </c>
      <c r="AN50" s="137">
        <v>0</v>
      </c>
      <c r="AO50" s="137">
        <v>0</v>
      </c>
      <c r="AP50" s="137">
        <v>0</v>
      </c>
      <c r="AQ50" s="137">
        <v>0</v>
      </c>
      <c r="AR50" s="137">
        <v>0</v>
      </c>
      <c r="AS50" s="137">
        <v>0</v>
      </c>
      <c r="AT50" s="137">
        <v>0</v>
      </c>
      <c r="AU50" s="137">
        <v>0</v>
      </c>
      <c r="AV50" s="44">
        <v>0</v>
      </c>
      <c r="AW50" s="44">
        <v>0</v>
      </c>
      <c r="AX50" s="44">
        <v>0</v>
      </c>
      <c r="AY50" s="44">
        <v>0</v>
      </c>
      <c r="AZ50" s="44">
        <v>0</v>
      </c>
      <c r="BA50" s="44">
        <v>0</v>
      </c>
      <c r="BB50" s="44">
        <v>0</v>
      </c>
    </row>
    <row r="51" spans="1:54" x14ac:dyDescent="0.25">
      <c r="A51" s="52">
        <v>47</v>
      </c>
      <c r="B51" s="52" t="s">
        <v>105</v>
      </c>
      <c r="C51" s="49" t="s">
        <v>236</v>
      </c>
      <c r="D51" s="44">
        <v>0</v>
      </c>
      <c r="E51" s="44">
        <v>0</v>
      </c>
      <c r="F51" s="44">
        <v>0</v>
      </c>
      <c r="G51" s="44">
        <v>0</v>
      </c>
      <c r="H51" s="44">
        <v>0</v>
      </c>
      <c r="I51" s="44">
        <v>0</v>
      </c>
      <c r="J51" s="44">
        <v>0</v>
      </c>
      <c r="K51" s="44">
        <v>0</v>
      </c>
      <c r="L51" s="44">
        <v>0</v>
      </c>
      <c r="M51" s="44">
        <v>0</v>
      </c>
      <c r="N51" s="44">
        <v>0</v>
      </c>
      <c r="O51" s="44">
        <v>0</v>
      </c>
      <c r="P51" s="44">
        <v>0</v>
      </c>
      <c r="Q51" s="44">
        <v>0</v>
      </c>
      <c r="R51" s="44">
        <v>0</v>
      </c>
      <c r="S51" s="44">
        <v>0</v>
      </c>
      <c r="T51" s="44">
        <v>0</v>
      </c>
      <c r="U51" s="44">
        <v>0</v>
      </c>
      <c r="V51" s="44">
        <v>0</v>
      </c>
      <c r="W51" s="44">
        <v>0</v>
      </c>
      <c r="X51" s="44">
        <v>0</v>
      </c>
      <c r="Y51" s="44">
        <v>0</v>
      </c>
      <c r="Z51" s="44">
        <v>0</v>
      </c>
      <c r="AA51" s="44">
        <v>0</v>
      </c>
      <c r="AB51" s="44">
        <v>0</v>
      </c>
      <c r="AC51" s="44">
        <v>0</v>
      </c>
      <c r="AD51" s="44">
        <v>0</v>
      </c>
      <c r="AE51" s="44">
        <v>0</v>
      </c>
      <c r="AF51" s="44">
        <v>0</v>
      </c>
      <c r="AG51" s="44">
        <v>0</v>
      </c>
      <c r="AH51" s="44">
        <v>0</v>
      </c>
      <c r="AI51" s="44">
        <v>0</v>
      </c>
      <c r="AJ51" s="44">
        <v>0</v>
      </c>
      <c r="AK51" s="44">
        <v>0</v>
      </c>
      <c r="AL51" s="44">
        <v>0</v>
      </c>
      <c r="AM51" s="137">
        <v>0</v>
      </c>
      <c r="AN51" s="137">
        <v>0</v>
      </c>
      <c r="AO51" s="137">
        <v>0</v>
      </c>
      <c r="AP51" s="137">
        <v>0</v>
      </c>
      <c r="AQ51" s="137">
        <v>0</v>
      </c>
      <c r="AR51" s="137">
        <v>0</v>
      </c>
      <c r="AS51" s="137">
        <v>0</v>
      </c>
      <c r="AT51" s="137">
        <v>0</v>
      </c>
      <c r="AU51" s="137">
        <v>0</v>
      </c>
      <c r="AV51" s="44">
        <v>0</v>
      </c>
      <c r="AW51" s="44">
        <v>0</v>
      </c>
      <c r="AX51" s="44">
        <v>0</v>
      </c>
      <c r="AY51" s="44">
        <v>0</v>
      </c>
      <c r="AZ51" s="44">
        <v>0</v>
      </c>
      <c r="BA51" s="44">
        <v>0</v>
      </c>
      <c r="BB51" s="44">
        <v>0</v>
      </c>
    </row>
    <row r="52" spans="1:54" x14ac:dyDescent="0.25">
      <c r="A52" s="52">
        <v>48</v>
      </c>
      <c r="B52" s="52" t="s">
        <v>106</v>
      </c>
      <c r="C52" s="49" t="s">
        <v>237</v>
      </c>
      <c r="D52" s="44">
        <v>0</v>
      </c>
      <c r="E52" s="44">
        <v>0</v>
      </c>
      <c r="F52" s="44">
        <v>0</v>
      </c>
      <c r="G52" s="44">
        <v>0</v>
      </c>
      <c r="H52" s="44">
        <v>0</v>
      </c>
      <c r="I52" s="44">
        <v>0</v>
      </c>
      <c r="J52" s="44">
        <v>0</v>
      </c>
      <c r="K52" s="44">
        <v>0</v>
      </c>
      <c r="L52" s="44">
        <v>0</v>
      </c>
      <c r="M52" s="44">
        <v>0</v>
      </c>
      <c r="N52" s="44">
        <v>0</v>
      </c>
      <c r="O52" s="44">
        <v>0</v>
      </c>
      <c r="P52" s="44">
        <v>0</v>
      </c>
      <c r="Q52" s="44">
        <v>0</v>
      </c>
      <c r="R52" s="44">
        <v>0</v>
      </c>
      <c r="S52" s="44">
        <v>0</v>
      </c>
      <c r="T52" s="44">
        <v>0</v>
      </c>
      <c r="U52" s="44">
        <v>0</v>
      </c>
      <c r="V52" s="44">
        <v>0</v>
      </c>
      <c r="W52" s="44">
        <v>0</v>
      </c>
      <c r="X52" s="44">
        <v>0</v>
      </c>
      <c r="Y52" s="44">
        <v>0</v>
      </c>
      <c r="Z52" s="44">
        <v>0</v>
      </c>
      <c r="AA52" s="44">
        <v>0</v>
      </c>
      <c r="AB52" s="44">
        <v>0</v>
      </c>
      <c r="AC52" s="44">
        <v>0</v>
      </c>
      <c r="AD52" s="44">
        <v>0</v>
      </c>
      <c r="AE52" s="44">
        <v>0</v>
      </c>
      <c r="AF52" s="44">
        <v>0</v>
      </c>
      <c r="AG52" s="44">
        <v>0</v>
      </c>
      <c r="AH52" s="44">
        <v>0</v>
      </c>
      <c r="AI52" s="44">
        <v>0</v>
      </c>
      <c r="AJ52" s="44">
        <v>0</v>
      </c>
      <c r="AK52" s="44">
        <v>0</v>
      </c>
      <c r="AL52" s="44">
        <v>0</v>
      </c>
      <c r="AM52" s="137">
        <v>0</v>
      </c>
      <c r="AN52" s="137">
        <v>0</v>
      </c>
      <c r="AO52" s="137">
        <v>0</v>
      </c>
      <c r="AP52" s="137">
        <v>0</v>
      </c>
      <c r="AQ52" s="137">
        <v>0</v>
      </c>
      <c r="AR52" s="137">
        <v>0</v>
      </c>
      <c r="AS52" s="137">
        <v>0</v>
      </c>
      <c r="AT52" s="137">
        <v>0</v>
      </c>
      <c r="AU52" s="137">
        <v>0</v>
      </c>
      <c r="AV52" s="44">
        <v>0</v>
      </c>
      <c r="AW52" s="44">
        <v>0</v>
      </c>
      <c r="AX52" s="44">
        <v>0</v>
      </c>
      <c r="AY52" s="44">
        <v>0</v>
      </c>
      <c r="AZ52" s="44">
        <v>0</v>
      </c>
      <c r="BA52" s="44">
        <v>0</v>
      </c>
      <c r="BB52" s="44">
        <v>0</v>
      </c>
    </row>
    <row r="53" spans="1:54" x14ac:dyDescent="0.25">
      <c r="A53" s="52">
        <v>49</v>
      </c>
      <c r="B53" s="52" t="s">
        <v>107</v>
      </c>
      <c r="C53" s="49" t="s">
        <v>238</v>
      </c>
      <c r="D53" s="44">
        <v>0</v>
      </c>
      <c r="E53" s="44">
        <v>0</v>
      </c>
      <c r="F53" s="44">
        <v>0</v>
      </c>
      <c r="G53" s="44">
        <v>0</v>
      </c>
      <c r="H53" s="44">
        <v>0</v>
      </c>
      <c r="I53" s="44">
        <v>0</v>
      </c>
      <c r="J53" s="44">
        <v>0</v>
      </c>
      <c r="K53" s="44">
        <v>0</v>
      </c>
      <c r="L53" s="44">
        <v>0</v>
      </c>
      <c r="M53" s="44">
        <v>0</v>
      </c>
      <c r="N53" s="44">
        <v>0</v>
      </c>
      <c r="O53" s="44">
        <v>0</v>
      </c>
      <c r="P53" s="44">
        <v>0</v>
      </c>
      <c r="Q53" s="44">
        <v>0</v>
      </c>
      <c r="R53" s="44">
        <v>0</v>
      </c>
      <c r="S53" s="44">
        <v>0</v>
      </c>
      <c r="T53" s="44">
        <v>0</v>
      </c>
      <c r="U53" s="44">
        <v>0</v>
      </c>
      <c r="V53" s="44">
        <v>0</v>
      </c>
      <c r="W53" s="44">
        <v>0</v>
      </c>
      <c r="X53" s="44">
        <v>0</v>
      </c>
      <c r="Y53" s="44">
        <v>0</v>
      </c>
      <c r="Z53" s="44">
        <v>0</v>
      </c>
      <c r="AA53" s="44">
        <v>0</v>
      </c>
      <c r="AB53" s="44">
        <v>0</v>
      </c>
      <c r="AC53" s="44">
        <v>0</v>
      </c>
      <c r="AD53" s="44">
        <v>0</v>
      </c>
      <c r="AE53" s="44">
        <v>0</v>
      </c>
      <c r="AF53" s="44">
        <v>0</v>
      </c>
      <c r="AG53" s="44">
        <v>0</v>
      </c>
      <c r="AH53" s="44">
        <v>0</v>
      </c>
      <c r="AI53" s="44">
        <v>0</v>
      </c>
      <c r="AJ53" s="44">
        <v>0</v>
      </c>
      <c r="AK53" s="44">
        <v>0</v>
      </c>
      <c r="AL53" s="44">
        <v>0</v>
      </c>
      <c r="AM53" s="137">
        <v>0</v>
      </c>
      <c r="AN53" s="137">
        <v>0</v>
      </c>
      <c r="AO53" s="137">
        <v>0</v>
      </c>
      <c r="AP53" s="137">
        <v>0</v>
      </c>
      <c r="AQ53" s="137">
        <v>0</v>
      </c>
      <c r="AR53" s="137">
        <v>0</v>
      </c>
      <c r="AS53" s="137">
        <v>0</v>
      </c>
      <c r="AT53" s="137">
        <v>0</v>
      </c>
      <c r="AU53" s="137">
        <v>0</v>
      </c>
      <c r="AV53" s="44">
        <v>0</v>
      </c>
      <c r="AW53" s="44">
        <v>0</v>
      </c>
      <c r="AX53" s="44">
        <v>0</v>
      </c>
      <c r="AY53" s="44">
        <v>0</v>
      </c>
      <c r="AZ53" s="44">
        <v>0</v>
      </c>
      <c r="BA53" s="44">
        <v>0</v>
      </c>
      <c r="BB53" s="44">
        <v>0</v>
      </c>
    </row>
    <row r="54" spans="1:54" x14ac:dyDescent="0.25">
      <c r="A54" s="52">
        <v>50</v>
      </c>
      <c r="B54" s="52" t="s">
        <v>108</v>
      </c>
      <c r="C54" s="49" t="s">
        <v>66</v>
      </c>
      <c r="D54" s="44">
        <v>0</v>
      </c>
      <c r="E54" s="44">
        <v>0</v>
      </c>
      <c r="F54" s="44">
        <v>0</v>
      </c>
      <c r="G54" s="44">
        <v>0</v>
      </c>
      <c r="H54" s="44">
        <v>0</v>
      </c>
      <c r="I54" s="44">
        <v>0</v>
      </c>
      <c r="J54" s="44">
        <v>0</v>
      </c>
      <c r="K54" s="44">
        <v>0</v>
      </c>
      <c r="L54" s="44">
        <v>0</v>
      </c>
      <c r="M54" s="44">
        <v>0</v>
      </c>
      <c r="N54" s="44">
        <v>0</v>
      </c>
      <c r="O54" s="44">
        <v>0</v>
      </c>
      <c r="P54" s="44">
        <v>0</v>
      </c>
      <c r="Q54" s="44">
        <v>0</v>
      </c>
      <c r="R54" s="44">
        <v>0</v>
      </c>
      <c r="S54" s="44">
        <v>0</v>
      </c>
      <c r="T54" s="44">
        <v>0</v>
      </c>
      <c r="U54" s="44">
        <v>0</v>
      </c>
      <c r="V54" s="44">
        <v>0</v>
      </c>
      <c r="W54" s="44">
        <v>0</v>
      </c>
      <c r="X54" s="44">
        <v>0</v>
      </c>
      <c r="Y54" s="44">
        <v>0</v>
      </c>
      <c r="Z54" s="44">
        <v>0</v>
      </c>
      <c r="AA54" s="44">
        <v>0</v>
      </c>
      <c r="AB54" s="44">
        <v>0</v>
      </c>
      <c r="AC54" s="44">
        <v>0</v>
      </c>
      <c r="AD54" s="44">
        <v>0</v>
      </c>
      <c r="AE54" s="44">
        <v>0</v>
      </c>
      <c r="AF54" s="44">
        <v>0</v>
      </c>
      <c r="AG54" s="44">
        <v>0</v>
      </c>
      <c r="AH54" s="44">
        <v>0</v>
      </c>
      <c r="AI54" s="44">
        <v>0</v>
      </c>
      <c r="AJ54" s="44">
        <v>0</v>
      </c>
      <c r="AK54" s="44">
        <v>0</v>
      </c>
      <c r="AL54" s="44">
        <v>0</v>
      </c>
      <c r="AM54" s="137">
        <v>0</v>
      </c>
      <c r="AN54" s="137">
        <v>0</v>
      </c>
      <c r="AO54" s="137">
        <v>0</v>
      </c>
      <c r="AP54" s="137">
        <v>0</v>
      </c>
      <c r="AQ54" s="137">
        <v>0</v>
      </c>
      <c r="AR54" s="137">
        <v>0</v>
      </c>
      <c r="AS54" s="137">
        <v>0</v>
      </c>
      <c r="AT54" s="137">
        <v>0</v>
      </c>
      <c r="AU54" s="137">
        <v>0</v>
      </c>
      <c r="AV54" s="44">
        <v>0</v>
      </c>
      <c r="AW54" s="44">
        <v>0</v>
      </c>
      <c r="AX54" s="44">
        <v>0</v>
      </c>
      <c r="AY54" s="44">
        <v>0</v>
      </c>
      <c r="AZ54" s="44">
        <v>0</v>
      </c>
      <c r="BA54" s="44">
        <v>0</v>
      </c>
      <c r="BB54" s="44">
        <v>0</v>
      </c>
    </row>
    <row r="55" spans="1:54" x14ac:dyDescent="0.25">
      <c r="A55" s="52">
        <v>51</v>
      </c>
      <c r="B55" s="52" t="s">
        <v>241</v>
      </c>
      <c r="C55" s="49" t="s">
        <v>239</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4">
        <v>0</v>
      </c>
      <c r="Z55" s="44">
        <v>0</v>
      </c>
      <c r="AA55" s="44">
        <v>0</v>
      </c>
      <c r="AB55" s="44">
        <v>0</v>
      </c>
      <c r="AC55" s="44">
        <v>0</v>
      </c>
      <c r="AD55" s="44">
        <v>0</v>
      </c>
      <c r="AE55" s="44">
        <v>0</v>
      </c>
      <c r="AF55" s="44">
        <v>0</v>
      </c>
      <c r="AG55" s="44">
        <v>0</v>
      </c>
      <c r="AH55" s="44">
        <v>0</v>
      </c>
      <c r="AI55" s="44">
        <v>0</v>
      </c>
      <c r="AJ55" s="44">
        <v>0</v>
      </c>
      <c r="AK55" s="44">
        <v>0</v>
      </c>
      <c r="AL55" s="44">
        <v>0</v>
      </c>
      <c r="AM55" s="137">
        <v>0</v>
      </c>
      <c r="AN55" s="137">
        <v>0</v>
      </c>
      <c r="AO55" s="137">
        <v>0</v>
      </c>
      <c r="AP55" s="137">
        <v>0</v>
      </c>
      <c r="AQ55" s="137">
        <v>0</v>
      </c>
      <c r="AR55" s="137">
        <v>0</v>
      </c>
      <c r="AS55" s="137">
        <v>0</v>
      </c>
      <c r="AT55" s="137">
        <v>0</v>
      </c>
      <c r="AU55" s="137">
        <v>0</v>
      </c>
      <c r="AV55" s="44">
        <v>0</v>
      </c>
      <c r="AW55" s="44">
        <v>0</v>
      </c>
      <c r="AX55" s="44">
        <v>0</v>
      </c>
      <c r="AY55" s="44">
        <v>0</v>
      </c>
      <c r="AZ55" s="44">
        <v>0</v>
      </c>
      <c r="BA55" s="44">
        <v>0</v>
      </c>
      <c r="BB55" s="44">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E5985-8C25-4BEF-8248-65A98A809C54}">
  <dimension ref="A1:BB33"/>
  <sheetViews>
    <sheetView workbookViewId="0">
      <pane xSplit="3" ySplit="4" topLeftCell="D5"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4.54296875" style="31" customWidth="1"/>
    <col min="2" max="2" width="4.90625" style="31" customWidth="1"/>
    <col min="3" max="3" width="5.26953125" style="3" customWidth="1"/>
    <col min="4" max="54" width="4.90625" style="1" customWidth="1"/>
    <col min="55" max="16384" width="15.453125" style="1"/>
  </cols>
  <sheetData>
    <row r="1" spans="1:54" x14ac:dyDescent="0.25">
      <c r="A1" s="129" t="str">
        <f>'T1'!A1</f>
        <v>Nepal Input-Output Table, 2017, current prices, NPRs billion</v>
      </c>
      <c r="C1" s="27"/>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row>
    <row r="2" spans="1:54" s="5" customFormat="1" ht="13.5" customHeight="1" x14ac:dyDescent="0.25">
      <c r="A2" s="48" t="s">
        <v>259</v>
      </c>
      <c r="B2" s="45"/>
      <c r="C2" s="49"/>
      <c r="D2" s="50">
        <v>1</v>
      </c>
      <c r="E2" s="50">
        <v>2</v>
      </c>
      <c r="F2" s="50">
        <v>3</v>
      </c>
      <c r="G2" s="50">
        <v>4</v>
      </c>
      <c r="H2" s="50">
        <v>5</v>
      </c>
      <c r="I2" s="50">
        <v>6</v>
      </c>
      <c r="J2" s="50">
        <v>7</v>
      </c>
      <c r="K2" s="50">
        <v>8</v>
      </c>
      <c r="L2" s="50">
        <v>9</v>
      </c>
      <c r="M2" s="50">
        <v>10</v>
      </c>
      <c r="N2" s="50">
        <v>11</v>
      </c>
      <c r="O2" s="50">
        <v>12</v>
      </c>
      <c r="P2" s="50">
        <v>13</v>
      </c>
      <c r="Q2" s="50">
        <v>14</v>
      </c>
      <c r="R2" s="50">
        <v>15</v>
      </c>
      <c r="S2" s="50">
        <v>16</v>
      </c>
      <c r="T2" s="50">
        <v>17</v>
      </c>
      <c r="U2" s="50">
        <v>18</v>
      </c>
      <c r="V2" s="50">
        <v>19</v>
      </c>
      <c r="W2" s="50">
        <v>20</v>
      </c>
      <c r="X2" s="50">
        <v>21</v>
      </c>
      <c r="Y2" s="50">
        <v>22</v>
      </c>
      <c r="Z2" s="50">
        <v>23</v>
      </c>
      <c r="AA2" s="50">
        <v>24</v>
      </c>
      <c r="AB2" s="50">
        <v>25</v>
      </c>
      <c r="AC2" s="50">
        <v>26</v>
      </c>
      <c r="AD2" s="50">
        <v>27</v>
      </c>
      <c r="AE2" s="50">
        <v>28</v>
      </c>
      <c r="AF2" s="50">
        <v>29</v>
      </c>
      <c r="AG2" s="50">
        <v>30</v>
      </c>
      <c r="AH2" s="50">
        <v>31</v>
      </c>
      <c r="AI2" s="50">
        <v>32</v>
      </c>
      <c r="AJ2" s="50">
        <v>33</v>
      </c>
      <c r="AK2" s="50">
        <v>34</v>
      </c>
      <c r="AL2" s="50">
        <v>35</v>
      </c>
      <c r="AM2" s="50">
        <v>36</v>
      </c>
      <c r="AN2" s="50">
        <v>37</v>
      </c>
      <c r="AO2" s="50">
        <v>38</v>
      </c>
      <c r="AP2" s="50">
        <v>39</v>
      </c>
      <c r="AQ2" s="50">
        <v>40</v>
      </c>
      <c r="AR2" s="50">
        <v>41</v>
      </c>
      <c r="AS2" s="50">
        <v>42</v>
      </c>
      <c r="AT2" s="50">
        <v>43</v>
      </c>
      <c r="AU2" s="50">
        <v>44</v>
      </c>
      <c r="AV2" s="50">
        <v>45</v>
      </c>
      <c r="AW2" s="50">
        <v>46</v>
      </c>
      <c r="AX2" s="50">
        <v>47</v>
      </c>
      <c r="AY2" s="50">
        <v>48</v>
      </c>
      <c r="AZ2" s="50">
        <v>49</v>
      </c>
      <c r="BA2" s="50">
        <v>50</v>
      </c>
      <c r="BB2" s="50">
        <v>51</v>
      </c>
    </row>
    <row r="3" spans="1:54" s="55" customFormat="1" x14ac:dyDescent="0.25">
      <c r="A3" s="62"/>
      <c r="B3" s="51"/>
      <c r="C3" s="63"/>
      <c r="D3" s="64" t="s">
        <v>68</v>
      </c>
      <c r="E3" s="64" t="s">
        <v>69</v>
      </c>
      <c r="F3" s="64" t="s">
        <v>70</v>
      </c>
      <c r="G3" s="64" t="s">
        <v>71</v>
      </c>
      <c r="H3" s="64" t="s">
        <v>72</v>
      </c>
      <c r="I3" s="64" t="s">
        <v>73</v>
      </c>
      <c r="J3" s="64" t="s">
        <v>74</v>
      </c>
      <c r="K3" s="64" t="s">
        <v>75</v>
      </c>
      <c r="L3" s="64" t="s">
        <v>76</v>
      </c>
      <c r="M3" s="64" t="s">
        <v>77</v>
      </c>
      <c r="N3" s="64" t="s">
        <v>78</v>
      </c>
      <c r="O3" s="64" t="s">
        <v>79</v>
      </c>
      <c r="P3" s="64" t="s">
        <v>80</v>
      </c>
      <c r="Q3" s="64" t="s">
        <v>81</v>
      </c>
      <c r="R3" s="64" t="s">
        <v>82</v>
      </c>
      <c r="S3" s="64" t="s">
        <v>83</v>
      </c>
      <c r="T3" s="64" t="s">
        <v>84</v>
      </c>
      <c r="U3" s="64" t="s">
        <v>85</v>
      </c>
      <c r="V3" s="64" t="s">
        <v>86</v>
      </c>
      <c r="W3" s="64" t="s">
        <v>87</v>
      </c>
      <c r="X3" s="64" t="s">
        <v>88</v>
      </c>
      <c r="Y3" s="64" t="s">
        <v>89</v>
      </c>
      <c r="Z3" s="64" t="s">
        <v>90</v>
      </c>
      <c r="AA3" s="64" t="s">
        <v>91</v>
      </c>
      <c r="AB3" s="64" t="s">
        <v>92</v>
      </c>
      <c r="AC3" s="64" t="s">
        <v>93</v>
      </c>
      <c r="AD3" s="64" t="s">
        <v>94</v>
      </c>
      <c r="AE3" s="64" t="s">
        <v>95</v>
      </c>
      <c r="AF3" s="64" t="s">
        <v>96</v>
      </c>
      <c r="AG3" s="64" t="s">
        <v>97</v>
      </c>
      <c r="AH3" s="64" t="s">
        <v>98</v>
      </c>
      <c r="AI3" s="64" t="s">
        <v>99</v>
      </c>
      <c r="AJ3" s="64" t="s">
        <v>100</v>
      </c>
      <c r="AK3" s="64" t="s">
        <v>101</v>
      </c>
      <c r="AL3" s="64" t="s">
        <v>102</v>
      </c>
      <c r="AM3" s="64" t="s">
        <v>240</v>
      </c>
      <c r="AN3" s="64" t="s">
        <v>179</v>
      </c>
      <c r="AO3" s="64" t="s">
        <v>181</v>
      </c>
      <c r="AP3" s="64" t="s">
        <v>183</v>
      </c>
      <c r="AQ3" s="64" t="s">
        <v>185</v>
      </c>
      <c r="AR3" s="64" t="s">
        <v>187</v>
      </c>
      <c r="AS3" s="64" t="s">
        <v>189</v>
      </c>
      <c r="AT3" s="64"/>
      <c r="AU3" s="64"/>
      <c r="AV3" s="64" t="s">
        <v>103</v>
      </c>
      <c r="AW3" s="64" t="s">
        <v>104</v>
      </c>
      <c r="AX3" s="64" t="s">
        <v>105</v>
      </c>
      <c r="AY3" s="64" t="s">
        <v>106</v>
      </c>
      <c r="AZ3" s="64" t="s">
        <v>107</v>
      </c>
      <c r="BA3" s="64" t="s">
        <v>108</v>
      </c>
      <c r="BB3" s="65"/>
    </row>
    <row r="4" spans="1:54" s="56" customFormat="1" ht="88.5" customHeight="1" x14ac:dyDescent="0.25">
      <c r="A4" s="57"/>
      <c r="B4" s="58"/>
      <c r="C4" s="59" t="s">
        <v>25</v>
      </c>
      <c r="D4" s="60" t="s">
        <v>26</v>
      </c>
      <c r="E4" s="60" t="s">
        <v>27</v>
      </c>
      <c r="F4" s="60" t="s">
        <v>28</v>
      </c>
      <c r="G4" s="60" t="s">
        <v>29</v>
      </c>
      <c r="H4" s="60" t="s">
        <v>30</v>
      </c>
      <c r="I4" s="60" t="s">
        <v>31</v>
      </c>
      <c r="J4" s="60" t="s">
        <v>32</v>
      </c>
      <c r="K4" s="60" t="s">
        <v>33</v>
      </c>
      <c r="L4" s="60" t="s">
        <v>34</v>
      </c>
      <c r="M4" s="60" t="s">
        <v>35</v>
      </c>
      <c r="N4" s="60" t="s">
        <v>36</v>
      </c>
      <c r="O4" s="60" t="s">
        <v>37</v>
      </c>
      <c r="P4" s="60" t="s">
        <v>38</v>
      </c>
      <c r="Q4" s="60" t="s">
        <v>39</v>
      </c>
      <c r="R4" s="60" t="s">
        <v>40</v>
      </c>
      <c r="S4" s="60" t="s">
        <v>41</v>
      </c>
      <c r="T4" s="60" t="s">
        <v>42</v>
      </c>
      <c r="U4" s="60" t="s">
        <v>43</v>
      </c>
      <c r="V4" s="60" t="s">
        <v>44</v>
      </c>
      <c r="W4" s="60" t="s">
        <v>45</v>
      </c>
      <c r="X4" s="60" t="s">
        <v>46</v>
      </c>
      <c r="Y4" s="60" t="s">
        <v>47</v>
      </c>
      <c r="Z4" s="60" t="s">
        <v>48</v>
      </c>
      <c r="AA4" s="60" t="s">
        <v>49</v>
      </c>
      <c r="AB4" s="60" t="s">
        <v>50</v>
      </c>
      <c r="AC4" s="60" t="s">
        <v>51</v>
      </c>
      <c r="AD4" s="60" t="s">
        <v>52</v>
      </c>
      <c r="AE4" s="60" t="s">
        <v>53</v>
      </c>
      <c r="AF4" s="60" t="s">
        <v>54</v>
      </c>
      <c r="AG4" s="60" t="s">
        <v>55</v>
      </c>
      <c r="AH4" s="60" t="s">
        <v>56</v>
      </c>
      <c r="AI4" s="60" t="s">
        <v>57</v>
      </c>
      <c r="AJ4" s="60" t="s">
        <v>58</v>
      </c>
      <c r="AK4" s="60" t="s">
        <v>59</v>
      </c>
      <c r="AL4" s="60" t="s">
        <v>60</v>
      </c>
      <c r="AM4" s="60" t="s">
        <v>244</v>
      </c>
      <c r="AN4" s="60" t="s">
        <v>227</v>
      </c>
      <c r="AO4" s="60" t="s">
        <v>228</v>
      </c>
      <c r="AP4" s="60" t="s">
        <v>245</v>
      </c>
      <c r="AQ4" s="60" t="s">
        <v>246</v>
      </c>
      <c r="AR4" s="60" t="s">
        <v>247</v>
      </c>
      <c r="AS4" s="60" t="s">
        <v>231</v>
      </c>
      <c r="AT4" s="60" t="s">
        <v>232</v>
      </c>
      <c r="AU4" s="60" t="s">
        <v>248</v>
      </c>
      <c r="AV4" s="60" t="s">
        <v>61</v>
      </c>
      <c r="AW4" s="60" t="s">
        <v>62</v>
      </c>
      <c r="AX4" s="60" t="s">
        <v>63</v>
      </c>
      <c r="AY4" s="60" t="s">
        <v>64</v>
      </c>
      <c r="AZ4" s="60" t="s">
        <v>65</v>
      </c>
      <c r="BA4" s="61" t="s">
        <v>66</v>
      </c>
      <c r="BB4" s="59" t="s">
        <v>67</v>
      </c>
    </row>
    <row r="5" spans="1:54" x14ac:dyDescent="0.25">
      <c r="A5" s="32">
        <v>1</v>
      </c>
      <c r="B5" s="37" t="s">
        <v>68</v>
      </c>
      <c r="C5" s="28" t="s">
        <v>212</v>
      </c>
      <c r="D5" s="18">
        <f t="array" ref="D5:BB33">MMULT('agr1'!D5:BB33,'T2'!D5:BB55)</f>
        <v>79.027224673187689</v>
      </c>
      <c r="E5" s="18">
        <v>0</v>
      </c>
      <c r="F5" s="18">
        <v>102.02158316096298</v>
      </c>
      <c r="G5" s="18">
        <v>3.2454792268788317</v>
      </c>
      <c r="H5" s="18">
        <v>1.6898238627612046</v>
      </c>
      <c r="I5" s="18">
        <v>3.8371452010674556</v>
      </c>
      <c r="J5" s="18">
        <v>0.16391878189816755</v>
      </c>
      <c r="K5" s="18">
        <v>0</v>
      </c>
      <c r="L5" s="18">
        <v>1.8246747252094002</v>
      </c>
      <c r="M5" s="18">
        <v>0.2569317547409703</v>
      </c>
      <c r="N5" s="18">
        <v>1.1816830436490864</v>
      </c>
      <c r="O5" s="18">
        <v>4.5125596142983518E-2</v>
      </c>
      <c r="P5" s="18">
        <v>0</v>
      </c>
      <c r="Q5" s="18">
        <v>0</v>
      </c>
      <c r="R5" s="18">
        <v>0</v>
      </c>
      <c r="S5" s="18">
        <v>2.5917439612823689</v>
      </c>
      <c r="T5" s="18">
        <v>4.5822848995280143</v>
      </c>
      <c r="U5" s="18">
        <v>0</v>
      </c>
      <c r="V5" s="18">
        <v>0</v>
      </c>
      <c r="W5" s="18">
        <v>0</v>
      </c>
      <c r="X5" s="18">
        <v>0</v>
      </c>
      <c r="Y5" s="18">
        <v>40.321216809553512</v>
      </c>
      <c r="Z5" s="18">
        <v>0</v>
      </c>
      <c r="AA5" s="19">
        <v>0</v>
      </c>
      <c r="AB5" s="19">
        <v>0</v>
      </c>
      <c r="AC5" s="19">
        <v>0</v>
      </c>
      <c r="AD5" s="19">
        <v>16.694568335706812</v>
      </c>
      <c r="AE5" s="19">
        <v>0</v>
      </c>
      <c r="AF5" s="19">
        <v>0</v>
      </c>
      <c r="AG5" s="19">
        <v>0</v>
      </c>
      <c r="AH5" s="12">
        <v>3.0831759843737934</v>
      </c>
      <c r="AI5" s="12">
        <v>13.11911880460887</v>
      </c>
      <c r="AJ5" s="12">
        <v>0</v>
      </c>
      <c r="AK5" s="12">
        <v>0</v>
      </c>
      <c r="AL5" s="12">
        <v>0</v>
      </c>
      <c r="AM5" s="12">
        <v>0</v>
      </c>
      <c r="AN5" s="12">
        <v>0</v>
      </c>
      <c r="AO5" s="12">
        <v>0</v>
      </c>
      <c r="AP5" s="12">
        <v>0</v>
      </c>
      <c r="AQ5" s="12">
        <v>0</v>
      </c>
      <c r="AR5" s="12">
        <v>0</v>
      </c>
      <c r="AS5" s="12">
        <v>0</v>
      </c>
      <c r="AT5" s="12">
        <v>0</v>
      </c>
      <c r="AU5" s="12">
        <v>0</v>
      </c>
      <c r="AV5" s="12">
        <v>388.66829840830491</v>
      </c>
      <c r="AW5" s="12">
        <v>1.0224702790557656</v>
      </c>
      <c r="AX5" s="12">
        <v>0</v>
      </c>
      <c r="AY5" s="12">
        <v>124.68013397213598</v>
      </c>
      <c r="AZ5" s="12">
        <v>176.1782527108812</v>
      </c>
      <c r="BA5" s="12">
        <v>6.0305412280898691</v>
      </c>
      <c r="BB5" s="12">
        <v>970.2653954200199</v>
      </c>
    </row>
    <row r="6" spans="1:54" x14ac:dyDescent="0.25">
      <c r="A6" s="32">
        <v>2</v>
      </c>
      <c r="B6" s="37" t="s">
        <v>69</v>
      </c>
      <c r="C6" s="28" t="s">
        <v>213</v>
      </c>
      <c r="D6" s="18">
        <v>0</v>
      </c>
      <c r="E6" s="18">
        <v>0</v>
      </c>
      <c r="F6" s="18">
        <v>4.5666486938551E-2</v>
      </c>
      <c r="G6" s="18">
        <v>3.9982762370033929E-3</v>
      </c>
      <c r="H6" s="18">
        <v>1.3447894789416846E-3</v>
      </c>
      <c r="I6" s="18">
        <v>5.0245599480953495E-4</v>
      </c>
      <c r="J6" s="18">
        <v>0</v>
      </c>
      <c r="K6" s="18">
        <v>0.37511565339688252</v>
      </c>
      <c r="L6" s="18">
        <v>7.0830975496039436E-2</v>
      </c>
      <c r="M6" s="18">
        <v>0</v>
      </c>
      <c r="N6" s="18">
        <v>6.1082831156768327</v>
      </c>
      <c r="O6" s="18">
        <v>0.34861537303924944</v>
      </c>
      <c r="P6" s="18">
        <v>0</v>
      </c>
      <c r="Q6" s="18">
        <v>5.8221378905865494E-4</v>
      </c>
      <c r="R6" s="18">
        <v>0</v>
      </c>
      <c r="S6" s="18">
        <v>2.2432655673527741E-3</v>
      </c>
      <c r="T6" s="18">
        <v>0</v>
      </c>
      <c r="U6" s="18">
        <v>9.5112604725968044</v>
      </c>
      <c r="V6" s="18">
        <v>0</v>
      </c>
      <c r="W6" s="18">
        <v>0</v>
      </c>
      <c r="X6" s="18">
        <v>0</v>
      </c>
      <c r="Y6" s="18">
        <v>1.7989801509072721E-2</v>
      </c>
      <c r="Z6" s="18">
        <v>0</v>
      </c>
      <c r="AA6" s="19">
        <v>0</v>
      </c>
      <c r="AB6" s="19">
        <v>0</v>
      </c>
      <c r="AC6" s="19">
        <v>0</v>
      </c>
      <c r="AD6" s="19">
        <v>8.8462265866936698E-3</v>
      </c>
      <c r="AE6" s="19">
        <v>0</v>
      </c>
      <c r="AF6" s="19">
        <v>0</v>
      </c>
      <c r="AG6" s="19">
        <v>1.6691867303424285E-2</v>
      </c>
      <c r="AH6" s="12">
        <v>0</v>
      </c>
      <c r="AI6" s="12">
        <v>0</v>
      </c>
      <c r="AJ6" s="12">
        <v>0</v>
      </c>
      <c r="AK6" s="12">
        <v>0</v>
      </c>
      <c r="AL6" s="12">
        <v>0</v>
      </c>
      <c r="AM6" s="12">
        <v>0</v>
      </c>
      <c r="AN6" s="12">
        <v>0</v>
      </c>
      <c r="AO6" s="12">
        <v>0</v>
      </c>
      <c r="AP6" s="12">
        <v>0</v>
      </c>
      <c r="AQ6" s="12">
        <v>0</v>
      </c>
      <c r="AR6" s="12">
        <v>0</v>
      </c>
      <c r="AS6" s="12">
        <v>0</v>
      </c>
      <c r="AT6" s="12">
        <v>0</v>
      </c>
      <c r="AU6" s="12">
        <v>0</v>
      </c>
      <c r="AV6" s="12">
        <v>2.9698672917972986</v>
      </c>
      <c r="AW6" s="12">
        <v>0</v>
      </c>
      <c r="AX6" s="12">
        <v>0</v>
      </c>
      <c r="AY6" s="12">
        <v>0</v>
      </c>
      <c r="AZ6" s="12">
        <v>0.20567185857992398</v>
      </c>
      <c r="BA6" s="12">
        <v>0.28684070522301525</v>
      </c>
      <c r="BB6" s="12">
        <v>19.974350829210952</v>
      </c>
    </row>
    <row r="7" spans="1:54" x14ac:dyDescent="0.25">
      <c r="A7" s="32">
        <v>3</v>
      </c>
      <c r="B7" s="37" t="s">
        <v>70</v>
      </c>
      <c r="C7" s="28" t="s">
        <v>214</v>
      </c>
      <c r="D7" s="18">
        <v>70.362858061103054</v>
      </c>
      <c r="E7" s="18">
        <v>1.1933885155059263</v>
      </c>
      <c r="F7" s="18">
        <v>35.736182127867806</v>
      </c>
      <c r="G7" s="18">
        <v>6.6003323637244504</v>
      </c>
      <c r="H7" s="18">
        <v>0.62638443145903333</v>
      </c>
      <c r="I7" s="18">
        <v>4.2522534192408559</v>
      </c>
      <c r="J7" s="18">
        <v>1.4174529259888347</v>
      </c>
      <c r="K7" s="18">
        <v>0.6873375802300461</v>
      </c>
      <c r="L7" s="18">
        <v>4.5290365236035086</v>
      </c>
      <c r="M7" s="18">
        <v>7.9173712369220377</v>
      </c>
      <c r="N7" s="18">
        <v>24.628322257474782</v>
      </c>
      <c r="O7" s="18">
        <v>38.454421692722924</v>
      </c>
      <c r="P7" s="18">
        <v>0.29225221847215399</v>
      </c>
      <c r="Q7" s="18">
        <v>1.6211828839088327</v>
      </c>
      <c r="R7" s="18">
        <v>0.17596703833705477</v>
      </c>
      <c r="S7" s="18">
        <v>12.346785897027145</v>
      </c>
      <c r="T7" s="18">
        <v>8.7550081719649882</v>
      </c>
      <c r="U7" s="18">
        <v>109.79270133062373</v>
      </c>
      <c r="V7" s="18">
        <v>0.58814732178320439</v>
      </c>
      <c r="W7" s="18">
        <v>0.4650320246273093</v>
      </c>
      <c r="X7" s="18">
        <v>4.9826599315622371</v>
      </c>
      <c r="Y7" s="18">
        <v>27.06008056832831</v>
      </c>
      <c r="Z7" s="18">
        <v>3.6892798180444633</v>
      </c>
      <c r="AA7" s="19">
        <v>0</v>
      </c>
      <c r="AB7" s="19">
        <v>0.48504412890607845</v>
      </c>
      <c r="AC7" s="19">
        <v>3.5014297274561281</v>
      </c>
      <c r="AD7" s="19">
        <v>18.287464252610008</v>
      </c>
      <c r="AE7" s="19">
        <v>5.9749261024028728</v>
      </c>
      <c r="AF7" s="19">
        <v>3.5633912998669048</v>
      </c>
      <c r="AG7" s="19">
        <v>3.6806866859189209</v>
      </c>
      <c r="AH7" s="12">
        <v>5.5008633524561503</v>
      </c>
      <c r="AI7" s="12">
        <v>2.800006767275085</v>
      </c>
      <c r="AJ7" s="12">
        <v>4.5671345712395039</v>
      </c>
      <c r="AK7" s="12">
        <v>5.8247468513774034</v>
      </c>
      <c r="AL7" s="12">
        <v>0</v>
      </c>
      <c r="AM7" s="12">
        <v>0</v>
      </c>
      <c r="AN7" s="12">
        <v>0</v>
      </c>
      <c r="AO7" s="12">
        <v>0</v>
      </c>
      <c r="AP7" s="12">
        <v>0</v>
      </c>
      <c r="AQ7" s="12">
        <v>0</v>
      </c>
      <c r="AR7" s="12">
        <v>0</v>
      </c>
      <c r="AS7" s="12">
        <v>0</v>
      </c>
      <c r="AT7" s="12">
        <v>0</v>
      </c>
      <c r="AU7" s="12">
        <v>0</v>
      </c>
      <c r="AV7" s="12">
        <v>191.55229922162755</v>
      </c>
      <c r="AW7" s="12">
        <v>8.9355505323699597E-2</v>
      </c>
      <c r="AX7" s="12">
        <v>0.67840853185969729</v>
      </c>
      <c r="AY7" s="12">
        <v>9.0564537638349307</v>
      </c>
      <c r="AZ7" s="12">
        <v>21.401329378207265</v>
      </c>
      <c r="BA7" s="12">
        <v>28.454169611743151</v>
      </c>
      <c r="BB7" s="12">
        <v>671.59214809262812</v>
      </c>
    </row>
    <row r="8" spans="1:54" x14ac:dyDescent="0.25">
      <c r="A8" s="32">
        <v>4</v>
      </c>
      <c r="B8" s="37" t="s">
        <v>72</v>
      </c>
      <c r="C8" s="28" t="s">
        <v>215</v>
      </c>
      <c r="D8" s="18">
        <v>1.1455167177014343</v>
      </c>
      <c r="E8" s="18">
        <v>5.2494000935044555E-2</v>
      </c>
      <c r="F8" s="18">
        <v>0.36354067195335543</v>
      </c>
      <c r="G8" s="18">
        <v>5.9845122096720105E-2</v>
      </c>
      <c r="H8" s="18">
        <v>9.0101516892142387E-3</v>
      </c>
      <c r="I8" s="18">
        <v>3.6910559128599044E-2</v>
      </c>
      <c r="J8" s="18">
        <v>1.4867385466687184E-2</v>
      </c>
      <c r="K8" s="18">
        <v>1.097598414675114E-2</v>
      </c>
      <c r="L8" s="18">
        <v>0.12387399918544359</v>
      </c>
      <c r="M8" s="18">
        <v>3.3827840740156476E-2</v>
      </c>
      <c r="N8" s="18">
        <v>0.45119966815862816</v>
      </c>
      <c r="O8" s="18">
        <v>0.19116141948764767</v>
      </c>
      <c r="P8" s="18">
        <v>7.2411207965228652E-3</v>
      </c>
      <c r="Q8" s="18">
        <v>1.5021891669317146E-2</v>
      </c>
      <c r="R8" s="18">
        <v>1.5183609066013553E-3</v>
      </c>
      <c r="S8" s="18">
        <v>5.0534555375338637E-2</v>
      </c>
      <c r="T8" s="18">
        <v>0.64435152177662502</v>
      </c>
      <c r="U8" s="18">
        <v>0.1826077130722186</v>
      </c>
      <c r="V8" s="18">
        <v>4.3090221466254228E-2</v>
      </c>
      <c r="W8" s="18">
        <v>4.0689675820376178E-2</v>
      </c>
      <c r="X8" s="18">
        <v>0.13729393268071349</v>
      </c>
      <c r="Y8" s="18">
        <v>1.498590424917845E-2</v>
      </c>
      <c r="Z8" s="18">
        <v>0.2945343973846945</v>
      </c>
      <c r="AA8" s="19">
        <v>0</v>
      </c>
      <c r="AB8" s="19">
        <v>1.7598327491356463E-2</v>
      </c>
      <c r="AC8" s="19">
        <v>0.11071183161771427</v>
      </c>
      <c r="AD8" s="19">
        <v>4.7303696611343371E-2</v>
      </c>
      <c r="AE8" s="19">
        <v>0.29502174291951211</v>
      </c>
      <c r="AF8" s="19">
        <v>38.620125517117252</v>
      </c>
      <c r="AG8" s="19">
        <v>0.26857964176413401</v>
      </c>
      <c r="AH8" s="12">
        <v>0.18272837010991672</v>
      </c>
      <c r="AI8" s="12">
        <v>0.19691285567226718</v>
      </c>
      <c r="AJ8" s="12">
        <v>0.26588676886892848</v>
      </c>
      <c r="AK8" s="12">
        <v>0.58459881281963033</v>
      </c>
      <c r="AL8" s="12">
        <v>0</v>
      </c>
      <c r="AM8" s="12">
        <v>0</v>
      </c>
      <c r="AN8" s="12">
        <v>0</v>
      </c>
      <c r="AO8" s="12">
        <v>0</v>
      </c>
      <c r="AP8" s="12">
        <v>0</v>
      </c>
      <c r="AQ8" s="12">
        <v>0</v>
      </c>
      <c r="AR8" s="12">
        <v>0</v>
      </c>
      <c r="AS8" s="12">
        <v>0</v>
      </c>
      <c r="AT8" s="12">
        <v>0</v>
      </c>
      <c r="AU8" s="12">
        <v>0</v>
      </c>
      <c r="AV8" s="12">
        <v>1.226483256423675</v>
      </c>
      <c r="AW8" s="12">
        <v>0.10280326267845269</v>
      </c>
      <c r="AX8" s="12">
        <v>1.5930486121872067</v>
      </c>
      <c r="AY8" s="12">
        <v>361.86736957840986</v>
      </c>
      <c r="AZ8" s="12">
        <v>0</v>
      </c>
      <c r="BA8" s="12">
        <v>4.3121514414240814</v>
      </c>
      <c r="BB8" s="12">
        <v>413.61641653200286</v>
      </c>
    </row>
    <row r="9" spans="1:54" x14ac:dyDescent="0.25">
      <c r="A9" s="32">
        <v>5</v>
      </c>
      <c r="B9" s="37" t="s">
        <v>73</v>
      </c>
      <c r="C9" s="28" t="s">
        <v>216</v>
      </c>
      <c r="D9" s="18">
        <v>25.715376274801898</v>
      </c>
      <c r="E9" s="18">
        <v>0.29030809793614365</v>
      </c>
      <c r="F9" s="18">
        <v>20.124897685467541</v>
      </c>
      <c r="G9" s="18">
        <v>2.1822136143211162</v>
      </c>
      <c r="H9" s="18">
        <v>0.38071289777050354</v>
      </c>
      <c r="I9" s="18">
        <v>1.1356621055673854</v>
      </c>
      <c r="J9" s="18">
        <v>0.76126408387518474</v>
      </c>
      <c r="K9" s="18">
        <v>0.30186429024279582</v>
      </c>
      <c r="L9" s="18">
        <v>1.9197689114689362</v>
      </c>
      <c r="M9" s="18">
        <v>3.5105435701950665</v>
      </c>
      <c r="N9" s="18">
        <v>5.2649963868546195</v>
      </c>
      <c r="O9" s="18">
        <v>5.6273434787355239</v>
      </c>
      <c r="P9" s="18">
        <v>6.4587184974064737E-2</v>
      </c>
      <c r="Q9" s="18">
        <v>0.35271789571591167</v>
      </c>
      <c r="R9" s="18">
        <v>4.4160849783473274E-2</v>
      </c>
      <c r="S9" s="18">
        <v>1.7753184206000538</v>
      </c>
      <c r="T9" s="18">
        <v>1.8139767266408127</v>
      </c>
      <c r="U9" s="18">
        <v>20.307344270511713</v>
      </c>
      <c r="V9" s="18">
        <v>7.2612915157246521E-2</v>
      </c>
      <c r="W9" s="18">
        <v>7.915500981307963E-2</v>
      </c>
      <c r="X9" s="18">
        <v>0.30097059023493128</v>
      </c>
      <c r="Y9" s="18">
        <v>7.9990585763247779</v>
      </c>
      <c r="Z9" s="18">
        <v>9.7556924167282517</v>
      </c>
      <c r="AA9" s="19">
        <v>0</v>
      </c>
      <c r="AB9" s="19">
        <v>0.74393215163989024</v>
      </c>
      <c r="AC9" s="19">
        <v>0.57163672447890557</v>
      </c>
      <c r="AD9" s="19">
        <v>4.0327244053476772</v>
      </c>
      <c r="AE9" s="19">
        <v>1.5450699222628206</v>
      </c>
      <c r="AF9" s="19">
        <v>0.23551725655403416</v>
      </c>
      <c r="AG9" s="19">
        <v>2.3846900626476084</v>
      </c>
      <c r="AH9" s="12">
        <v>1.5301668615644084</v>
      </c>
      <c r="AI9" s="12">
        <v>1.8024351707320216</v>
      </c>
      <c r="AJ9" s="12">
        <v>1.9833662344715282</v>
      </c>
      <c r="AK9" s="12">
        <v>0.65529600516014497</v>
      </c>
      <c r="AL9" s="12">
        <v>0</v>
      </c>
      <c r="AM9" s="12">
        <v>0</v>
      </c>
      <c r="AN9" s="12">
        <v>0</v>
      </c>
      <c r="AO9" s="12">
        <v>0</v>
      </c>
      <c r="AP9" s="12">
        <v>0</v>
      </c>
      <c r="AQ9" s="12">
        <v>0</v>
      </c>
      <c r="AR9" s="12">
        <v>0</v>
      </c>
      <c r="AS9" s="12">
        <v>0</v>
      </c>
      <c r="AT9" s="12">
        <v>0</v>
      </c>
      <c r="AU9" s="12">
        <v>0</v>
      </c>
      <c r="AV9" s="12">
        <v>183.66041355920339</v>
      </c>
      <c r="AW9" s="12">
        <v>0.25007383095592117</v>
      </c>
      <c r="AX9" s="12">
        <v>0</v>
      </c>
      <c r="AY9" s="12">
        <v>63.515200217235979</v>
      </c>
      <c r="AZ9" s="12">
        <v>0</v>
      </c>
      <c r="BA9" s="12">
        <v>11.841145805943697</v>
      </c>
      <c r="BB9" s="12">
        <v>384.53221446191907</v>
      </c>
    </row>
    <row r="10" spans="1:54" x14ac:dyDescent="0.25">
      <c r="A10" s="32">
        <v>6</v>
      </c>
      <c r="B10" s="37" t="s">
        <v>74</v>
      </c>
      <c r="C10" s="28" t="s">
        <v>217</v>
      </c>
      <c r="D10" s="18">
        <v>0.62053277450673872</v>
      </c>
      <c r="E10" s="18">
        <v>1.0323952454108753E-2</v>
      </c>
      <c r="F10" s="18">
        <v>0.96509261983400896</v>
      </c>
      <c r="G10" s="18">
        <v>0.35795707810329919</v>
      </c>
      <c r="H10" s="18">
        <v>9.8016093672821034E-3</v>
      </c>
      <c r="I10" s="18">
        <v>0.25217777806203595</v>
      </c>
      <c r="J10" s="18">
        <v>3.7883134699362934E-2</v>
      </c>
      <c r="K10" s="18">
        <v>2.0431061270063715E-2</v>
      </c>
      <c r="L10" s="18">
        <v>0.11583823921900746</v>
      </c>
      <c r="M10" s="18">
        <v>9.486431245692277E-2</v>
      </c>
      <c r="N10" s="18">
        <v>0.17717441778124535</v>
      </c>
      <c r="O10" s="18">
        <v>0.14508118482413909</v>
      </c>
      <c r="P10" s="18">
        <v>2.1187033835064928E-2</v>
      </c>
      <c r="Q10" s="18">
        <v>9.1198221234836778E-3</v>
      </c>
      <c r="R10" s="18">
        <v>1.1520266251544341E-3</v>
      </c>
      <c r="S10" s="18">
        <v>9.038297384908521E-2</v>
      </c>
      <c r="T10" s="18">
        <v>0.93625590006893844</v>
      </c>
      <c r="U10" s="18">
        <v>0.54496724735390034</v>
      </c>
      <c r="V10" s="18">
        <v>1.4325389872233732E-2</v>
      </c>
      <c r="W10" s="18">
        <v>1.5693028312898465E-2</v>
      </c>
      <c r="X10" s="18">
        <v>0.11195441073801352</v>
      </c>
      <c r="Y10" s="18">
        <v>7.9948011647678499</v>
      </c>
      <c r="Z10" s="18">
        <v>0.31124775200978444</v>
      </c>
      <c r="AA10" s="19">
        <v>0</v>
      </c>
      <c r="AB10" s="19">
        <v>1.4617935241290569</v>
      </c>
      <c r="AC10" s="19">
        <v>3.3999188621840934</v>
      </c>
      <c r="AD10" s="19">
        <v>5.2620820053113304</v>
      </c>
      <c r="AE10" s="19">
        <v>3.7470576521657688</v>
      </c>
      <c r="AF10" s="19">
        <v>1.7641484897853919E-2</v>
      </c>
      <c r="AG10" s="19">
        <v>4.3898037197510407</v>
      </c>
      <c r="AH10" s="12">
        <v>8.6125218671931236E-2</v>
      </c>
      <c r="AI10" s="12">
        <v>2.4617083567404623</v>
      </c>
      <c r="AJ10" s="12">
        <v>0.11204997320482792</v>
      </c>
      <c r="AK10" s="12">
        <v>8.1589408760350892</v>
      </c>
      <c r="AL10" s="12">
        <v>0</v>
      </c>
      <c r="AM10" s="12">
        <v>0</v>
      </c>
      <c r="AN10" s="12">
        <v>0</v>
      </c>
      <c r="AO10" s="12">
        <v>0</v>
      </c>
      <c r="AP10" s="12">
        <v>0</v>
      </c>
      <c r="AQ10" s="12">
        <v>0</v>
      </c>
      <c r="AR10" s="12">
        <v>0</v>
      </c>
      <c r="AS10" s="12">
        <v>0</v>
      </c>
      <c r="AT10" s="12">
        <v>0</v>
      </c>
      <c r="AU10" s="12">
        <v>0</v>
      </c>
      <c r="AV10" s="12">
        <v>97.065501248725511</v>
      </c>
      <c r="AW10" s="12">
        <v>10.177175166244174</v>
      </c>
      <c r="AX10" s="12">
        <v>0.84976203413165807</v>
      </c>
      <c r="AY10" s="12">
        <v>2.4606952308172301</v>
      </c>
      <c r="AZ10" s="12">
        <v>0</v>
      </c>
      <c r="BA10" s="12">
        <v>1.5513563456869663</v>
      </c>
      <c r="BB10" s="12">
        <v>154.05985661083162</v>
      </c>
    </row>
    <row r="11" spans="1:54" x14ac:dyDescent="0.25">
      <c r="A11" s="32">
        <v>7</v>
      </c>
      <c r="B11" s="37" t="s">
        <v>75</v>
      </c>
      <c r="C11" s="28" t="s">
        <v>218</v>
      </c>
      <c r="D11" s="18">
        <v>13.637012668059494</v>
      </c>
      <c r="E11" s="18">
        <v>0.29039398949580031</v>
      </c>
      <c r="F11" s="18">
        <v>8.7249720298996341</v>
      </c>
      <c r="G11" s="18">
        <v>0.76233619454696389</v>
      </c>
      <c r="H11" s="18">
        <v>0.16142471242656212</v>
      </c>
      <c r="I11" s="18">
        <v>0.75277935705383181</v>
      </c>
      <c r="J11" s="18">
        <v>0.3004796586079328</v>
      </c>
      <c r="K11" s="18">
        <v>0.13862841380002969</v>
      </c>
      <c r="L11" s="18">
        <v>1.3323090579226542</v>
      </c>
      <c r="M11" s="18">
        <v>1.1609784627599544</v>
      </c>
      <c r="N11" s="18">
        <v>2.1215976920162345</v>
      </c>
      <c r="O11" s="18">
        <v>2.3381261815417251</v>
      </c>
      <c r="P11" s="18">
        <v>4.5604796516562317E-2</v>
      </c>
      <c r="Q11" s="18">
        <v>0.2011852808001256</v>
      </c>
      <c r="R11" s="18">
        <v>1.9089772430700324E-2</v>
      </c>
      <c r="S11" s="18">
        <v>0.73325333261899195</v>
      </c>
      <c r="T11" s="18">
        <v>3.9612396906076661</v>
      </c>
      <c r="U11" s="18">
        <v>6.8669115188565337</v>
      </c>
      <c r="V11" s="18">
        <v>1.192707487924042</v>
      </c>
      <c r="W11" s="18">
        <v>1.9633412852583108</v>
      </c>
      <c r="X11" s="18">
        <v>27.606425256763089</v>
      </c>
      <c r="Y11" s="18">
        <v>3.675184463705361</v>
      </c>
      <c r="Z11" s="18">
        <v>6.1902393204678514</v>
      </c>
      <c r="AA11" s="19">
        <v>0</v>
      </c>
      <c r="AB11" s="19">
        <v>1.9264391172631734</v>
      </c>
      <c r="AC11" s="19">
        <v>5.66834331080877</v>
      </c>
      <c r="AD11" s="19">
        <v>7.4189302906231971</v>
      </c>
      <c r="AE11" s="19">
        <v>4.7370912163848331</v>
      </c>
      <c r="AF11" s="19">
        <v>1.3638716238651534</v>
      </c>
      <c r="AG11" s="19">
        <v>4.0137232051248475</v>
      </c>
      <c r="AH11" s="12">
        <v>1.6229415250676296</v>
      </c>
      <c r="AI11" s="12">
        <v>5.3485182224398011</v>
      </c>
      <c r="AJ11" s="12">
        <v>1.9672163586147928</v>
      </c>
      <c r="AK11" s="12">
        <v>11.522800413644742</v>
      </c>
      <c r="AL11" s="12">
        <v>0</v>
      </c>
      <c r="AM11" s="12">
        <v>0</v>
      </c>
      <c r="AN11" s="12">
        <v>0</v>
      </c>
      <c r="AO11" s="12">
        <v>0</v>
      </c>
      <c r="AP11" s="12">
        <v>0</v>
      </c>
      <c r="AQ11" s="12">
        <v>0</v>
      </c>
      <c r="AR11" s="12">
        <v>0</v>
      </c>
      <c r="AS11" s="12">
        <v>0</v>
      </c>
      <c r="AT11" s="12">
        <v>0</v>
      </c>
      <c r="AU11" s="12">
        <v>0</v>
      </c>
      <c r="AV11" s="12">
        <v>125.4547342371547</v>
      </c>
      <c r="AW11" s="12">
        <v>10.124499404173214</v>
      </c>
      <c r="AX11" s="12">
        <v>3.2462301695777116</v>
      </c>
      <c r="AY11" s="12">
        <v>32.293224378590679</v>
      </c>
      <c r="AZ11" s="12">
        <v>0</v>
      </c>
      <c r="BA11" s="12">
        <v>23.607541586243286</v>
      </c>
      <c r="BB11" s="12">
        <v>324.49232568365653</v>
      </c>
    </row>
    <row r="12" spans="1:54" x14ac:dyDescent="0.25">
      <c r="A12" s="32">
        <v>8</v>
      </c>
      <c r="B12" s="37" t="s">
        <v>76</v>
      </c>
      <c r="C12" s="28" t="s">
        <v>219</v>
      </c>
      <c r="D12" s="18">
        <v>1.1408641118303324</v>
      </c>
      <c r="E12" s="18">
        <v>2.9395551296892565E-2</v>
      </c>
      <c r="F12" s="18">
        <v>0.68438813119246655</v>
      </c>
      <c r="G12" s="18">
        <v>0.20385754443707652</v>
      </c>
      <c r="H12" s="18">
        <v>9.7536392140256025E-3</v>
      </c>
      <c r="I12" s="18">
        <v>0.14241758934969209</v>
      </c>
      <c r="J12" s="18">
        <v>3.8545273599279908E-2</v>
      </c>
      <c r="K12" s="18">
        <v>1.4446021576662849E-2</v>
      </c>
      <c r="L12" s="18">
        <v>0.12165153546618629</v>
      </c>
      <c r="M12" s="18">
        <v>6.8775646113587469E-2</v>
      </c>
      <c r="N12" s="18">
        <v>0.19040171336539588</v>
      </c>
      <c r="O12" s="18">
        <v>0.13731839820295641</v>
      </c>
      <c r="P12" s="18">
        <v>1.3684493703124799E-2</v>
      </c>
      <c r="Q12" s="18">
        <v>2.6179048411372367E-2</v>
      </c>
      <c r="R12" s="18">
        <v>2.2933691071295331E-3</v>
      </c>
      <c r="S12" s="18">
        <v>0.11841629157048267</v>
      </c>
      <c r="T12" s="18">
        <v>1.0057329663670067</v>
      </c>
      <c r="U12" s="18">
        <v>0.9623777343340556</v>
      </c>
      <c r="V12" s="18">
        <v>0.44649526558469133</v>
      </c>
      <c r="W12" s="18">
        <v>0.40071537426342074</v>
      </c>
      <c r="X12" s="18">
        <v>6.3508019517965586</v>
      </c>
      <c r="Y12" s="18">
        <v>4.4299572135483283</v>
      </c>
      <c r="Z12" s="18">
        <v>0.21354350276155376</v>
      </c>
      <c r="AA12" s="19">
        <v>0</v>
      </c>
      <c r="AB12" s="19">
        <v>1.6371290641382352</v>
      </c>
      <c r="AC12" s="19">
        <v>3.6707272031215195</v>
      </c>
      <c r="AD12" s="19">
        <v>3.3075463671705116</v>
      </c>
      <c r="AE12" s="19">
        <v>4.925900715404274</v>
      </c>
      <c r="AF12" s="19">
        <v>0.38232691194957502</v>
      </c>
      <c r="AG12" s="19">
        <v>4.74035097768689</v>
      </c>
      <c r="AH12" s="12">
        <v>0.19610552018249996</v>
      </c>
      <c r="AI12" s="12">
        <v>1.497156547150533</v>
      </c>
      <c r="AJ12" s="12">
        <v>0.43239121084034443</v>
      </c>
      <c r="AK12" s="12">
        <v>4.6730356452252257</v>
      </c>
      <c r="AL12" s="12">
        <v>0</v>
      </c>
      <c r="AM12" s="12">
        <v>0</v>
      </c>
      <c r="AN12" s="12">
        <v>0</v>
      </c>
      <c r="AO12" s="12">
        <v>0</v>
      </c>
      <c r="AP12" s="12">
        <v>0</v>
      </c>
      <c r="AQ12" s="12">
        <v>0</v>
      </c>
      <c r="AR12" s="12">
        <v>0</v>
      </c>
      <c r="AS12" s="12">
        <v>0</v>
      </c>
      <c r="AT12" s="12">
        <v>0</v>
      </c>
      <c r="AU12" s="12">
        <v>0</v>
      </c>
      <c r="AV12" s="12">
        <v>56.864472586328269</v>
      </c>
      <c r="AW12" s="12">
        <v>3.3528495526111666</v>
      </c>
      <c r="AX12" s="12">
        <v>0.27200665662884926</v>
      </c>
      <c r="AY12" s="12">
        <v>0.71811813359397725</v>
      </c>
      <c r="AZ12" s="12">
        <v>0</v>
      </c>
      <c r="BA12" s="12">
        <v>5.5461144561191098</v>
      </c>
      <c r="BB12" s="12">
        <v>108.96824391524326</v>
      </c>
    </row>
    <row r="13" spans="1:54" x14ac:dyDescent="0.25">
      <c r="A13" s="32">
        <v>9</v>
      </c>
      <c r="B13" s="37" t="s">
        <v>77</v>
      </c>
      <c r="C13" s="28" t="s">
        <v>220</v>
      </c>
      <c r="D13" s="18">
        <v>7.0512438985021033</v>
      </c>
      <c r="E13" s="18">
        <v>0.4096107931449145</v>
      </c>
      <c r="F13" s="18">
        <v>1.0548269043410059</v>
      </c>
      <c r="G13" s="18">
        <v>0.28674382660679953</v>
      </c>
      <c r="H13" s="18">
        <v>4.3664603677037617E-2</v>
      </c>
      <c r="I13" s="18">
        <v>0.21038026968437096</v>
      </c>
      <c r="J13" s="18">
        <v>8.2696257273332921E-2</v>
      </c>
      <c r="K13" s="18">
        <v>4.1916676408897902E-2</v>
      </c>
      <c r="L13" s="18">
        <v>0.52764516514737214</v>
      </c>
      <c r="M13" s="18">
        <v>0.12852426671906639</v>
      </c>
      <c r="N13" s="18">
        <v>0.52045677459818052</v>
      </c>
      <c r="O13" s="18">
        <v>0.29055447043240884</v>
      </c>
      <c r="P13" s="18">
        <v>2.8261592662864807E-2</v>
      </c>
      <c r="Q13" s="18">
        <v>6.9401329888589616E-2</v>
      </c>
      <c r="R13" s="18">
        <v>8.1293977267850419E-3</v>
      </c>
      <c r="S13" s="18">
        <v>0.47392966824198601</v>
      </c>
      <c r="T13" s="18">
        <v>1.6656585323874296</v>
      </c>
      <c r="U13" s="18">
        <v>4.1315923732420758</v>
      </c>
      <c r="V13" s="18">
        <v>2.2367485673397454</v>
      </c>
      <c r="W13" s="18">
        <v>2.2208450443560181</v>
      </c>
      <c r="X13" s="18">
        <v>7.7986269212337396</v>
      </c>
      <c r="Y13" s="18">
        <v>3.2238529782775331</v>
      </c>
      <c r="Z13" s="18">
        <v>7.8381039132762389</v>
      </c>
      <c r="AA13" s="19">
        <v>0</v>
      </c>
      <c r="AB13" s="19">
        <v>1.0329675824061806</v>
      </c>
      <c r="AC13" s="19">
        <v>2.2053159085588514</v>
      </c>
      <c r="AD13" s="19">
        <v>3.1162204454297604</v>
      </c>
      <c r="AE13" s="19">
        <v>10.290282650269369</v>
      </c>
      <c r="AF13" s="19">
        <v>6.7783391828676498</v>
      </c>
      <c r="AG13" s="19">
        <v>1.8723100155935426</v>
      </c>
      <c r="AH13" s="12">
        <v>0.75001868241593395</v>
      </c>
      <c r="AI13" s="12">
        <v>1.7201751881240397</v>
      </c>
      <c r="AJ13" s="12">
        <v>5.0587002302519624</v>
      </c>
      <c r="AK13" s="12">
        <v>8.8746394111679461</v>
      </c>
      <c r="AL13" s="12">
        <v>0</v>
      </c>
      <c r="AM13" s="12">
        <v>0</v>
      </c>
      <c r="AN13" s="12">
        <v>0</v>
      </c>
      <c r="AO13" s="12">
        <v>0</v>
      </c>
      <c r="AP13" s="12">
        <v>0</v>
      </c>
      <c r="AQ13" s="12">
        <v>0</v>
      </c>
      <c r="AR13" s="12">
        <v>0</v>
      </c>
      <c r="AS13" s="12">
        <v>0</v>
      </c>
      <c r="AT13" s="12">
        <v>0</v>
      </c>
      <c r="AU13" s="12">
        <v>0</v>
      </c>
      <c r="AV13" s="12">
        <v>175.89297992850334</v>
      </c>
      <c r="AW13" s="12">
        <v>2.3022956531060629E-3</v>
      </c>
      <c r="AX13" s="12">
        <v>0</v>
      </c>
      <c r="AY13" s="12">
        <v>141.53142607584329</v>
      </c>
      <c r="AZ13" s="12">
        <v>0</v>
      </c>
      <c r="BA13" s="12">
        <v>0.1364974101828538</v>
      </c>
      <c r="BB13" s="12">
        <v>399.60558923243633</v>
      </c>
    </row>
    <row r="14" spans="1:54" x14ac:dyDescent="0.25">
      <c r="A14" s="32">
        <v>10</v>
      </c>
      <c r="B14" s="37" t="s">
        <v>78</v>
      </c>
      <c r="C14" s="28" t="s">
        <v>221</v>
      </c>
      <c r="D14" s="18">
        <v>3.3460387540917839E-2</v>
      </c>
      <c r="E14" s="18">
        <v>7.120230035718148E-3</v>
      </c>
      <c r="F14" s="18">
        <v>0</v>
      </c>
      <c r="G14" s="18">
        <v>0</v>
      </c>
      <c r="H14" s="18">
        <v>0</v>
      </c>
      <c r="I14" s="18">
        <v>0</v>
      </c>
      <c r="J14" s="18">
        <v>0</v>
      </c>
      <c r="K14" s="18">
        <v>0</v>
      </c>
      <c r="L14" s="18">
        <v>0</v>
      </c>
      <c r="M14" s="18">
        <v>0</v>
      </c>
      <c r="N14" s="18">
        <v>0</v>
      </c>
      <c r="O14" s="18">
        <v>0</v>
      </c>
      <c r="P14" s="18">
        <v>0</v>
      </c>
      <c r="Q14" s="18">
        <v>0</v>
      </c>
      <c r="R14" s="18">
        <v>0</v>
      </c>
      <c r="S14" s="18">
        <v>0</v>
      </c>
      <c r="T14" s="18">
        <v>0.17598863678801629</v>
      </c>
      <c r="U14" s="18">
        <v>3.2068477595427199E-2</v>
      </c>
      <c r="V14" s="18">
        <v>1.3115947618693457E-2</v>
      </c>
      <c r="W14" s="18">
        <v>1.5694481080909432E-2</v>
      </c>
      <c r="X14" s="18">
        <v>4.6903653515794945E-2</v>
      </c>
      <c r="Y14" s="18">
        <v>5.0302017463929923E-3</v>
      </c>
      <c r="Z14" s="18">
        <v>0.10374465139479704</v>
      </c>
      <c r="AA14" s="19">
        <v>0</v>
      </c>
      <c r="AB14" s="19">
        <v>7.0186518571404366E-3</v>
      </c>
      <c r="AC14" s="19">
        <v>3.5518609761034131E-2</v>
      </c>
      <c r="AD14" s="19">
        <v>1.4113280923341961E-2</v>
      </c>
      <c r="AE14" s="19">
        <v>1.4209010759959456E-2</v>
      </c>
      <c r="AF14" s="19">
        <v>8.6093787274483114E-4</v>
      </c>
      <c r="AG14" s="19">
        <v>6.9145868470927685E-2</v>
      </c>
      <c r="AH14" s="12">
        <v>7.6909884429382014E-2</v>
      </c>
      <c r="AI14" s="12">
        <v>6.6449584569547138E-2</v>
      </c>
      <c r="AJ14" s="12">
        <v>0.11424657826773341</v>
      </c>
      <c r="AK14" s="12">
        <v>1.3767135597530322</v>
      </c>
      <c r="AL14" s="12">
        <v>0</v>
      </c>
      <c r="AM14" s="12">
        <v>0</v>
      </c>
      <c r="AN14" s="12">
        <v>0</v>
      </c>
      <c r="AO14" s="12">
        <v>0</v>
      </c>
      <c r="AP14" s="12">
        <v>0</v>
      </c>
      <c r="AQ14" s="12">
        <v>0</v>
      </c>
      <c r="AR14" s="12">
        <v>0</v>
      </c>
      <c r="AS14" s="12">
        <v>0</v>
      </c>
      <c r="AT14" s="12">
        <v>0</v>
      </c>
      <c r="AU14" s="12">
        <v>0</v>
      </c>
      <c r="AV14" s="12">
        <v>21.964661968124553</v>
      </c>
      <c r="AW14" s="12">
        <v>0.27955664300907918</v>
      </c>
      <c r="AX14" s="12">
        <v>50.511384983915924</v>
      </c>
      <c r="AY14" s="12">
        <v>0</v>
      </c>
      <c r="AZ14" s="12">
        <v>0</v>
      </c>
      <c r="BA14" s="12">
        <v>12.593679723732995</v>
      </c>
      <c r="BB14" s="12">
        <v>87.557595952764061</v>
      </c>
    </row>
    <row r="15" spans="1:54" x14ac:dyDescent="0.25">
      <c r="A15" s="32">
        <v>11</v>
      </c>
      <c r="B15" s="37" t="s">
        <v>79</v>
      </c>
      <c r="C15" s="28" t="s">
        <v>222</v>
      </c>
      <c r="D15" s="18">
        <v>2.5897873659460776E-2</v>
      </c>
      <c r="E15" s="18">
        <v>4.7915309517326365E-4</v>
      </c>
      <c r="F15" s="18">
        <v>2.1771663427862811E-2</v>
      </c>
      <c r="G15" s="18">
        <v>2.4884901777857153E-3</v>
      </c>
      <c r="H15" s="18">
        <v>4.3664154039978561E-4</v>
      </c>
      <c r="I15" s="18">
        <v>1.3440683256474165E-3</v>
      </c>
      <c r="J15" s="18">
        <v>8.7555368425109767E-4</v>
      </c>
      <c r="K15" s="18">
        <v>3.4212676923318799E-4</v>
      </c>
      <c r="L15" s="18">
        <v>2.2288644298832454E-3</v>
      </c>
      <c r="M15" s="18">
        <v>3.8292809504765954E-3</v>
      </c>
      <c r="N15" s="18">
        <v>5.858411971968837E-3</v>
      </c>
      <c r="O15" s="18">
        <v>6.1499947544957434E-3</v>
      </c>
      <c r="P15" s="18">
        <v>8.0740773743518315E-5</v>
      </c>
      <c r="Q15" s="18">
        <v>4.0063359785051661E-4</v>
      </c>
      <c r="R15" s="18">
        <v>5.6362404346811703E-5</v>
      </c>
      <c r="S15" s="18">
        <v>2.2666239589217026E-3</v>
      </c>
      <c r="T15" s="18">
        <v>0.51461367231612054</v>
      </c>
      <c r="U15" s="18">
        <v>2.5833890988120015E-2</v>
      </c>
      <c r="V15" s="18">
        <v>1.5687545295494864E-3</v>
      </c>
      <c r="W15" s="18">
        <v>2.3563795210430221E-3</v>
      </c>
      <c r="X15" s="18">
        <v>7.0049021256994434E-3</v>
      </c>
      <c r="Y15" s="18">
        <v>8.9526795669202363E-3</v>
      </c>
      <c r="Z15" s="18">
        <v>1.0636834339299572E-2</v>
      </c>
      <c r="AA15" s="19">
        <v>0</v>
      </c>
      <c r="AB15" s="19">
        <v>0.43277347630026003</v>
      </c>
      <c r="AC15" s="19">
        <v>2.0717010853472832E-2</v>
      </c>
      <c r="AD15" s="19">
        <v>5.9227024627347699E-3</v>
      </c>
      <c r="AE15" s="19">
        <v>8.860553377566513E-3</v>
      </c>
      <c r="AF15" s="19">
        <v>0.12726099513666775</v>
      </c>
      <c r="AG15" s="19">
        <v>3.7143363904758364</v>
      </c>
      <c r="AH15" s="12">
        <v>0.15974891505451091</v>
      </c>
      <c r="AI15" s="12">
        <v>0.7175769380431235</v>
      </c>
      <c r="AJ15" s="12">
        <v>0.96906857498213517</v>
      </c>
      <c r="AK15" s="12">
        <v>2.2335671836038999</v>
      </c>
      <c r="AL15" s="12">
        <v>0</v>
      </c>
      <c r="AM15" s="12">
        <v>0</v>
      </c>
      <c r="AN15" s="12">
        <v>0</v>
      </c>
      <c r="AO15" s="12">
        <v>0</v>
      </c>
      <c r="AP15" s="12">
        <v>0</v>
      </c>
      <c r="AQ15" s="12">
        <v>0</v>
      </c>
      <c r="AR15" s="12">
        <v>0</v>
      </c>
      <c r="AS15" s="12">
        <v>0</v>
      </c>
      <c r="AT15" s="12">
        <v>0</v>
      </c>
      <c r="AU15" s="12">
        <v>0</v>
      </c>
      <c r="AV15" s="12">
        <v>37.478821922963441</v>
      </c>
      <c r="AW15" s="12">
        <v>9.4017887024798146</v>
      </c>
      <c r="AX15" s="12">
        <v>146.2225623302165</v>
      </c>
      <c r="AY15" s="12">
        <v>0.46861398868878934</v>
      </c>
      <c r="AZ15" s="12">
        <v>0</v>
      </c>
      <c r="BA15" s="12">
        <v>0.12972670474557091</v>
      </c>
      <c r="BB15" s="12">
        <v>202.7368199862926</v>
      </c>
    </row>
    <row r="16" spans="1:54" x14ac:dyDescent="0.25">
      <c r="A16" s="32">
        <v>12</v>
      </c>
      <c r="B16" s="37" t="s">
        <v>80</v>
      </c>
      <c r="C16" s="28" t="s">
        <v>223</v>
      </c>
      <c r="D16" s="18">
        <v>1.8076610994658042</v>
      </c>
      <c r="E16" s="18">
        <v>4.0584461147578615E-3</v>
      </c>
      <c r="F16" s="18">
        <v>0.16308129564886328</v>
      </c>
      <c r="G16" s="18">
        <v>1.8911046317551496E-2</v>
      </c>
      <c r="H16" s="18">
        <v>3.3205028525598542E-3</v>
      </c>
      <c r="I16" s="18">
        <v>1.032244603269257E-2</v>
      </c>
      <c r="J16" s="18">
        <v>6.6620644451372089E-3</v>
      </c>
      <c r="K16" s="18">
        <v>2.5988356827706402E-3</v>
      </c>
      <c r="L16" s="18">
        <v>1.7105507278277799E-2</v>
      </c>
      <c r="M16" s="18">
        <v>2.871942660165203E-2</v>
      </c>
      <c r="N16" s="18">
        <v>4.4229251742990257E-2</v>
      </c>
      <c r="O16" s="18">
        <v>4.6178424750611027E-2</v>
      </c>
      <c r="P16" s="18">
        <v>6.3169668192779402E-4</v>
      </c>
      <c r="Q16" s="18">
        <v>3.051495140614579E-3</v>
      </c>
      <c r="R16" s="18">
        <v>4.3928535680862462E-4</v>
      </c>
      <c r="S16" s="18">
        <v>1.7725060338732557E-2</v>
      </c>
      <c r="T16" s="18">
        <v>1.3475244598651603E-2</v>
      </c>
      <c r="U16" s="18">
        <v>0.20150809055206029</v>
      </c>
      <c r="V16" s="18">
        <v>1.4822255733019553E-2</v>
      </c>
      <c r="W16" s="18">
        <v>2.2267102764747179E-2</v>
      </c>
      <c r="X16" s="18">
        <v>6.6102992344390585E-2</v>
      </c>
      <c r="Y16" s="18">
        <v>0.15219046570898823</v>
      </c>
      <c r="Z16" s="18">
        <v>8.0296072567521123E-2</v>
      </c>
      <c r="AA16" s="19">
        <v>0</v>
      </c>
      <c r="AB16" s="19">
        <v>1.0721545650977852E-2</v>
      </c>
      <c r="AC16" s="19">
        <v>5.3173315152782556E-2</v>
      </c>
      <c r="AD16" s="19">
        <v>0.10539934524425763</v>
      </c>
      <c r="AE16" s="19">
        <v>0.76998194068381565</v>
      </c>
      <c r="AF16" s="19">
        <v>9.1114526002876312E-3</v>
      </c>
      <c r="AG16" s="19">
        <v>7.6183966328297395E-2</v>
      </c>
      <c r="AH16" s="12">
        <v>1.9446218163325819E-2</v>
      </c>
      <c r="AI16" s="12">
        <v>2.7029269942674662E-2</v>
      </c>
      <c r="AJ16" s="12">
        <v>0.52462720901249849</v>
      </c>
      <c r="AK16" s="12">
        <v>1.0336000066881095</v>
      </c>
      <c r="AL16" s="12">
        <v>0</v>
      </c>
      <c r="AM16" s="12">
        <v>0</v>
      </c>
      <c r="AN16" s="12">
        <v>0</v>
      </c>
      <c r="AO16" s="12">
        <v>0</v>
      </c>
      <c r="AP16" s="12">
        <v>0</v>
      </c>
      <c r="AQ16" s="12">
        <v>0</v>
      </c>
      <c r="AR16" s="12">
        <v>0</v>
      </c>
      <c r="AS16" s="12">
        <v>0</v>
      </c>
      <c r="AT16" s="12">
        <v>0</v>
      </c>
      <c r="AU16" s="12">
        <v>0</v>
      </c>
      <c r="AV16" s="12">
        <v>25.636750018451515</v>
      </c>
      <c r="AW16" s="12">
        <v>4.682078409728077</v>
      </c>
      <c r="AX16" s="12">
        <v>31.552019899658806</v>
      </c>
      <c r="AY16" s="12">
        <v>3.2892683145777593</v>
      </c>
      <c r="AZ16" s="12">
        <v>0</v>
      </c>
      <c r="BA16" s="12">
        <v>0.19559059192745323</v>
      </c>
      <c r="BB16" s="12">
        <v>70.710339612531769</v>
      </c>
    </row>
    <row r="17" spans="1:54" x14ac:dyDescent="0.25">
      <c r="A17" s="32">
        <v>13</v>
      </c>
      <c r="B17" s="37" t="s">
        <v>81</v>
      </c>
      <c r="C17" s="28" t="s">
        <v>224</v>
      </c>
      <c r="D17" s="18">
        <v>29.447395479822912</v>
      </c>
      <c r="E17" s="18">
        <v>1.0889933929071647</v>
      </c>
      <c r="F17" s="18">
        <v>1.6590068317454474</v>
      </c>
      <c r="G17" s="18">
        <v>0.33330573149615056</v>
      </c>
      <c r="H17" s="18">
        <v>3.8233591710935814E-2</v>
      </c>
      <c r="I17" s="18">
        <v>0.29853489579913184</v>
      </c>
      <c r="J17" s="18">
        <v>7.16820612340104E-2</v>
      </c>
      <c r="K17" s="18">
        <v>6.580782696681621E-2</v>
      </c>
      <c r="L17" s="18">
        <v>1.0190687211711862</v>
      </c>
      <c r="M17" s="18">
        <v>9.4008395921137106E-2</v>
      </c>
      <c r="N17" s="18">
        <v>0.68866234099270118</v>
      </c>
      <c r="O17" s="18">
        <v>0.41433382210405101</v>
      </c>
      <c r="P17" s="18">
        <v>4.8305170338278865E-2</v>
      </c>
      <c r="Q17" s="18">
        <v>0.13210559828886526</v>
      </c>
      <c r="R17" s="18">
        <v>4.4160128690653947E-3</v>
      </c>
      <c r="S17" s="18">
        <v>0.62275078826292685</v>
      </c>
      <c r="T17" s="18">
        <v>9.7943489791813025</v>
      </c>
      <c r="U17" s="18">
        <v>4.0226748018774101</v>
      </c>
      <c r="V17" s="18">
        <v>0.82341008365739277</v>
      </c>
      <c r="W17" s="18">
        <v>0.7446085731070331</v>
      </c>
      <c r="X17" s="18">
        <v>3.400453861050484</v>
      </c>
      <c r="Y17" s="18">
        <v>0.78238276947418517</v>
      </c>
      <c r="Z17" s="18">
        <v>3.4672471943678373</v>
      </c>
      <c r="AA17" s="19">
        <v>0</v>
      </c>
      <c r="AB17" s="19">
        <v>0.4710508452937639</v>
      </c>
      <c r="AC17" s="19">
        <v>1.9734228402801244</v>
      </c>
      <c r="AD17" s="19">
        <v>1.1711117750857065</v>
      </c>
      <c r="AE17" s="19">
        <v>8.9830779693163603</v>
      </c>
      <c r="AF17" s="19">
        <v>3.7650334110914137</v>
      </c>
      <c r="AG17" s="19">
        <v>5.6430045392796657</v>
      </c>
      <c r="AH17" s="12">
        <v>1.8084828112048896</v>
      </c>
      <c r="AI17" s="12">
        <v>2.8269422270718136</v>
      </c>
      <c r="AJ17" s="12">
        <v>3.3753810974506724</v>
      </c>
      <c r="AK17" s="12">
        <v>10.88119477982239</v>
      </c>
      <c r="AL17" s="12">
        <v>0</v>
      </c>
      <c r="AM17" s="12">
        <v>0</v>
      </c>
      <c r="AN17" s="12">
        <v>0</v>
      </c>
      <c r="AO17" s="12">
        <v>0</v>
      </c>
      <c r="AP17" s="12">
        <v>0</v>
      </c>
      <c r="AQ17" s="12">
        <v>0</v>
      </c>
      <c r="AR17" s="12">
        <v>0</v>
      </c>
      <c r="AS17" s="12">
        <v>0</v>
      </c>
      <c r="AT17" s="12">
        <v>0</v>
      </c>
      <c r="AU17" s="12">
        <v>0</v>
      </c>
      <c r="AV17" s="12">
        <v>65.432546563636464</v>
      </c>
      <c r="AW17" s="12">
        <v>2.3308165585583644</v>
      </c>
      <c r="AX17" s="12">
        <v>64.093291166494822</v>
      </c>
      <c r="AY17" s="12">
        <v>21.347380154915523</v>
      </c>
      <c r="AZ17" s="12">
        <v>0</v>
      </c>
      <c r="BA17" s="12">
        <v>37.264604412110337</v>
      </c>
      <c r="BB17" s="12">
        <v>290.42907807595878</v>
      </c>
    </row>
    <row r="18" spans="1:54" x14ac:dyDescent="0.25">
      <c r="A18" s="32">
        <v>14</v>
      </c>
      <c r="B18" s="37" t="s">
        <v>82</v>
      </c>
      <c r="C18" s="28" t="s">
        <v>225</v>
      </c>
      <c r="D18" s="18">
        <v>230.01504402018185</v>
      </c>
      <c r="E18" s="18">
        <v>3.3765661229216448</v>
      </c>
      <c r="F18" s="18">
        <v>171.56500960927951</v>
      </c>
      <c r="G18" s="18">
        <v>14.057468514943746</v>
      </c>
      <c r="H18" s="18">
        <v>2.9739114339477006</v>
      </c>
      <c r="I18" s="18">
        <v>10.930430145306508</v>
      </c>
      <c r="J18" s="18">
        <v>2.8963271807721811</v>
      </c>
      <c r="K18" s="18">
        <v>1.6594644704909496</v>
      </c>
      <c r="L18" s="18">
        <v>11.604032225597896</v>
      </c>
      <c r="M18" s="18">
        <v>13.298374194121029</v>
      </c>
      <c r="N18" s="18">
        <v>41.38286507428267</v>
      </c>
      <c r="O18" s="18">
        <v>48.044410036738725</v>
      </c>
      <c r="P18" s="18">
        <v>0.52183604875430856</v>
      </c>
      <c r="Q18" s="18">
        <v>2.4309480933340217</v>
      </c>
      <c r="R18" s="18">
        <v>0.25722247554711958</v>
      </c>
      <c r="S18" s="18">
        <v>18.825350838693385</v>
      </c>
      <c r="T18" s="18">
        <v>33.862934942225571</v>
      </c>
      <c r="U18" s="18">
        <v>156.58184792160401</v>
      </c>
      <c r="V18" s="18">
        <v>5.447044210666073</v>
      </c>
      <c r="W18" s="18">
        <v>5.9703979789251456</v>
      </c>
      <c r="X18" s="18">
        <v>50.809198404045667</v>
      </c>
      <c r="Y18" s="18">
        <v>95.685683596760413</v>
      </c>
      <c r="Z18" s="18">
        <v>31.954565873342293</v>
      </c>
      <c r="AA18" s="19">
        <v>0</v>
      </c>
      <c r="AB18" s="19">
        <v>8.2264684150761109</v>
      </c>
      <c r="AC18" s="19">
        <v>21.210915344273399</v>
      </c>
      <c r="AD18" s="19">
        <v>59.472233129113384</v>
      </c>
      <c r="AE18" s="19">
        <v>41.291479475947156</v>
      </c>
      <c r="AF18" s="19">
        <v>54.863480073819524</v>
      </c>
      <c r="AG18" s="19">
        <v>30.869506940345133</v>
      </c>
      <c r="AH18" s="12">
        <v>15.016713343694372</v>
      </c>
      <c r="AI18" s="12">
        <v>32.584029932370228</v>
      </c>
      <c r="AJ18" s="12">
        <v>19.370068807204927</v>
      </c>
      <c r="AK18" s="12">
        <v>55.819133545297618</v>
      </c>
      <c r="AL18" s="12">
        <v>0</v>
      </c>
      <c r="AM18" s="12">
        <v>0</v>
      </c>
      <c r="AN18" s="12">
        <v>0</v>
      </c>
      <c r="AO18" s="12">
        <v>0</v>
      </c>
      <c r="AP18" s="12">
        <v>0</v>
      </c>
      <c r="AQ18" s="12">
        <v>0</v>
      </c>
      <c r="AR18" s="12">
        <v>0</v>
      </c>
      <c r="AS18" s="12">
        <v>0</v>
      </c>
      <c r="AT18" s="12">
        <v>0</v>
      </c>
      <c r="AU18" s="12">
        <v>0</v>
      </c>
      <c r="AV18" s="12">
        <v>1373.8678302112444</v>
      </c>
      <c r="AW18" s="12">
        <v>41.815769610470838</v>
      </c>
      <c r="AX18" s="12">
        <v>299.01871438467117</v>
      </c>
      <c r="AY18" s="12">
        <v>761.22788380864404</v>
      </c>
      <c r="AZ18" s="12">
        <v>197.78525394766839</v>
      </c>
      <c r="BA18" s="12">
        <v>131.94996002317237</v>
      </c>
      <c r="BB18" s="12">
        <v>4098.5403744054966</v>
      </c>
    </row>
    <row r="19" spans="1:54" x14ac:dyDescent="0.25">
      <c r="A19" s="32">
        <v>15</v>
      </c>
      <c r="B19" s="37" t="s">
        <v>83</v>
      </c>
      <c r="C19" s="28" t="s">
        <v>226</v>
      </c>
      <c r="D19" s="18">
        <v>46.762502128931452</v>
      </c>
      <c r="E19" s="18">
        <v>1.8622751832948201</v>
      </c>
      <c r="F19" s="18">
        <v>18.35527847740094</v>
      </c>
      <c r="G19" s="18">
        <v>5.6785465038884393</v>
      </c>
      <c r="H19" s="18">
        <v>0.83002873380985975</v>
      </c>
      <c r="I19" s="18">
        <v>2.3018333077113486</v>
      </c>
      <c r="J19" s="18">
        <v>1.7898117580069284</v>
      </c>
      <c r="K19" s="18">
        <v>0.62671857631770667</v>
      </c>
      <c r="L19" s="18">
        <v>6.7659139651183446</v>
      </c>
      <c r="M19" s="18">
        <v>5.4035510292207434</v>
      </c>
      <c r="N19" s="18">
        <v>14.899957062933533</v>
      </c>
      <c r="O19" s="18">
        <v>28.591199876088048</v>
      </c>
      <c r="P19" s="18">
        <v>0.2639922678262861</v>
      </c>
      <c r="Q19" s="18">
        <v>2.043992513700942</v>
      </c>
      <c r="R19" s="18">
        <v>0.19344596726604302</v>
      </c>
      <c r="S19" s="18">
        <v>7.2653244663154748</v>
      </c>
      <c r="T19" s="18">
        <v>14.74054391060365</v>
      </c>
      <c r="U19" s="18">
        <v>76.588182201438897</v>
      </c>
      <c r="V19" s="18">
        <v>0.58582830675918451</v>
      </c>
      <c r="W19" s="18">
        <v>0.7241554600705814</v>
      </c>
      <c r="X19" s="18">
        <v>7.2012992036236652</v>
      </c>
      <c r="Y19" s="18">
        <v>10.458012336079063</v>
      </c>
      <c r="Z19" s="18">
        <v>81.775310101853961</v>
      </c>
      <c r="AA19" s="19">
        <v>0</v>
      </c>
      <c r="AB19" s="19">
        <v>11.301838960895413</v>
      </c>
      <c r="AC19" s="19">
        <v>4.0193686679035139</v>
      </c>
      <c r="AD19" s="19">
        <v>9.9987008921976397</v>
      </c>
      <c r="AE19" s="19">
        <v>10.164301493082737</v>
      </c>
      <c r="AF19" s="19">
        <v>0.91837998378273156</v>
      </c>
      <c r="AG19" s="19">
        <v>10.727026343274451</v>
      </c>
      <c r="AH19" s="12">
        <v>2.6341228703293029</v>
      </c>
      <c r="AI19" s="12">
        <v>2.5691535162950219</v>
      </c>
      <c r="AJ19" s="12">
        <v>10.18299088396526</v>
      </c>
      <c r="AK19" s="12">
        <v>5.8389562880161661</v>
      </c>
      <c r="AL19" s="12">
        <v>0</v>
      </c>
      <c r="AM19" s="12">
        <v>0</v>
      </c>
      <c r="AN19" s="12">
        <v>0</v>
      </c>
      <c r="AO19" s="12">
        <v>0</v>
      </c>
      <c r="AP19" s="12">
        <v>0</v>
      </c>
      <c r="AQ19" s="12">
        <v>0</v>
      </c>
      <c r="AR19" s="12">
        <v>0</v>
      </c>
      <c r="AS19" s="12">
        <v>0</v>
      </c>
      <c r="AT19" s="12">
        <v>0</v>
      </c>
      <c r="AU19" s="12">
        <v>0</v>
      </c>
      <c r="AV19" s="12">
        <v>21.505768143451373</v>
      </c>
      <c r="AW19" s="12">
        <v>1.5241667487486114E-2</v>
      </c>
      <c r="AX19" s="12">
        <v>2.714149645169977E-5</v>
      </c>
      <c r="AY19" s="12">
        <v>2.8094463598747025E-4</v>
      </c>
      <c r="AZ19" s="12">
        <v>0.19719418835239719</v>
      </c>
      <c r="BA19" s="12">
        <v>0</v>
      </c>
      <c r="BB19" s="12">
        <v>24.956337049305645</v>
      </c>
    </row>
    <row r="20" spans="1:54" x14ac:dyDescent="0.25">
      <c r="A20" s="32">
        <v>16</v>
      </c>
      <c r="B20" s="37" t="s">
        <v>84</v>
      </c>
      <c r="C20" s="28" t="s">
        <v>227</v>
      </c>
      <c r="D20" s="18">
        <v>276.77754614911339</v>
      </c>
      <c r="E20" s="18">
        <v>5.2388413062164627</v>
      </c>
      <c r="F20" s="18">
        <v>189.92028808668047</v>
      </c>
      <c r="G20" s="18">
        <v>19.736015018832191</v>
      </c>
      <c r="H20" s="18">
        <v>3.8039401677575593</v>
      </c>
      <c r="I20" s="18">
        <v>13.232263453017858</v>
      </c>
      <c r="J20" s="18">
        <v>4.6861389387791093</v>
      </c>
      <c r="K20" s="18">
        <v>2.2861830468086546</v>
      </c>
      <c r="L20" s="18">
        <v>18.369946190716245</v>
      </c>
      <c r="M20" s="18">
        <v>18.701925223341771</v>
      </c>
      <c r="N20" s="18">
        <v>56.282822137216222</v>
      </c>
      <c r="O20" s="18">
        <v>76.635609912826837</v>
      </c>
      <c r="P20" s="18">
        <v>0.78582831658059482</v>
      </c>
      <c r="Q20" s="18">
        <v>4.4749406070349673</v>
      </c>
      <c r="R20" s="18">
        <v>0.45066844281316271</v>
      </c>
      <c r="S20" s="18">
        <v>26.090675305008858</v>
      </c>
      <c r="T20" s="18">
        <v>48.60347885282922</v>
      </c>
      <c r="U20" s="18">
        <v>233.17003012304286</v>
      </c>
      <c r="V20" s="18">
        <v>6.0328725174252584</v>
      </c>
      <c r="W20" s="18">
        <v>6.694553438995726</v>
      </c>
      <c r="X20" s="18">
        <v>58.010497607669329</v>
      </c>
      <c r="Y20" s="18">
        <v>106.14369593283948</v>
      </c>
      <c r="Z20" s="18">
        <v>113.72987597519626</v>
      </c>
      <c r="AA20" s="19">
        <v>0</v>
      </c>
      <c r="AB20" s="19">
        <v>19.528307375971526</v>
      </c>
      <c r="AC20" s="19">
        <v>25.230284012176913</v>
      </c>
      <c r="AD20" s="19">
        <v>69.470934021310981</v>
      </c>
      <c r="AE20" s="19">
        <v>51.455780969029902</v>
      </c>
      <c r="AF20" s="19">
        <v>55.781860057602238</v>
      </c>
      <c r="AG20" s="19">
        <v>41.596533283619593</v>
      </c>
      <c r="AH20" s="12">
        <v>17.650836214023681</v>
      </c>
      <c r="AI20" s="12">
        <v>35.153183448665253</v>
      </c>
      <c r="AJ20" s="12">
        <v>29.553059691170183</v>
      </c>
      <c r="AK20" s="12">
        <v>61.658089833313781</v>
      </c>
      <c r="AL20" s="12">
        <v>0</v>
      </c>
      <c r="AM20" s="12">
        <v>0</v>
      </c>
      <c r="AN20" s="12">
        <v>0</v>
      </c>
      <c r="AO20" s="12">
        <v>0</v>
      </c>
      <c r="AP20" s="12">
        <v>0</v>
      </c>
      <c r="AQ20" s="12">
        <v>0</v>
      </c>
      <c r="AR20" s="12">
        <v>0</v>
      </c>
      <c r="AS20" s="12">
        <v>0</v>
      </c>
      <c r="AT20" s="12">
        <v>0</v>
      </c>
      <c r="AU20" s="12">
        <v>0</v>
      </c>
      <c r="AV20" s="12">
        <v>35.974269025752754</v>
      </c>
      <c r="AW20" s="12">
        <v>0.10494738410259441</v>
      </c>
      <c r="AX20" s="12">
        <v>2.1508288812700205E-4</v>
      </c>
      <c r="AY20" s="12">
        <v>6.2777524201080377</v>
      </c>
      <c r="AZ20" s="12">
        <v>0.97748611219894865</v>
      </c>
      <c r="BA20" s="12">
        <v>0</v>
      </c>
      <c r="BB20" s="12">
        <v>50.403713694098784</v>
      </c>
    </row>
    <row r="21" spans="1:54" x14ac:dyDescent="0.25">
      <c r="A21" s="32">
        <v>17</v>
      </c>
      <c r="B21" s="37" t="s">
        <v>85</v>
      </c>
      <c r="C21" s="28" t="s">
        <v>228</v>
      </c>
      <c r="D21" s="18">
        <v>19.688974800879873</v>
      </c>
      <c r="E21" s="18">
        <v>0.32403304485766921</v>
      </c>
      <c r="F21" s="18">
        <v>6.869262343236672</v>
      </c>
      <c r="G21" s="18">
        <v>1.0386255488056537</v>
      </c>
      <c r="H21" s="18">
        <v>0.16406582334405642</v>
      </c>
      <c r="I21" s="18">
        <v>0.76036195399952033</v>
      </c>
      <c r="J21" s="18">
        <v>0.44135030078227999</v>
      </c>
      <c r="K21" s="18">
        <v>0.13890582342492436</v>
      </c>
      <c r="L21" s="18">
        <v>1.6304673286559301</v>
      </c>
      <c r="M21" s="18">
        <v>1.5789366208873157</v>
      </c>
      <c r="N21" s="18">
        <v>3.3328504478139473</v>
      </c>
      <c r="O21" s="18">
        <v>9.3075262245101751</v>
      </c>
      <c r="P21" s="18">
        <v>7.8806620065391658E-2</v>
      </c>
      <c r="Q21" s="18">
        <v>0.53838528865897306</v>
      </c>
      <c r="R21" s="18">
        <v>8.6219453316201775E-2</v>
      </c>
      <c r="S21" s="18">
        <v>2.510091485849828</v>
      </c>
      <c r="T21" s="18">
        <v>2.3385339571025012</v>
      </c>
      <c r="U21" s="18">
        <v>15.685238380249839</v>
      </c>
      <c r="V21" s="18">
        <v>0.29102174034904954</v>
      </c>
      <c r="W21" s="18">
        <v>0.31439400052356059</v>
      </c>
      <c r="X21" s="18">
        <v>3.0175800345651895</v>
      </c>
      <c r="Y21" s="18">
        <v>2.4793241023749366</v>
      </c>
      <c r="Z21" s="18">
        <v>14.466725308433292</v>
      </c>
      <c r="AA21" s="19">
        <v>0</v>
      </c>
      <c r="AB21" s="19">
        <v>1.8358798349232206</v>
      </c>
      <c r="AC21" s="19">
        <v>0.99812851989044482</v>
      </c>
      <c r="AD21" s="19">
        <v>2.21951857177489</v>
      </c>
      <c r="AE21" s="19">
        <v>2.9590654656133113</v>
      </c>
      <c r="AF21" s="19">
        <v>3.3782848464194322</v>
      </c>
      <c r="AG21" s="19">
        <v>3.2123054736258281</v>
      </c>
      <c r="AH21" s="12">
        <v>1.0692838816316665</v>
      </c>
      <c r="AI21" s="12">
        <v>1.6321202287785981</v>
      </c>
      <c r="AJ21" s="12">
        <v>1.1937451527764269</v>
      </c>
      <c r="AK21" s="12">
        <v>1.9928317285115098</v>
      </c>
      <c r="AL21" s="12">
        <v>0</v>
      </c>
      <c r="AM21" s="12">
        <v>0</v>
      </c>
      <c r="AN21" s="12">
        <v>0</v>
      </c>
      <c r="AO21" s="12">
        <v>0</v>
      </c>
      <c r="AP21" s="12">
        <v>0</v>
      </c>
      <c r="AQ21" s="12">
        <v>0</v>
      </c>
      <c r="AR21" s="12">
        <v>0</v>
      </c>
      <c r="AS21" s="12">
        <v>0</v>
      </c>
      <c r="AT21" s="12">
        <v>0</v>
      </c>
      <c r="AU21" s="12">
        <v>0</v>
      </c>
      <c r="AV21" s="12">
        <v>1.2287517340532219</v>
      </c>
      <c r="AW21" s="12">
        <v>0</v>
      </c>
      <c r="AX21" s="12">
        <v>0</v>
      </c>
      <c r="AY21" s="12">
        <v>0</v>
      </c>
      <c r="AZ21" s="12">
        <v>2.2234947196062588E-2</v>
      </c>
      <c r="BA21" s="12">
        <v>0</v>
      </c>
      <c r="BB21" s="12">
        <v>6.3144075957673671</v>
      </c>
    </row>
    <row r="22" spans="1:54" x14ac:dyDescent="0.25">
      <c r="A22" s="32">
        <v>18</v>
      </c>
      <c r="B22" s="37" t="s">
        <v>86</v>
      </c>
      <c r="C22" s="28" t="s">
        <v>229</v>
      </c>
      <c r="D22" s="18">
        <v>0</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9">
        <v>0</v>
      </c>
      <c r="AB22" s="19">
        <v>0</v>
      </c>
      <c r="AC22" s="19">
        <v>0</v>
      </c>
      <c r="AD22" s="19">
        <v>0</v>
      </c>
      <c r="AE22" s="19">
        <v>0</v>
      </c>
      <c r="AF22" s="19">
        <v>0</v>
      </c>
      <c r="AG22" s="19">
        <v>0</v>
      </c>
      <c r="AH22" s="12">
        <v>0</v>
      </c>
      <c r="AI22" s="12">
        <v>0</v>
      </c>
      <c r="AJ22" s="12">
        <v>0</v>
      </c>
      <c r="AK22" s="12">
        <v>0</v>
      </c>
      <c r="AL22" s="12">
        <v>0</v>
      </c>
      <c r="AM22" s="12">
        <v>0</v>
      </c>
      <c r="AN22" s="12">
        <v>0</v>
      </c>
      <c r="AO22" s="12">
        <v>0</v>
      </c>
      <c r="AP22" s="12">
        <v>0</v>
      </c>
      <c r="AQ22" s="12">
        <v>0</v>
      </c>
      <c r="AR22" s="12">
        <v>0</v>
      </c>
      <c r="AS22" s="12">
        <v>0</v>
      </c>
      <c r="AT22" s="12">
        <v>0</v>
      </c>
      <c r="AU22" s="12">
        <v>0</v>
      </c>
      <c r="AV22" s="12">
        <v>68.193852586920926</v>
      </c>
      <c r="AW22" s="12">
        <v>2.3069934212599379E-2</v>
      </c>
      <c r="AX22" s="12">
        <v>2.38993467444315E-3</v>
      </c>
      <c r="AY22" s="12">
        <v>3.4228067072570238E-3</v>
      </c>
      <c r="AZ22" s="12">
        <v>-0.18582833412834476</v>
      </c>
      <c r="BA22" s="12">
        <v>0</v>
      </c>
      <c r="BB22" s="12">
        <v>95.863223830411627</v>
      </c>
    </row>
    <row r="23" spans="1:54" x14ac:dyDescent="0.25">
      <c r="A23" s="32">
        <v>19</v>
      </c>
      <c r="B23" s="37" t="s">
        <v>87</v>
      </c>
      <c r="C23" s="28" t="s">
        <v>230</v>
      </c>
      <c r="D23" s="18">
        <v>0</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9">
        <v>0</v>
      </c>
      <c r="AB23" s="19">
        <v>0</v>
      </c>
      <c r="AC23" s="19">
        <v>0</v>
      </c>
      <c r="AD23" s="19">
        <v>0</v>
      </c>
      <c r="AE23" s="19">
        <v>0</v>
      </c>
      <c r="AF23" s="19">
        <v>0</v>
      </c>
      <c r="AG23" s="19">
        <v>0</v>
      </c>
      <c r="AH23" s="12">
        <v>0</v>
      </c>
      <c r="AI23" s="12">
        <v>0</v>
      </c>
      <c r="AJ23" s="12">
        <v>0</v>
      </c>
      <c r="AK23" s="12">
        <v>0</v>
      </c>
      <c r="AL23" s="12">
        <v>0</v>
      </c>
      <c r="AM23" s="12">
        <v>0</v>
      </c>
      <c r="AN23" s="12">
        <v>0</v>
      </c>
      <c r="AO23" s="12">
        <v>0</v>
      </c>
      <c r="AP23" s="12">
        <v>0</v>
      </c>
      <c r="AQ23" s="12">
        <v>0</v>
      </c>
      <c r="AR23" s="12">
        <v>0</v>
      </c>
      <c r="AS23" s="12">
        <v>0</v>
      </c>
      <c r="AT23" s="12">
        <v>0</v>
      </c>
      <c r="AU23" s="12">
        <v>0</v>
      </c>
      <c r="AV23" s="12">
        <v>26.839639014792674</v>
      </c>
      <c r="AW23" s="12">
        <v>1.5241667487486114E-2</v>
      </c>
      <c r="AX23" s="12">
        <v>2.714149645169977E-5</v>
      </c>
      <c r="AY23" s="12">
        <v>3.0542003048910342E-4</v>
      </c>
      <c r="AZ23" s="12">
        <v>0.3998116002996841</v>
      </c>
      <c r="BA23" s="12">
        <v>0</v>
      </c>
      <c r="BB23" s="12">
        <v>30.597254094903992</v>
      </c>
    </row>
    <row r="24" spans="1:54" x14ac:dyDescent="0.25">
      <c r="A24" s="32">
        <v>20</v>
      </c>
      <c r="B24" s="37" t="s">
        <v>88</v>
      </c>
      <c r="C24" s="28" t="s">
        <v>231</v>
      </c>
      <c r="D24" s="18">
        <v>673.79887447002773</v>
      </c>
      <c r="E24" s="18">
        <v>14.411476478136796</v>
      </c>
      <c r="F24" s="18">
        <v>54.007241682772076</v>
      </c>
      <c r="G24" s="18">
        <v>8.5287139180184273</v>
      </c>
      <c r="H24" s="18">
        <v>1.162052875443367</v>
      </c>
      <c r="I24" s="18">
        <v>4.4811310758072631</v>
      </c>
      <c r="J24" s="18">
        <v>2.124408608936962</v>
      </c>
      <c r="K24" s="18">
        <v>0.57984451820557181</v>
      </c>
      <c r="L24" s="18">
        <v>7.5647250061295459</v>
      </c>
      <c r="M24" s="18">
        <v>4.5791492445195345</v>
      </c>
      <c r="N24" s="18">
        <v>19.673370080806453</v>
      </c>
      <c r="O24" s="18">
        <v>17.345172259771214</v>
      </c>
      <c r="P24" s="18">
        <v>0.8145427474585285</v>
      </c>
      <c r="Q24" s="18">
        <v>1.1829078577198746</v>
      </c>
      <c r="R24" s="18">
        <v>0.15519875892734117</v>
      </c>
      <c r="S24" s="18">
        <v>7.7990321358518742</v>
      </c>
      <c r="T24" s="18">
        <v>26.719544401562722</v>
      </c>
      <c r="U24" s="18">
        <v>164.76114802871024</v>
      </c>
      <c r="V24" s="18">
        <v>26.338147849777734</v>
      </c>
      <c r="W24" s="18">
        <v>29.34694485703606</v>
      </c>
      <c r="X24" s="18">
        <v>254.48620241557745</v>
      </c>
      <c r="Y24" s="18">
        <v>45.436836575617285</v>
      </c>
      <c r="Z24" s="18">
        <v>105.60242857875392</v>
      </c>
      <c r="AA24" s="19">
        <v>0</v>
      </c>
      <c r="AB24" s="19">
        <v>32.418961725618409</v>
      </c>
      <c r="AC24" s="19">
        <v>10.68173435269272</v>
      </c>
      <c r="AD24" s="19">
        <v>37.277791322157356</v>
      </c>
      <c r="AE24" s="19">
        <v>123.90685506058277</v>
      </c>
      <c r="AF24" s="19">
        <v>162.12374283318755</v>
      </c>
      <c r="AG24" s="19">
        <v>65.097262783985315</v>
      </c>
      <c r="AH24" s="12">
        <v>68.837475857108544</v>
      </c>
      <c r="AI24" s="12">
        <v>165.95151630884749</v>
      </c>
      <c r="AJ24" s="12">
        <v>39.963534768585163</v>
      </c>
      <c r="AK24" s="12">
        <v>116.87205497290321</v>
      </c>
      <c r="AL24" s="12">
        <v>0</v>
      </c>
      <c r="AM24" s="12">
        <v>0</v>
      </c>
      <c r="AN24" s="12">
        <v>0</v>
      </c>
      <c r="AO24" s="12">
        <v>0</v>
      </c>
      <c r="AP24" s="12">
        <v>0</v>
      </c>
      <c r="AQ24" s="12">
        <v>0</v>
      </c>
      <c r="AR24" s="12">
        <v>0</v>
      </c>
      <c r="AS24" s="12">
        <v>0</v>
      </c>
      <c r="AT24" s="12">
        <v>0</v>
      </c>
      <c r="AU24" s="12">
        <v>0</v>
      </c>
      <c r="AV24" s="12">
        <v>0.83109720936480413</v>
      </c>
      <c r="AW24" s="12">
        <v>6.1067411825071821E-4</v>
      </c>
      <c r="AX24" s="12">
        <v>2.8638065103222695E-5</v>
      </c>
      <c r="AY24" s="12">
        <v>1.0620218897634957E-2</v>
      </c>
      <c r="AZ24" s="12">
        <v>-1.8928336544524537E-2</v>
      </c>
      <c r="BA24" s="12">
        <v>0</v>
      </c>
      <c r="BB24" s="12">
        <v>2.689718504022407</v>
      </c>
    </row>
    <row r="25" spans="1:54" x14ac:dyDescent="0.25">
      <c r="A25" s="32">
        <v>21</v>
      </c>
      <c r="B25" s="37" t="s">
        <v>89</v>
      </c>
      <c r="C25" s="28" t="s">
        <v>232</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9">
        <v>0</v>
      </c>
      <c r="AB25" s="19">
        <v>0</v>
      </c>
      <c r="AC25" s="19">
        <v>0</v>
      </c>
      <c r="AD25" s="19">
        <v>0</v>
      </c>
      <c r="AE25" s="19">
        <v>0</v>
      </c>
      <c r="AF25" s="19">
        <v>0</v>
      </c>
      <c r="AG25" s="19">
        <v>0</v>
      </c>
      <c r="AH25" s="12">
        <v>0</v>
      </c>
      <c r="AI25" s="12">
        <v>0</v>
      </c>
      <c r="AJ25" s="12">
        <v>0</v>
      </c>
      <c r="AK25" s="12">
        <v>0</v>
      </c>
      <c r="AL25" s="12">
        <v>0</v>
      </c>
      <c r="AM25" s="12">
        <v>0</v>
      </c>
      <c r="AN25" s="12">
        <v>0</v>
      </c>
      <c r="AO25" s="12">
        <v>0</v>
      </c>
      <c r="AP25" s="12">
        <v>0</v>
      </c>
      <c r="AQ25" s="12">
        <v>0</v>
      </c>
      <c r="AR25" s="12">
        <v>0</v>
      </c>
      <c r="AS25" s="12">
        <v>0</v>
      </c>
      <c r="AT25" s="12">
        <v>0</v>
      </c>
      <c r="AU25" s="12">
        <v>0</v>
      </c>
      <c r="AV25" s="12">
        <v>10.968218483071176</v>
      </c>
      <c r="AW25" s="12">
        <v>6.3397758003784412E-4</v>
      </c>
      <c r="AX25" s="12">
        <v>1.7257587916723265E-2</v>
      </c>
      <c r="AY25" s="12">
        <v>7.3487596090384636E-4</v>
      </c>
      <c r="AZ25" s="12">
        <v>-2.889325566599827E-2</v>
      </c>
      <c r="BA25" s="12">
        <v>0</v>
      </c>
      <c r="BB25" s="12">
        <v>15.872277302738324</v>
      </c>
    </row>
    <row r="26" spans="1:54" x14ac:dyDescent="0.25">
      <c r="A26" s="32">
        <v>22</v>
      </c>
      <c r="B26" s="37" t="s">
        <v>90</v>
      </c>
      <c r="C26" s="28" t="s">
        <v>233</v>
      </c>
      <c r="D26" s="18">
        <v>970.26539542002104</v>
      </c>
      <c r="E26" s="18">
        <v>19.97435082921093</v>
      </c>
      <c r="F26" s="18">
        <v>250.79679211268919</v>
      </c>
      <c r="G26" s="18">
        <v>29.303354485656268</v>
      </c>
      <c r="H26" s="18">
        <v>5.1300588665449824</v>
      </c>
      <c r="I26" s="18">
        <v>18.473756482824644</v>
      </c>
      <c r="J26" s="18">
        <v>7.2518978484983521</v>
      </c>
      <c r="K26" s="18">
        <v>3.0049333884391509</v>
      </c>
      <c r="L26" s="18">
        <v>27.56513852550172</v>
      </c>
      <c r="M26" s="18">
        <v>24.860011088748621</v>
      </c>
      <c r="N26" s="18">
        <v>79.289042665836632</v>
      </c>
      <c r="O26" s="18">
        <v>103.28830839710824</v>
      </c>
      <c r="P26" s="18">
        <v>1.679177684104515</v>
      </c>
      <c r="Q26" s="18">
        <v>6.1962337534138143</v>
      </c>
      <c r="R26" s="18">
        <v>0.69208665505670564</v>
      </c>
      <c r="S26" s="18">
        <v>36.399798926710559</v>
      </c>
      <c r="T26" s="18">
        <v>77.66155721149444</v>
      </c>
      <c r="U26" s="18">
        <v>413.61641653200297</v>
      </c>
      <c r="V26" s="18">
        <v>32.66204210755204</v>
      </c>
      <c r="W26" s="18">
        <v>36.355892296555346</v>
      </c>
      <c r="X26" s="18">
        <v>315.51428005781202</v>
      </c>
      <c r="Y26" s="18">
        <v>154.0598566108317</v>
      </c>
      <c r="Z26" s="18">
        <v>233.79902986238346</v>
      </c>
      <c r="AA26" s="19">
        <v>0</v>
      </c>
      <c r="AB26" s="19">
        <v>53.783148936513157</v>
      </c>
      <c r="AC26" s="19">
        <v>36.910146884760067</v>
      </c>
      <c r="AD26" s="19">
        <v>108.96824391524322</v>
      </c>
      <c r="AE26" s="19">
        <v>178.32170149522599</v>
      </c>
      <c r="AF26" s="19">
        <v>221.28388773720917</v>
      </c>
      <c r="AG26" s="19">
        <v>109.90610154123071</v>
      </c>
      <c r="AH26" s="12">
        <v>87.55759595276389</v>
      </c>
      <c r="AI26" s="12">
        <v>202.73681998629135</v>
      </c>
      <c r="AJ26" s="12">
        <v>70.710339612531769</v>
      </c>
      <c r="AK26" s="12">
        <v>180.52297653472849</v>
      </c>
      <c r="AL26" s="12">
        <v>0</v>
      </c>
      <c r="AM26" s="12">
        <v>0</v>
      </c>
      <c r="AN26" s="12">
        <v>0</v>
      </c>
      <c r="AO26" s="12">
        <v>0</v>
      </c>
      <c r="AP26" s="12">
        <v>0</v>
      </c>
      <c r="AQ26" s="12">
        <v>0</v>
      </c>
      <c r="AR26" s="12">
        <v>0</v>
      </c>
      <c r="AS26" s="12">
        <v>0</v>
      </c>
      <c r="AT26" s="12">
        <v>0</v>
      </c>
      <c r="AU26" s="12">
        <v>0</v>
      </c>
      <c r="AV26" s="12">
        <v>57.142217176292206</v>
      </c>
      <c r="AW26" s="12">
        <v>9.2189885087678031E-2</v>
      </c>
      <c r="AX26" s="12">
        <v>2.8501695947752178E-3</v>
      </c>
      <c r="AY26" s="12">
        <v>2.0468502379655272E-2</v>
      </c>
      <c r="AZ26" s="12">
        <v>0.2579511931680179</v>
      </c>
      <c r="BA26" s="12">
        <v>0</v>
      </c>
      <c r="BB26" s="12">
        <v>170.41980437367584</v>
      </c>
    </row>
    <row r="27" spans="1:54" x14ac:dyDescent="0.25">
      <c r="A27" s="32">
        <v>23</v>
      </c>
      <c r="B27" s="37" t="s">
        <v>91</v>
      </c>
      <c r="C27" s="28" t="s">
        <v>234</v>
      </c>
      <c r="D27" s="18">
        <v>0</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9">
        <v>0</v>
      </c>
      <c r="AB27" s="19">
        <v>0</v>
      </c>
      <c r="AC27" s="19">
        <v>0</v>
      </c>
      <c r="AD27" s="19">
        <v>0</v>
      </c>
      <c r="AE27" s="19">
        <v>0</v>
      </c>
      <c r="AF27" s="19">
        <v>0</v>
      </c>
      <c r="AG27" s="19">
        <v>0</v>
      </c>
      <c r="AH27" s="12">
        <v>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row>
    <row r="28" spans="1:54" x14ac:dyDescent="0.25">
      <c r="A28" s="32">
        <v>24</v>
      </c>
      <c r="B28" s="37" t="s">
        <v>92</v>
      </c>
      <c r="C28" s="28" t="s">
        <v>235</v>
      </c>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9">
        <v>0</v>
      </c>
      <c r="AB28" s="19">
        <v>0</v>
      </c>
      <c r="AC28" s="19">
        <v>0</v>
      </c>
      <c r="AD28" s="19">
        <v>0</v>
      </c>
      <c r="AE28" s="19">
        <v>0</v>
      </c>
      <c r="AF28" s="19">
        <v>0</v>
      </c>
      <c r="AG28" s="19">
        <v>0</v>
      </c>
      <c r="AH28" s="12">
        <v>0</v>
      </c>
      <c r="AI28" s="12">
        <v>0</v>
      </c>
      <c r="AJ28" s="12">
        <v>0</v>
      </c>
      <c r="AK28" s="12">
        <v>0</v>
      </c>
      <c r="AL28" s="12">
        <v>0</v>
      </c>
      <c r="AM28" s="12">
        <v>0</v>
      </c>
      <c r="AN28" s="12">
        <v>0</v>
      </c>
      <c r="AO28" s="12">
        <v>0</v>
      </c>
      <c r="AP28" s="12">
        <v>0</v>
      </c>
      <c r="AQ28" s="12">
        <v>0</v>
      </c>
      <c r="AR28" s="12">
        <v>0</v>
      </c>
      <c r="AS28" s="12">
        <v>0</v>
      </c>
      <c r="AT28" s="12">
        <v>0</v>
      </c>
      <c r="AU28" s="12">
        <v>0</v>
      </c>
      <c r="AV28" s="12">
        <v>0</v>
      </c>
      <c r="AW28" s="12">
        <v>0</v>
      </c>
      <c r="AX28" s="12">
        <v>0</v>
      </c>
      <c r="AY28" s="12">
        <v>0</v>
      </c>
      <c r="AZ28" s="12">
        <v>0</v>
      </c>
      <c r="BA28" s="12">
        <v>0</v>
      </c>
      <c r="BB28" s="12">
        <v>0</v>
      </c>
    </row>
    <row r="29" spans="1:54" x14ac:dyDescent="0.25">
      <c r="A29" s="32">
        <v>25</v>
      </c>
      <c r="B29" s="37" t="s">
        <v>93</v>
      </c>
      <c r="C29" s="28" t="s">
        <v>236</v>
      </c>
      <c r="D29" s="18">
        <v>0</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9">
        <v>0</v>
      </c>
      <c r="AB29" s="19">
        <v>0</v>
      </c>
      <c r="AC29" s="19">
        <v>0</v>
      </c>
      <c r="AD29" s="19">
        <v>0</v>
      </c>
      <c r="AE29" s="19">
        <v>0</v>
      </c>
      <c r="AF29" s="19">
        <v>0</v>
      </c>
      <c r="AG29" s="19">
        <v>0</v>
      </c>
      <c r="AH29" s="12">
        <v>0</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0</v>
      </c>
      <c r="AY29" s="12">
        <v>0</v>
      </c>
      <c r="AZ29" s="12">
        <v>0</v>
      </c>
      <c r="BA29" s="12">
        <v>0</v>
      </c>
      <c r="BB29" s="12">
        <v>0</v>
      </c>
    </row>
    <row r="30" spans="1:54" x14ac:dyDescent="0.25">
      <c r="A30" s="32">
        <v>26</v>
      </c>
      <c r="B30" s="37" t="s">
        <v>94</v>
      </c>
      <c r="C30" s="28" t="s">
        <v>237</v>
      </c>
      <c r="D30" s="18">
        <v>0</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9">
        <v>0</v>
      </c>
      <c r="AB30" s="19">
        <v>0</v>
      </c>
      <c r="AC30" s="19">
        <v>0</v>
      </c>
      <c r="AD30" s="19">
        <v>0</v>
      </c>
      <c r="AE30" s="19">
        <v>0</v>
      </c>
      <c r="AF30" s="19">
        <v>0</v>
      </c>
      <c r="AG30" s="19">
        <v>0</v>
      </c>
      <c r="AH30" s="12">
        <v>0</v>
      </c>
      <c r="AI30" s="12">
        <v>0</v>
      </c>
      <c r="AJ30" s="12">
        <v>0</v>
      </c>
      <c r="AK30" s="12">
        <v>0</v>
      </c>
      <c r="AL30" s="12">
        <v>0</v>
      </c>
      <c r="AM30" s="12">
        <v>0</v>
      </c>
      <c r="AN30" s="12">
        <v>0</v>
      </c>
      <c r="AO30" s="12">
        <v>0</v>
      </c>
      <c r="AP30" s="12">
        <v>0</v>
      </c>
      <c r="AQ30" s="12">
        <v>0</v>
      </c>
      <c r="AR30" s="12">
        <v>0</v>
      </c>
      <c r="AS30" s="12">
        <v>0</v>
      </c>
      <c r="AT30" s="12">
        <v>0</v>
      </c>
      <c r="AU30" s="12">
        <v>0</v>
      </c>
      <c r="AV30" s="12">
        <v>0</v>
      </c>
      <c r="AW30" s="12">
        <v>0</v>
      </c>
      <c r="AX30" s="12">
        <v>0</v>
      </c>
      <c r="AY30" s="12">
        <v>0</v>
      </c>
      <c r="AZ30" s="12">
        <v>0</v>
      </c>
      <c r="BA30" s="12">
        <v>0</v>
      </c>
      <c r="BB30" s="12">
        <v>0</v>
      </c>
    </row>
    <row r="31" spans="1:54" x14ac:dyDescent="0.25">
      <c r="A31" s="32">
        <v>27</v>
      </c>
      <c r="B31" s="37" t="s">
        <v>95</v>
      </c>
      <c r="C31" s="28" t="s">
        <v>238</v>
      </c>
      <c r="D31" s="18">
        <v>0</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9">
        <v>0</v>
      </c>
      <c r="AB31" s="19">
        <v>0</v>
      </c>
      <c r="AC31" s="19">
        <v>0</v>
      </c>
      <c r="AD31" s="19">
        <v>0</v>
      </c>
      <c r="AE31" s="19">
        <v>0</v>
      </c>
      <c r="AF31" s="19">
        <v>0</v>
      </c>
      <c r="AG31" s="19">
        <v>0</v>
      </c>
      <c r="AH31" s="12">
        <v>0</v>
      </c>
      <c r="AI31" s="12">
        <v>0</v>
      </c>
      <c r="AJ31" s="12">
        <v>0</v>
      </c>
      <c r="AK31" s="12">
        <v>0</v>
      </c>
      <c r="AL31" s="12">
        <v>0</v>
      </c>
      <c r="AM31" s="12">
        <v>0</v>
      </c>
      <c r="AN31" s="12">
        <v>0</v>
      </c>
      <c r="AO31" s="12">
        <v>0</v>
      </c>
      <c r="AP31" s="12">
        <v>0</v>
      </c>
      <c r="AQ31" s="12">
        <v>0</v>
      </c>
      <c r="AR31" s="12">
        <v>0</v>
      </c>
      <c r="AS31" s="12">
        <v>0</v>
      </c>
      <c r="AT31" s="12">
        <v>0</v>
      </c>
      <c r="AU31" s="12">
        <v>0</v>
      </c>
      <c r="AV31" s="12">
        <v>0</v>
      </c>
      <c r="AW31" s="12">
        <v>0</v>
      </c>
      <c r="AX31" s="12">
        <v>0</v>
      </c>
      <c r="AY31" s="12">
        <v>0</v>
      </c>
      <c r="AZ31" s="12">
        <v>0</v>
      </c>
      <c r="BA31" s="12">
        <v>0</v>
      </c>
      <c r="BB31" s="12">
        <v>0</v>
      </c>
    </row>
    <row r="32" spans="1:54" x14ac:dyDescent="0.25">
      <c r="A32" s="32">
        <v>28</v>
      </c>
      <c r="B32" s="37" t="s">
        <v>96</v>
      </c>
      <c r="C32" s="28" t="s">
        <v>66</v>
      </c>
      <c r="D32" s="18">
        <v>0</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9">
        <v>0</v>
      </c>
      <c r="AB32" s="19">
        <v>0</v>
      </c>
      <c r="AC32" s="19">
        <v>0</v>
      </c>
      <c r="AD32" s="19">
        <v>0</v>
      </c>
      <c r="AE32" s="19">
        <v>0</v>
      </c>
      <c r="AF32" s="19">
        <v>0</v>
      </c>
      <c r="AG32" s="19">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row>
    <row r="33" spans="1:54" x14ac:dyDescent="0.25">
      <c r="A33" s="32">
        <v>29</v>
      </c>
      <c r="B33" s="37" t="s">
        <v>97</v>
      </c>
      <c r="C33" s="28" t="s">
        <v>239</v>
      </c>
      <c r="D33" s="18">
        <v>0</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9">
        <v>0</v>
      </c>
      <c r="AB33" s="19">
        <v>0</v>
      </c>
      <c r="AC33" s="19">
        <v>0</v>
      </c>
      <c r="AD33" s="19">
        <v>0</v>
      </c>
      <c r="AE33" s="19">
        <v>0</v>
      </c>
      <c r="AF33" s="19">
        <v>0</v>
      </c>
      <c r="AG33" s="19">
        <v>0</v>
      </c>
      <c r="AH33" s="12">
        <v>0</v>
      </c>
      <c r="AI33" s="12">
        <v>0</v>
      </c>
      <c r="AJ33" s="12">
        <v>0</v>
      </c>
      <c r="AK33" s="12">
        <v>0</v>
      </c>
      <c r="AL33" s="12">
        <v>0</v>
      </c>
      <c r="AM33" s="12">
        <v>0</v>
      </c>
      <c r="AN33" s="12">
        <v>0</v>
      </c>
      <c r="AO33" s="12">
        <v>0</v>
      </c>
      <c r="AP33" s="12">
        <v>0</v>
      </c>
      <c r="AQ33" s="12">
        <v>0</v>
      </c>
      <c r="AR33" s="12">
        <v>0</v>
      </c>
      <c r="AS33" s="12">
        <v>0</v>
      </c>
      <c r="AT33" s="12">
        <v>0</v>
      </c>
      <c r="AU33" s="12">
        <v>0</v>
      </c>
      <c r="AV33" s="12">
        <v>0</v>
      </c>
      <c r="AW33" s="12">
        <v>0</v>
      </c>
      <c r="AX33" s="12">
        <v>0</v>
      </c>
      <c r="AY33" s="12">
        <v>0</v>
      </c>
      <c r="AZ33" s="12">
        <v>0</v>
      </c>
      <c r="BA33" s="12">
        <v>0</v>
      </c>
      <c r="BB33" s="12">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414B1-365C-495F-9E52-21F472FF6A86}">
  <dimension ref="A1:AH55"/>
  <sheetViews>
    <sheetView workbookViewId="0">
      <pane xSplit="3" ySplit="4" topLeftCell="D5" activePane="bottomRight" state="frozen"/>
      <selection pane="topRight" activeCell="D1" sqref="D1"/>
      <selection pane="bottomLeft" activeCell="A4" sqref="A4"/>
      <selection pane="bottomRight" activeCell="A2" sqref="A2"/>
    </sheetView>
  </sheetViews>
  <sheetFormatPr defaultColWidth="15.453125" defaultRowHeight="11.5" x14ac:dyDescent="0.25"/>
  <cols>
    <col min="1" max="1" width="5" style="31" customWidth="1"/>
    <col min="2" max="2" width="4.1796875" style="31" customWidth="1"/>
    <col min="3" max="3" width="15.453125" style="3"/>
    <col min="4" max="32" width="4.1796875" style="1" customWidth="1"/>
    <col min="33" max="16384" width="15.453125" style="1"/>
  </cols>
  <sheetData>
    <row r="1" spans="1:32" x14ac:dyDescent="0.25">
      <c r="A1" s="129" t="str">
        <f>'T1'!A1</f>
        <v>Nepal Input-Output Table, 2017, current prices, NPRs billion</v>
      </c>
      <c r="B1" s="68"/>
      <c r="D1" s="25"/>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row>
    <row r="2" spans="1:32" s="31" customFormat="1" ht="12.5" customHeight="1" x14ac:dyDescent="0.25">
      <c r="A2" s="29" t="s">
        <v>260</v>
      </c>
      <c r="B2" s="68"/>
      <c r="C2" s="3"/>
      <c r="D2" s="30">
        <v>1</v>
      </c>
      <c r="E2" s="32">
        <v>2</v>
      </c>
      <c r="F2" s="30">
        <v>3</v>
      </c>
      <c r="G2" s="32">
        <v>4</v>
      </c>
      <c r="H2" s="30">
        <v>5</v>
      </c>
      <c r="I2" s="32">
        <v>6</v>
      </c>
      <c r="J2" s="30">
        <v>7</v>
      </c>
      <c r="K2" s="32">
        <v>8</v>
      </c>
      <c r="L2" s="30">
        <v>9</v>
      </c>
      <c r="M2" s="32">
        <v>10</v>
      </c>
      <c r="N2" s="30">
        <v>11</v>
      </c>
      <c r="O2" s="32">
        <v>12</v>
      </c>
      <c r="P2" s="30">
        <v>13</v>
      </c>
      <c r="Q2" s="32">
        <v>14</v>
      </c>
      <c r="R2" s="30">
        <v>15</v>
      </c>
      <c r="S2" s="32">
        <v>16</v>
      </c>
      <c r="T2" s="30">
        <v>17</v>
      </c>
      <c r="U2" s="32">
        <v>18</v>
      </c>
      <c r="V2" s="30">
        <v>19</v>
      </c>
      <c r="W2" s="32">
        <v>20</v>
      </c>
      <c r="X2" s="30">
        <v>21</v>
      </c>
      <c r="Y2" s="32">
        <v>22</v>
      </c>
      <c r="Z2" s="30">
        <v>23</v>
      </c>
      <c r="AA2" s="32">
        <v>24</v>
      </c>
      <c r="AB2" s="30">
        <v>25</v>
      </c>
      <c r="AC2" s="32">
        <v>26</v>
      </c>
      <c r="AD2" s="30">
        <v>27</v>
      </c>
      <c r="AE2" s="32">
        <v>28</v>
      </c>
      <c r="AF2" s="30">
        <v>29</v>
      </c>
    </row>
    <row r="3" spans="1:32" s="33" customFormat="1" ht="11.5" customHeight="1" x14ac:dyDescent="0.25">
      <c r="B3" s="34"/>
      <c r="C3" s="26"/>
      <c r="D3" s="36" t="s">
        <v>68</v>
      </c>
      <c r="E3" s="36" t="s">
        <v>69</v>
      </c>
      <c r="F3" s="36" t="s">
        <v>70</v>
      </c>
      <c r="G3" s="36" t="s">
        <v>72</v>
      </c>
      <c r="H3" s="36" t="s">
        <v>73</v>
      </c>
      <c r="I3" s="36" t="s">
        <v>74</v>
      </c>
      <c r="J3" s="36" t="s">
        <v>75</v>
      </c>
      <c r="K3" s="36" t="s">
        <v>76</v>
      </c>
      <c r="L3" s="36" t="s">
        <v>77</v>
      </c>
      <c r="M3" s="36" t="s">
        <v>78</v>
      </c>
      <c r="N3" s="36" t="s">
        <v>79</v>
      </c>
      <c r="O3" s="36" t="s">
        <v>80</v>
      </c>
      <c r="P3" s="36" t="s">
        <v>81</v>
      </c>
      <c r="Q3" s="36" t="s">
        <v>82</v>
      </c>
      <c r="R3" s="36" t="s">
        <v>83</v>
      </c>
      <c r="S3" s="36" t="s">
        <v>84</v>
      </c>
      <c r="T3" s="36" t="s">
        <v>85</v>
      </c>
      <c r="U3" s="36" t="s">
        <v>86</v>
      </c>
      <c r="V3" s="36" t="s">
        <v>87</v>
      </c>
      <c r="W3" s="36" t="s">
        <v>88</v>
      </c>
      <c r="X3" s="36" t="s">
        <v>89</v>
      </c>
      <c r="Y3" s="36" t="s">
        <v>90</v>
      </c>
      <c r="Z3" s="36" t="s">
        <v>91</v>
      </c>
      <c r="AA3" s="36" t="s">
        <v>92</v>
      </c>
      <c r="AB3" s="36" t="s">
        <v>93</v>
      </c>
      <c r="AC3" s="36" t="s">
        <v>94</v>
      </c>
      <c r="AD3" s="36" t="s">
        <v>95</v>
      </c>
      <c r="AE3" s="36" t="s">
        <v>96</v>
      </c>
      <c r="AF3" s="36" t="s">
        <v>97</v>
      </c>
    </row>
    <row r="4" spans="1:32" x14ac:dyDescent="0.25">
      <c r="A4" s="37"/>
      <c r="B4" s="38"/>
      <c r="C4" s="20"/>
      <c r="D4" s="16" t="s">
        <v>212</v>
      </c>
      <c r="E4" s="16" t="s">
        <v>213</v>
      </c>
      <c r="F4" s="16" t="s">
        <v>214</v>
      </c>
      <c r="G4" s="16" t="s">
        <v>215</v>
      </c>
      <c r="H4" s="16" t="s">
        <v>216</v>
      </c>
      <c r="I4" s="16" t="s">
        <v>217</v>
      </c>
      <c r="J4" s="16" t="s">
        <v>218</v>
      </c>
      <c r="K4" s="16" t="s">
        <v>219</v>
      </c>
      <c r="L4" s="16" t="s">
        <v>220</v>
      </c>
      <c r="M4" s="16" t="s">
        <v>221</v>
      </c>
      <c r="N4" s="16" t="s">
        <v>222</v>
      </c>
      <c r="O4" s="16" t="s">
        <v>223</v>
      </c>
      <c r="P4" s="16" t="s">
        <v>224</v>
      </c>
      <c r="Q4" s="16" t="s">
        <v>225</v>
      </c>
      <c r="R4" s="16" t="s">
        <v>226</v>
      </c>
      <c r="S4" s="16" t="s">
        <v>227</v>
      </c>
      <c r="T4" s="16" t="s">
        <v>228</v>
      </c>
      <c r="U4" s="16" t="s">
        <v>229</v>
      </c>
      <c r="V4" s="16" t="s">
        <v>230</v>
      </c>
      <c r="W4" s="16" t="s">
        <v>231</v>
      </c>
      <c r="X4" s="16" t="s">
        <v>232</v>
      </c>
      <c r="Y4" s="16" t="s">
        <v>233</v>
      </c>
      <c r="Z4" s="12" t="s">
        <v>234</v>
      </c>
      <c r="AA4" s="12" t="s">
        <v>235</v>
      </c>
      <c r="AB4" s="12" t="s">
        <v>236</v>
      </c>
      <c r="AC4" s="12" t="s">
        <v>237</v>
      </c>
      <c r="AD4" s="12" t="s">
        <v>238</v>
      </c>
      <c r="AE4" s="12" t="s">
        <v>66</v>
      </c>
      <c r="AF4" s="12" t="s">
        <v>239</v>
      </c>
    </row>
    <row r="5" spans="1:32" x14ac:dyDescent="0.25">
      <c r="A5" s="32">
        <v>1</v>
      </c>
      <c r="B5" s="38" t="s">
        <v>68</v>
      </c>
      <c r="C5" s="14" t="s">
        <v>110</v>
      </c>
      <c r="D5" s="18">
        <v>1</v>
      </c>
      <c r="E5" s="18">
        <v>0</v>
      </c>
      <c r="F5" s="18">
        <v>0</v>
      </c>
      <c r="G5" s="18">
        <v>0</v>
      </c>
      <c r="H5" s="18">
        <v>0</v>
      </c>
      <c r="I5" s="18">
        <v>0</v>
      </c>
      <c r="J5" s="18">
        <v>0</v>
      </c>
      <c r="K5" s="18">
        <v>0</v>
      </c>
      <c r="L5" s="18">
        <v>0</v>
      </c>
      <c r="M5" s="18">
        <v>0</v>
      </c>
      <c r="N5" s="18">
        <v>0</v>
      </c>
      <c r="O5" s="18">
        <v>0</v>
      </c>
      <c r="P5" s="18">
        <v>0</v>
      </c>
      <c r="Q5" s="18">
        <f t="shared" ref="Q5:Q41" si="0">SUM(D5:P5)</f>
        <v>1</v>
      </c>
      <c r="R5" s="18">
        <v>0</v>
      </c>
      <c r="S5" s="18">
        <v>0</v>
      </c>
      <c r="T5" s="18">
        <v>0</v>
      </c>
      <c r="U5" s="18">
        <v>0</v>
      </c>
      <c r="V5" s="18">
        <v>0</v>
      </c>
      <c r="W5" s="18">
        <v>0</v>
      </c>
      <c r="X5" s="18">
        <v>0</v>
      </c>
      <c r="Y5" s="18">
        <v>0</v>
      </c>
      <c r="Z5" s="19">
        <v>0</v>
      </c>
      <c r="AA5" s="19">
        <v>0</v>
      </c>
      <c r="AB5" s="19">
        <v>0</v>
      </c>
      <c r="AC5" s="19">
        <v>0</v>
      </c>
      <c r="AD5" s="19">
        <v>0</v>
      </c>
      <c r="AE5" s="19">
        <v>0</v>
      </c>
      <c r="AF5" s="19">
        <v>0</v>
      </c>
    </row>
    <row r="6" spans="1:32" x14ac:dyDescent="0.25">
      <c r="A6" s="32">
        <v>2</v>
      </c>
      <c r="B6" s="38" t="s">
        <v>69</v>
      </c>
      <c r="C6" s="14" t="s">
        <v>111</v>
      </c>
      <c r="D6" s="18">
        <v>0</v>
      </c>
      <c r="E6" s="18">
        <v>1</v>
      </c>
      <c r="F6" s="18">
        <v>0</v>
      </c>
      <c r="G6" s="18">
        <v>0</v>
      </c>
      <c r="H6" s="18">
        <v>0</v>
      </c>
      <c r="I6" s="18">
        <v>0</v>
      </c>
      <c r="J6" s="18">
        <v>0</v>
      </c>
      <c r="K6" s="18">
        <v>0</v>
      </c>
      <c r="L6" s="18">
        <v>0</v>
      </c>
      <c r="M6" s="18">
        <v>0</v>
      </c>
      <c r="N6" s="18">
        <v>0</v>
      </c>
      <c r="O6" s="18">
        <v>0</v>
      </c>
      <c r="P6" s="18">
        <v>0</v>
      </c>
      <c r="Q6" s="18">
        <f t="shared" si="0"/>
        <v>1</v>
      </c>
      <c r="R6" s="18">
        <v>0</v>
      </c>
      <c r="S6" s="18">
        <v>0</v>
      </c>
      <c r="T6" s="18">
        <v>0</v>
      </c>
      <c r="U6" s="18">
        <v>0</v>
      </c>
      <c r="V6" s="18">
        <v>0</v>
      </c>
      <c r="W6" s="18">
        <v>0</v>
      </c>
      <c r="X6" s="18">
        <v>0</v>
      </c>
      <c r="Y6" s="18">
        <v>0</v>
      </c>
      <c r="Z6" s="19">
        <v>0</v>
      </c>
      <c r="AA6" s="19">
        <v>0</v>
      </c>
      <c r="AB6" s="19">
        <v>0</v>
      </c>
      <c r="AC6" s="19">
        <v>0</v>
      </c>
      <c r="AD6" s="19">
        <v>0</v>
      </c>
      <c r="AE6" s="19">
        <v>0</v>
      </c>
      <c r="AF6" s="19">
        <v>0</v>
      </c>
    </row>
    <row r="7" spans="1:32" x14ac:dyDescent="0.25">
      <c r="A7" s="32">
        <v>3</v>
      </c>
      <c r="B7" s="38" t="s">
        <v>70</v>
      </c>
      <c r="C7" s="14" t="s">
        <v>112</v>
      </c>
      <c r="D7" s="18">
        <v>0</v>
      </c>
      <c r="E7" s="18">
        <v>0</v>
      </c>
      <c r="F7" s="18">
        <v>1</v>
      </c>
      <c r="G7" s="18">
        <v>0</v>
      </c>
      <c r="H7" s="18">
        <v>0</v>
      </c>
      <c r="I7" s="18">
        <v>0</v>
      </c>
      <c r="J7" s="18">
        <v>0</v>
      </c>
      <c r="K7" s="18">
        <v>0</v>
      </c>
      <c r="L7" s="18">
        <v>0</v>
      </c>
      <c r="M7" s="18">
        <v>0</v>
      </c>
      <c r="N7" s="18">
        <v>0</v>
      </c>
      <c r="O7" s="18">
        <v>0</v>
      </c>
      <c r="P7" s="18">
        <v>0</v>
      </c>
      <c r="Q7" s="18">
        <f t="shared" si="0"/>
        <v>1</v>
      </c>
      <c r="R7" s="18">
        <v>0</v>
      </c>
      <c r="S7" s="18">
        <v>0</v>
      </c>
      <c r="T7" s="18">
        <v>0</v>
      </c>
      <c r="U7" s="18">
        <v>0</v>
      </c>
      <c r="V7" s="18">
        <v>0</v>
      </c>
      <c r="W7" s="18">
        <v>0</v>
      </c>
      <c r="X7" s="18">
        <v>0</v>
      </c>
      <c r="Y7" s="18">
        <v>0</v>
      </c>
      <c r="Z7" s="19">
        <v>0</v>
      </c>
      <c r="AA7" s="19">
        <v>0</v>
      </c>
      <c r="AB7" s="19">
        <v>0</v>
      </c>
      <c r="AC7" s="19">
        <v>0</v>
      </c>
      <c r="AD7" s="19">
        <v>0</v>
      </c>
      <c r="AE7" s="19">
        <v>0</v>
      </c>
      <c r="AF7" s="19">
        <v>0</v>
      </c>
    </row>
    <row r="8" spans="1:32" x14ac:dyDescent="0.25">
      <c r="A8" s="32">
        <v>4</v>
      </c>
      <c r="B8" s="38" t="s">
        <v>71</v>
      </c>
      <c r="C8" s="14" t="s">
        <v>113</v>
      </c>
      <c r="D8" s="18">
        <v>0</v>
      </c>
      <c r="E8" s="18">
        <v>0</v>
      </c>
      <c r="F8" s="18">
        <v>1</v>
      </c>
      <c r="G8" s="18">
        <v>0</v>
      </c>
      <c r="H8" s="18">
        <v>0</v>
      </c>
      <c r="I8" s="18">
        <v>0</v>
      </c>
      <c r="J8" s="18">
        <v>0</v>
      </c>
      <c r="K8" s="18">
        <v>0</v>
      </c>
      <c r="L8" s="18">
        <v>0</v>
      </c>
      <c r="M8" s="18">
        <v>0</v>
      </c>
      <c r="N8" s="18">
        <v>0</v>
      </c>
      <c r="O8" s="18">
        <v>0</v>
      </c>
      <c r="P8" s="18">
        <v>0</v>
      </c>
      <c r="Q8" s="18">
        <f t="shared" si="0"/>
        <v>1</v>
      </c>
      <c r="R8" s="18">
        <v>0</v>
      </c>
      <c r="S8" s="18">
        <v>0</v>
      </c>
      <c r="T8" s="18">
        <v>0</v>
      </c>
      <c r="U8" s="18">
        <v>0</v>
      </c>
      <c r="V8" s="18">
        <v>0</v>
      </c>
      <c r="W8" s="18">
        <v>0</v>
      </c>
      <c r="X8" s="18">
        <v>0</v>
      </c>
      <c r="Y8" s="18">
        <v>0</v>
      </c>
      <c r="Z8" s="19">
        <v>0</v>
      </c>
      <c r="AA8" s="19">
        <v>0</v>
      </c>
      <c r="AB8" s="19">
        <v>0</v>
      </c>
      <c r="AC8" s="19">
        <v>0</v>
      </c>
      <c r="AD8" s="19">
        <v>0</v>
      </c>
      <c r="AE8" s="19">
        <v>0</v>
      </c>
      <c r="AF8" s="19">
        <v>0</v>
      </c>
    </row>
    <row r="9" spans="1:32" x14ac:dyDescent="0.25">
      <c r="A9" s="32">
        <v>5</v>
      </c>
      <c r="B9" s="38" t="s">
        <v>72</v>
      </c>
      <c r="C9" s="14" t="s">
        <v>114</v>
      </c>
      <c r="D9" s="18">
        <v>0</v>
      </c>
      <c r="E9" s="18">
        <v>0</v>
      </c>
      <c r="F9" s="18">
        <v>1</v>
      </c>
      <c r="G9" s="18">
        <v>0</v>
      </c>
      <c r="H9" s="18">
        <v>0</v>
      </c>
      <c r="I9" s="18">
        <v>0</v>
      </c>
      <c r="J9" s="18">
        <v>0</v>
      </c>
      <c r="K9" s="18">
        <v>0</v>
      </c>
      <c r="L9" s="18">
        <v>0</v>
      </c>
      <c r="M9" s="18">
        <v>0</v>
      </c>
      <c r="N9" s="18">
        <v>0</v>
      </c>
      <c r="O9" s="18">
        <v>0</v>
      </c>
      <c r="P9" s="18">
        <v>0</v>
      </c>
      <c r="Q9" s="18">
        <f t="shared" si="0"/>
        <v>1</v>
      </c>
      <c r="R9" s="18">
        <v>0</v>
      </c>
      <c r="S9" s="18">
        <v>0</v>
      </c>
      <c r="T9" s="18">
        <v>0</v>
      </c>
      <c r="U9" s="18">
        <v>0</v>
      </c>
      <c r="V9" s="18">
        <v>0</v>
      </c>
      <c r="W9" s="18">
        <v>0</v>
      </c>
      <c r="X9" s="18">
        <v>0</v>
      </c>
      <c r="Y9" s="18">
        <v>0</v>
      </c>
      <c r="Z9" s="19">
        <v>0</v>
      </c>
      <c r="AA9" s="19">
        <v>0</v>
      </c>
      <c r="AB9" s="19">
        <v>0</v>
      </c>
      <c r="AC9" s="19">
        <v>0</v>
      </c>
      <c r="AD9" s="19">
        <v>0</v>
      </c>
      <c r="AE9" s="19">
        <v>0</v>
      </c>
      <c r="AF9" s="19">
        <v>0</v>
      </c>
    </row>
    <row r="10" spans="1:32" x14ac:dyDescent="0.25">
      <c r="A10" s="32">
        <v>6</v>
      </c>
      <c r="B10" s="38" t="s">
        <v>73</v>
      </c>
      <c r="C10" s="14" t="s">
        <v>115</v>
      </c>
      <c r="D10" s="18">
        <v>0</v>
      </c>
      <c r="E10" s="18">
        <v>0</v>
      </c>
      <c r="F10" s="18">
        <v>1</v>
      </c>
      <c r="G10" s="18">
        <v>0</v>
      </c>
      <c r="H10" s="18">
        <v>0</v>
      </c>
      <c r="I10" s="18">
        <v>0</v>
      </c>
      <c r="J10" s="18">
        <v>0</v>
      </c>
      <c r="K10" s="18">
        <v>0</v>
      </c>
      <c r="L10" s="18">
        <v>0</v>
      </c>
      <c r="M10" s="18">
        <v>0</v>
      </c>
      <c r="N10" s="18">
        <v>0</v>
      </c>
      <c r="O10" s="18">
        <v>0</v>
      </c>
      <c r="P10" s="18">
        <v>0</v>
      </c>
      <c r="Q10" s="18">
        <f t="shared" si="0"/>
        <v>1</v>
      </c>
      <c r="R10" s="18">
        <v>0</v>
      </c>
      <c r="S10" s="18">
        <v>0</v>
      </c>
      <c r="T10" s="18">
        <v>0</v>
      </c>
      <c r="U10" s="18">
        <v>0</v>
      </c>
      <c r="V10" s="18">
        <v>0</v>
      </c>
      <c r="W10" s="18">
        <v>0</v>
      </c>
      <c r="X10" s="18">
        <v>0</v>
      </c>
      <c r="Y10" s="18">
        <v>0</v>
      </c>
      <c r="Z10" s="19">
        <v>0</v>
      </c>
      <c r="AA10" s="19">
        <v>0</v>
      </c>
      <c r="AB10" s="19">
        <v>0</v>
      </c>
      <c r="AC10" s="19">
        <v>0</v>
      </c>
      <c r="AD10" s="19">
        <v>0</v>
      </c>
      <c r="AE10" s="19">
        <v>0</v>
      </c>
      <c r="AF10" s="19">
        <v>0</v>
      </c>
    </row>
    <row r="11" spans="1:32" x14ac:dyDescent="0.25">
      <c r="A11" s="32">
        <v>7</v>
      </c>
      <c r="B11" s="38" t="s">
        <v>74</v>
      </c>
      <c r="C11" s="14" t="s">
        <v>116</v>
      </c>
      <c r="D11" s="18">
        <v>0</v>
      </c>
      <c r="E11" s="18">
        <v>0</v>
      </c>
      <c r="F11" s="18">
        <v>1</v>
      </c>
      <c r="G11" s="18">
        <v>0</v>
      </c>
      <c r="H11" s="18">
        <v>0</v>
      </c>
      <c r="I11" s="18">
        <v>0</v>
      </c>
      <c r="J11" s="18">
        <v>0</v>
      </c>
      <c r="K11" s="18">
        <v>0</v>
      </c>
      <c r="L11" s="18">
        <v>0</v>
      </c>
      <c r="M11" s="18">
        <v>0</v>
      </c>
      <c r="N11" s="18">
        <v>0</v>
      </c>
      <c r="O11" s="18">
        <v>0</v>
      </c>
      <c r="P11" s="18">
        <v>0</v>
      </c>
      <c r="Q11" s="18">
        <f t="shared" si="0"/>
        <v>1</v>
      </c>
      <c r="R11" s="18">
        <v>0</v>
      </c>
      <c r="S11" s="18">
        <v>0</v>
      </c>
      <c r="T11" s="18">
        <v>0</v>
      </c>
      <c r="U11" s="18">
        <v>0</v>
      </c>
      <c r="V11" s="18">
        <v>0</v>
      </c>
      <c r="W11" s="18">
        <v>0</v>
      </c>
      <c r="X11" s="18">
        <v>0</v>
      </c>
      <c r="Y11" s="18">
        <v>0</v>
      </c>
      <c r="Z11" s="19">
        <v>0</v>
      </c>
      <c r="AA11" s="19">
        <v>0</v>
      </c>
      <c r="AB11" s="19">
        <v>0</v>
      </c>
      <c r="AC11" s="19">
        <v>0</v>
      </c>
      <c r="AD11" s="19">
        <v>0</v>
      </c>
      <c r="AE11" s="19">
        <v>0</v>
      </c>
      <c r="AF11" s="19">
        <v>0</v>
      </c>
    </row>
    <row r="12" spans="1:32" x14ac:dyDescent="0.25">
      <c r="A12" s="32">
        <v>8</v>
      </c>
      <c r="B12" s="38" t="s">
        <v>75</v>
      </c>
      <c r="C12" s="14" t="s">
        <v>117</v>
      </c>
      <c r="D12" s="18">
        <v>0</v>
      </c>
      <c r="E12" s="18">
        <v>0</v>
      </c>
      <c r="F12" s="18">
        <v>1</v>
      </c>
      <c r="G12" s="18">
        <v>0</v>
      </c>
      <c r="H12" s="18">
        <v>0</v>
      </c>
      <c r="I12" s="18">
        <v>0</v>
      </c>
      <c r="J12" s="18">
        <v>0</v>
      </c>
      <c r="K12" s="18">
        <v>0</v>
      </c>
      <c r="L12" s="18">
        <v>0</v>
      </c>
      <c r="M12" s="18">
        <v>0</v>
      </c>
      <c r="N12" s="18">
        <v>0</v>
      </c>
      <c r="O12" s="18">
        <v>0</v>
      </c>
      <c r="P12" s="18">
        <v>0</v>
      </c>
      <c r="Q12" s="18">
        <f t="shared" si="0"/>
        <v>1</v>
      </c>
      <c r="R12" s="18">
        <v>0</v>
      </c>
      <c r="S12" s="18">
        <v>0</v>
      </c>
      <c r="T12" s="18">
        <v>0</v>
      </c>
      <c r="U12" s="18">
        <v>0</v>
      </c>
      <c r="V12" s="18">
        <v>0</v>
      </c>
      <c r="W12" s="18">
        <v>0</v>
      </c>
      <c r="X12" s="18">
        <v>0</v>
      </c>
      <c r="Y12" s="18">
        <v>0</v>
      </c>
      <c r="Z12" s="19">
        <v>0</v>
      </c>
      <c r="AA12" s="19">
        <v>0</v>
      </c>
      <c r="AB12" s="19">
        <v>0</v>
      </c>
      <c r="AC12" s="19">
        <v>0</v>
      </c>
      <c r="AD12" s="19">
        <v>0</v>
      </c>
      <c r="AE12" s="19">
        <v>0</v>
      </c>
      <c r="AF12" s="19">
        <v>0</v>
      </c>
    </row>
    <row r="13" spans="1:32" x14ac:dyDescent="0.25">
      <c r="A13" s="32">
        <v>9</v>
      </c>
      <c r="B13" s="38" t="s">
        <v>76</v>
      </c>
      <c r="C13" s="14" t="s">
        <v>118</v>
      </c>
      <c r="D13" s="18">
        <v>0</v>
      </c>
      <c r="E13" s="18">
        <v>0</v>
      </c>
      <c r="F13" s="18">
        <v>1</v>
      </c>
      <c r="G13" s="18">
        <v>0</v>
      </c>
      <c r="H13" s="18">
        <v>0</v>
      </c>
      <c r="I13" s="18">
        <v>0</v>
      </c>
      <c r="J13" s="18">
        <v>0</v>
      </c>
      <c r="K13" s="18">
        <v>0</v>
      </c>
      <c r="L13" s="18">
        <v>0</v>
      </c>
      <c r="M13" s="18">
        <v>0</v>
      </c>
      <c r="N13" s="18">
        <v>0</v>
      </c>
      <c r="O13" s="18">
        <v>0</v>
      </c>
      <c r="P13" s="18">
        <v>0</v>
      </c>
      <c r="Q13" s="18">
        <f t="shared" si="0"/>
        <v>1</v>
      </c>
      <c r="R13" s="18">
        <v>0</v>
      </c>
      <c r="S13" s="18">
        <v>0</v>
      </c>
      <c r="T13" s="18">
        <v>0</v>
      </c>
      <c r="U13" s="18">
        <v>0</v>
      </c>
      <c r="V13" s="18">
        <v>0</v>
      </c>
      <c r="W13" s="18">
        <v>0</v>
      </c>
      <c r="X13" s="18">
        <v>0</v>
      </c>
      <c r="Y13" s="18">
        <v>0</v>
      </c>
      <c r="Z13" s="19">
        <v>0</v>
      </c>
      <c r="AA13" s="19">
        <v>0</v>
      </c>
      <c r="AB13" s="19">
        <v>0</v>
      </c>
      <c r="AC13" s="19">
        <v>0</v>
      </c>
      <c r="AD13" s="19">
        <v>0</v>
      </c>
      <c r="AE13" s="19">
        <v>0</v>
      </c>
      <c r="AF13" s="19">
        <v>0</v>
      </c>
    </row>
    <row r="14" spans="1:32" x14ac:dyDescent="0.25">
      <c r="A14" s="32">
        <v>10</v>
      </c>
      <c r="B14" s="38" t="s">
        <v>77</v>
      </c>
      <c r="C14" s="14" t="s">
        <v>119</v>
      </c>
      <c r="D14" s="18">
        <v>0</v>
      </c>
      <c r="E14" s="18">
        <v>0</v>
      </c>
      <c r="F14" s="18">
        <v>1</v>
      </c>
      <c r="G14" s="18">
        <v>0</v>
      </c>
      <c r="H14" s="18">
        <v>0</v>
      </c>
      <c r="I14" s="18">
        <v>0</v>
      </c>
      <c r="J14" s="18">
        <v>0</v>
      </c>
      <c r="K14" s="18">
        <v>0</v>
      </c>
      <c r="L14" s="18">
        <v>0</v>
      </c>
      <c r="M14" s="18">
        <v>0</v>
      </c>
      <c r="N14" s="18">
        <v>0</v>
      </c>
      <c r="O14" s="18">
        <v>0</v>
      </c>
      <c r="P14" s="18">
        <v>0</v>
      </c>
      <c r="Q14" s="18">
        <f t="shared" si="0"/>
        <v>1</v>
      </c>
      <c r="R14" s="18">
        <v>0</v>
      </c>
      <c r="S14" s="18">
        <v>0</v>
      </c>
      <c r="T14" s="18">
        <v>0</v>
      </c>
      <c r="U14" s="18">
        <v>0</v>
      </c>
      <c r="V14" s="18">
        <v>0</v>
      </c>
      <c r="W14" s="18">
        <v>0</v>
      </c>
      <c r="X14" s="18">
        <v>0</v>
      </c>
      <c r="Y14" s="18">
        <v>0</v>
      </c>
      <c r="Z14" s="19">
        <v>0</v>
      </c>
      <c r="AA14" s="19">
        <v>0</v>
      </c>
      <c r="AB14" s="19">
        <v>0</v>
      </c>
      <c r="AC14" s="19">
        <v>0</v>
      </c>
      <c r="AD14" s="19">
        <v>0</v>
      </c>
      <c r="AE14" s="19">
        <v>0</v>
      </c>
      <c r="AF14" s="19">
        <v>0</v>
      </c>
    </row>
    <row r="15" spans="1:32" x14ac:dyDescent="0.25">
      <c r="A15" s="32">
        <v>11</v>
      </c>
      <c r="B15" s="38" t="s">
        <v>78</v>
      </c>
      <c r="C15" s="14" t="s">
        <v>120</v>
      </c>
      <c r="D15" s="18">
        <v>0</v>
      </c>
      <c r="E15" s="18">
        <v>0</v>
      </c>
      <c r="F15" s="18">
        <v>1</v>
      </c>
      <c r="G15" s="18">
        <v>0</v>
      </c>
      <c r="H15" s="18">
        <v>0</v>
      </c>
      <c r="I15" s="18">
        <v>0</v>
      </c>
      <c r="J15" s="18">
        <v>0</v>
      </c>
      <c r="K15" s="18">
        <v>0</v>
      </c>
      <c r="L15" s="18">
        <v>0</v>
      </c>
      <c r="M15" s="18">
        <v>0</v>
      </c>
      <c r="N15" s="18">
        <v>0</v>
      </c>
      <c r="O15" s="18">
        <v>0</v>
      </c>
      <c r="P15" s="18">
        <v>0</v>
      </c>
      <c r="Q15" s="18">
        <f t="shared" si="0"/>
        <v>1</v>
      </c>
      <c r="R15" s="18">
        <v>0</v>
      </c>
      <c r="S15" s="18">
        <v>0</v>
      </c>
      <c r="T15" s="18">
        <v>0</v>
      </c>
      <c r="U15" s="18">
        <v>0</v>
      </c>
      <c r="V15" s="18">
        <v>0</v>
      </c>
      <c r="W15" s="18">
        <v>0</v>
      </c>
      <c r="X15" s="18">
        <v>0</v>
      </c>
      <c r="Y15" s="18">
        <v>0</v>
      </c>
      <c r="Z15" s="19">
        <v>0</v>
      </c>
      <c r="AA15" s="19">
        <v>0</v>
      </c>
      <c r="AB15" s="19">
        <v>0</v>
      </c>
      <c r="AC15" s="19">
        <v>0</v>
      </c>
      <c r="AD15" s="19">
        <v>0</v>
      </c>
      <c r="AE15" s="19">
        <v>0</v>
      </c>
      <c r="AF15" s="19">
        <v>0</v>
      </c>
    </row>
    <row r="16" spans="1:32" x14ac:dyDescent="0.25">
      <c r="A16" s="32">
        <v>12</v>
      </c>
      <c r="B16" s="38" t="s">
        <v>79</v>
      </c>
      <c r="C16" s="14" t="s">
        <v>121</v>
      </c>
      <c r="D16" s="18">
        <v>0</v>
      </c>
      <c r="E16" s="18">
        <v>0</v>
      </c>
      <c r="F16" s="18">
        <v>1</v>
      </c>
      <c r="G16" s="18">
        <v>0</v>
      </c>
      <c r="H16" s="18">
        <v>0</v>
      </c>
      <c r="I16" s="18">
        <v>0</v>
      </c>
      <c r="J16" s="18">
        <v>0</v>
      </c>
      <c r="K16" s="18">
        <v>0</v>
      </c>
      <c r="L16" s="18">
        <v>0</v>
      </c>
      <c r="M16" s="18">
        <v>0</v>
      </c>
      <c r="N16" s="18">
        <v>0</v>
      </c>
      <c r="O16" s="18">
        <v>0</v>
      </c>
      <c r="P16" s="18">
        <v>0</v>
      </c>
      <c r="Q16" s="18">
        <f t="shared" si="0"/>
        <v>1</v>
      </c>
      <c r="R16" s="18">
        <v>0</v>
      </c>
      <c r="S16" s="18">
        <v>0</v>
      </c>
      <c r="T16" s="18">
        <v>0</v>
      </c>
      <c r="U16" s="18">
        <v>0</v>
      </c>
      <c r="V16" s="18">
        <v>0</v>
      </c>
      <c r="W16" s="18">
        <v>0</v>
      </c>
      <c r="X16" s="18">
        <v>0</v>
      </c>
      <c r="Y16" s="18">
        <v>0</v>
      </c>
      <c r="Z16" s="19">
        <v>0</v>
      </c>
      <c r="AA16" s="19">
        <v>0</v>
      </c>
      <c r="AB16" s="19">
        <v>0</v>
      </c>
      <c r="AC16" s="19">
        <v>0</v>
      </c>
      <c r="AD16" s="19">
        <v>0</v>
      </c>
      <c r="AE16" s="19">
        <v>0</v>
      </c>
      <c r="AF16" s="19">
        <v>0</v>
      </c>
    </row>
    <row r="17" spans="1:32" x14ac:dyDescent="0.25">
      <c r="A17" s="32">
        <v>13</v>
      </c>
      <c r="B17" s="38" t="s">
        <v>80</v>
      </c>
      <c r="C17" s="14" t="s">
        <v>38</v>
      </c>
      <c r="D17" s="18">
        <v>0</v>
      </c>
      <c r="E17" s="18">
        <v>0</v>
      </c>
      <c r="F17" s="18">
        <v>1</v>
      </c>
      <c r="G17" s="18">
        <v>0</v>
      </c>
      <c r="H17" s="18">
        <v>0</v>
      </c>
      <c r="I17" s="18">
        <v>0</v>
      </c>
      <c r="J17" s="18">
        <v>0</v>
      </c>
      <c r="K17" s="18">
        <v>0</v>
      </c>
      <c r="L17" s="18">
        <v>0</v>
      </c>
      <c r="M17" s="18">
        <v>0</v>
      </c>
      <c r="N17" s="18">
        <v>0</v>
      </c>
      <c r="O17" s="18">
        <v>0</v>
      </c>
      <c r="P17" s="18">
        <v>0</v>
      </c>
      <c r="Q17" s="18">
        <f t="shared" si="0"/>
        <v>1</v>
      </c>
      <c r="R17" s="18">
        <v>0</v>
      </c>
      <c r="S17" s="18">
        <v>0</v>
      </c>
      <c r="T17" s="18">
        <v>0</v>
      </c>
      <c r="U17" s="18">
        <v>0</v>
      </c>
      <c r="V17" s="18">
        <v>0</v>
      </c>
      <c r="W17" s="18">
        <v>0</v>
      </c>
      <c r="X17" s="18">
        <v>0</v>
      </c>
      <c r="Y17" s="18">
        <v>0</v>
      </c>
      <c r="Z17" s="19">
        <v>0</v>
      </c>
      <c r="AA17" s="19">
        <v>0</v>
      </c>
      <c r="AB17" s="19">
        <v>0</v>
      </c>
      <c r="AC17" s="19">
        <v>0</v>
      </c>
      <c r="AD17" s="19">
        <v>0</v>
      </c>
      <c r="AE17" s="19">
        <v>0</v>
      </c>
      <c r="AF17" s="19">
        <v>0</v>
      </c>
    </row>
    <row r="18" spans="1:32" x14ac:dyDescent="0.25">
      <c r="A18" s="32">
        <v>14</v>
      </c>
      <c r="B18" s="38" t="s">
        <v>81</v>
      </c>
      <c r="C18" s="14" t="s">
        <v>122</v>
      </c>
      <c r="D18" s="18">
        <v>0</v>
      </c>
      <c r="E18" s="18">
        <v>0</v>
      </c>
      <c r="F18" s="18">
        <v>1</v>
      </c>
      <c r="G18" s="18">
        <v>0</v>
      </c>
      <c r="H18" s="18">
        <v>0</v>
      </c>
      <c r="I18" s="18">
        <v>0</v>
      </c>
      <c r="J18" s="18">
        <v>0</v>
      </c>
      <c r="K18" s="18">
        <v>0</v>
      </c>
      <c r="L18" s="18">
        <v>0</v>
      </c>
      <c r="M18" s="18">
        <v>0</v>
      </c>
      <c r="N18" s="18">
        <v>0</v>
      </c>
      <c r="O18" s="18">
        <v>0</v>
      </c>
      <c r="P18" s="18">
        <v>0</v>
      </c>
      <c r="Q18" s="18">
        <f t="shared" si="0"/>
        <v>1</v>
      </c>
      <c r="R18" s="18">
        <v>0</v>
      </c>
      <c r="S18" s="18">
        <v>0</v>
      </c>
      <c r="T18" s="18">
        <v>0</v>
      </c>
      <c r="U18" s="18">
        <v>0</v>
      </c>
      <c r="V18" s="18">
        <v>0</v>
      </c>
      <c r="W18" s="18">
        <v>0</v>
      </c>
      <c r="X18" s="18">
        <v>0</v>
      </c>
      <c r="Y18" s="18">
        <v>0</v>
      </c>
      <c r="Z18" s="19">
        <v>0</v>
      </c>
      <c r="AA18" s="19">
        <v>0</v>
      </c>
      <c r="AB18" s="19">
        <v>0</v>
      </c>
      <c r="AC18" s="19">
        <v>0</v>
      </c>
      <c r="AD18" s="19">
        <v>0</v>
      </c>
      <c r="AE18" s="19">
        <v>0</v>
      </c>
      <c r="AF18" s="19">
        <v>0</v>
      </c>
    </row>
    <row r="19" spans="1:32" x14ac:dyDescent="0.25">
      <c r="A19" s="32">
        <v>15</v>
      </c>
      <c r="B19" s="38" t="s">
        <v>82</v>
      </c>
      <c r="C19" s="14" t="s">
        <v>123</v>
      </c>
      <c r="D19" s="18">
        <v>0</v>
      </c>
      <c r="E19" s="18">
        <v>0</v>
      </c>
      <c r="F19" s="18">
        <v>1</v>
      </c>
      <c r="G19" s="18">
        <v>0</v>
      </c>
      <c r="H19" s="18">
        <v>0</v>
      </c>
      <c r="I19" s="18">
        <v>0</v>
      </c>
      <c r="J19" s="18">
        <v>0</v>
      </c>
      <c r="K19" s="18">
        <v>0</v>
      </c>
      <c r="L19" s="18">
        <v>0</v>
      </c>
      <c r="M19" s="18">
        <v>0</v>
      </c>
      <c r="N19" s="18">
        <v>0</v>
      </c>
      <c r="O19" s="18">
        <v>0</v>
      </c>
      <c r="P19" s="18">
        <v>0</v>
      </c>
      <c r="Q19" s="18">
        <f t="shared" si="0"/>
        <v>1</v>
      </c>
      <c r="R19" s="18">
        <v>0</v>
      </c>
      <c r="S19" s="18">
        <v>0</v>
      </c>
      <c r="T19" s="18">
        <v>0</v>
      </c>
      <c r="U19" s="18">
        <v>0</v>
      </c>
      <c r="V19" s="18">
        <v>0</v>
      </c>
      <c r="W19" s="18">
        <v>0</v>
      </c>
      <c r="X19" s="18">
        <v>0</v>
      </c>
      <c r="Y19" s="18">
        <v>0</v>
      </c>
      <c r="Z19" s="19">
        <v>0</v>
      </c>
      <c r="AA19" s="19">
        <v>0</v>
      </c>
      <c r="AB19" s="19">
        <v>0</v>
      </c>
      <c r="AC19" s="19">
        <v>0</v>
      </c>
      <c r="AD19" s="19">
        <v>0</v>
      </c>
      <c r="AE19" s="19">
        <v>0</v>
      </c>
      <c r="AF19" s="19">
        <v>0</v>
      </c>
    </row>
    <row r="20" spans="1:32" x14ac:dyDescent="0.25">
      <c r="A20" s="32">
        <v>16</v>
      </c>
      <c r="B20" s="38" t="s">
        <v>83</v>
      </c>
      <c r="C20" s="14" t="s">
        <v>124</v>
      </c>
      <c r="D20" s="18">
        <v>0</v>
      </c>
      <c r="E20" s="18">
        <v>0</v>
      </c>
      <c r="F20" s="18">
        <v>1</v>
      </c>
      <c r="G20" s="18">
        <v>0</v>
      </c>
      <c r="H20" s="18">
        <v>0</v>
      </c>
      <c r="I20" s="18">
        <v>0</v>
      </c>
      <c r="J20" s="18">
        <v>0</v>
      </c>
      <c r="K20" s="18">
        <v>0</v>
      </c>
      <c r="L20" s="18">
        <v>0</v>
      </c>
      <c r="M20" s="18">
        <v>0</v>
      </c>
      <c r="N20" s="18">
        <v>0</v>
      </c>
      <c r="O20" s="18">
        <v>0</v>
      </c>
      <c r="P20" s="18">
        <v>0</v>
      </c>
      <c r="Q20" s="18">
        <f t="shared" si="0"/>
        <v>1</v>
      </c>
      <c r="R20" s="18">
        <v>0</v>
      </c>
      <c r="S20" s="18">
        <v>0</v>
      </c>
      <c r="T20" s="18">
        <v>0</v>
      </c>
      <c r="U20" s="18">
        <v>0</v>
      </c>
      <c r="V20" s="18">
        <v>0</v>
      </c>
      <c r="W20" s="18">
        <v>0</v>
      </c>
      <c r="X20" s="18">
        <v>0</v>
      </c>
      <c r="Y20" s="18">
        <v>0</v>
      </c>
      <c r="Z20" s="19">
        <v>0</v>
      </c>
      <c r="AA20" s="19">
        <v>0</v>
      </c>
      <c r="AB20" s="19">
        <v>0</v>
      </c>
      <c r="AC20" s="19">
        <v>0</v>
      </c>
      <c r="AD20" s="19">
        <v>0</v>
      </c>
      <c r="AE20" s="19">
        <v>0</v>
      </c>
      <c r="AF20" s="19">
        <v>0</v>
      </c>
    </row>
    <row r="21" spans="1:32" x14ac:dyDescent="0.25">
      <c r="A21" s="32">
        <v>17</v>
      </c>
      <c r="B21" s="38" t="s">
        <v>84</v>
      </c>
      <c r="C21" s="14" t="s">
        <v>125</v>
      </c>
      <c r="D21" s="18">
        <v>0</v>
      </c>
      <c r="E21" s="18">
        <v>0</v>
      </c>
      <c r="F21" s="18">
        <v>1</v>
      </c>
      <c r="G21" s="18">
        <v>0</v>
      </c>
      <c r="H21" s="18">
        <v>0</v>
      </c>
      <c r="I21" s="18">
        <v>0</v>
      </c>
      <c r="J21" s="18">
        <v>0</v>
      </c>
      <c r="K21" s="18">
        <v>0</v>
      </c>
      <c r="L21" s="18">
        <v>0</v>
      </c>
      <c r="M21" s="18">
        <v>0</v>
      </c>
      <c r="N21" s="18">
        <v>0</v>
      </c>
      <c r="O21" s="18">
        <v>0</v>
      </c>
      <c r="P21" s="18">
        <v>0</v>
      </c>
      <c r="Q21" s="18">
        <f t="shared" si="0"/>
        <v>1</v>
      </c>
      <c r="R21" s="18">
        <v>0</v>
      </c>
      <c r="S21" s="18">
        <v>0</v>
      </c>
      <c r="T21" s="18">
        <v>0</v>
      </c>
      <c r="U21" s="18">
        <v>0</v>
      </c>
      <c r="V21" s="18">
        <v>0</v>
      </c>
      <c r="W21" s="18">
        <v>0</v>
      </c>
      <c r="X21" s="18">
        <v>0</v>
      </c>
      <c r="Y21" s="18">
        <v>0</v>
      </c>
      <c r="Z21" s="19">
        <v>0</v>
      </c>
      <c r="AA21" s="19">
        <v>0</v>
      </c>
      <c r="AB21" s="19">
        <v>0</v>
      </c>
      <c r="AC21" s="19">
        <v>0</v>
      </c>
      <c r="AD21" s="19">
        <v>0</v>
      </c>
      <c r="AE21" s="19">
        <v>0</v>
      </c>
      <c r="AF21" s="19">
        <v>0</v>
      </c>
    </row>
    <row r="22" spans="1:32" x14ac:dyDescent="0.25">
      <c r="A22" s="32">
        <v>18</v>
      </c>
      <c r="B22" s="38" t="s">
        <v>85</v>
      </c>
      <c r="C22" s="14" t="s">
        <v>43</v>
      </c>
      <c r="D22" s="18">
        <v>0</v>
      </c>
      <c r="E22" s="18">
        <v>0</v>
      </c>
      <c r="F22" s="18">
        <v>0</v>
      </c>
      <c r="G22" s="18">
        <v>1</v>
      </c>
      <c r="H22" s="18">
        <v>0</v>
      </c>
      <c r="I22" s="18">
        <v>0</v>
      </c>
      <c r="J22" s="18">
        <v>0</v>
      </c>
      <c r="K22" s="18">
        <v>0</v>
      </c>
      <c r="L22" s="18">
        <v>0</v>
      </c>
      <c r="M22" s="18">
        <v>0</v>
      </c>
      <c r="N22" s="18">
        <v>0</v>
      </c>
      <c r="O22" s="18">
        <v>0</v>
      </c>
      <c r="P22" s="18">
        <v>0</v>
      </c>
      <c r="Q22" s="18">
        <f t="shared" si="0"/>
        <v>1</v>
      </c>
      <c r="R22" s="18">
        <v>0</v>
      </c>
      <c r="S22" s="18">
        <v>0</v>
      </c>
      <c r="T22" s="18">
        <v>0</v>
      </c>
      <c r="U22" s="18">
        <v>0</v>
      </c>
      <c r="V22" s="18">
        <v>0</v>
      </c>
      <c r="W22" s="18">
        <v>0</v>
      </c>
      <c r="X22" s="18">
        <v>0</v>
      </c>
      <c r="Y22" s="18">
        <v>0</v>
      </c>
      <c r="Z22" s="19">
        <v>0</v>
      </c>
      <c r="AA22" s="19">
        <v>0</v>
      </c>
      <c r="AB22" s="19">
        <v>0</v>
      </c>
      <c r="AC22" s="19">
        <v>0</v>
      </c>
      <c r="AD22" s="19">
        <v>0</v>
      </c>
      <c r="AE22" s="19">
        <v>0</v>
      </c>
      <c r="AF22" s="19">
        <v>0</v>
      </c>
    </row>
    <row r="23" spans="1:32" x14ac:dyDescent="0.25">
      <c r="A23" s="32">
        <v>19</v>
      </c>
      <c r="B23" s="38" t="s">
        <v>86</v>
      </c>
      <c r="C23" s="14" t="s">
        <v>126</v>
      </c>
      <c r="D23" s="18">
        <v>0</v>
      </c>
      <c r="E23" s="18">
        <v>0</v>
      </c>
      <c r="F23" s="18">
        <v>0</v>
      </c>
      <c r="G23" s="18">
        <v>0</v>
      </c>
      <c r="H23" s="18">
        <v>1</v>
      </c>
      <c r="I23" s="18">
        <v>0</v>
      </c>
      <c r="J23" s="18">
        <v>0</v>
      </c>
      <c r="K23" s="18">
        <v>0</v>
      </c>
      <c r="L23" s="18">
        <v>0</v>
      </c>
      <c r="M23" s="18">
        <v>0</v>
      </c>
      <c r="N23" s="18">
        <v>0</v>
      </c>
      <c r="O23" s="18">
        <v>0</v>
      </c>
      <c r="P23" s="18">
        <v>0</v>
      </c>
      <c r="Q23" s="18">
        <f t="shared" si="0"/>
        <v>1</v>
      </c>
      <c r="R23" s="18">
        <v>0</v>
      </c>
      <c r="S23" s="18">
        <v>0</v>
      </c>
      <c r="T23" s="18">
        <v>0</v>
      </c>
      <c r="U23" s="18">
        <v>0</v>
      </c>
      <c r="V23" s="18">
        <v>0</v>
      </c>
      <c r="W23" s="18">
        <v>0</v>
      </c>
      <c r="X23" s="18">
        <v>0</v>
      </c>
      <c r="Y23" s="18">
        <v>0</v>
      </c>
      <c r="Z23" s="19">
        <v>0</v>
      </c>
      <c r="AA23" s="19">
        <v>0</v>
      </c>
      <c r="AB23" s="19">
        <v>0</v>
      </c>
      <c r="AC23" s="19">
        <v>0</v>
      </c>
      <c r="AD23" s="19">
        <v>0</v>
      </c>
      <c r="AE23" s="19">
        <v>0</v>
      </c>
      <c r="AF23" s="19">
        <v>0</v>
      </c>
    </row>
    <row r="24" spans="1:32" x14ac:dyDescent="0.25">
      <c r="A24" s="32">
        <v>20</v>
      </c>
      <c r="B24" s="38" t="s">
        <v>87</v>
      </c>
      <c r="C24" s="14" t="s">
        <v>127</v>
      </c>
      <c r="D24" s="18">
        <v>0</v>
      </c>
      <c r="E24" s="18">
        <v>0</v>
      </c>
      <c r="F24" s="18">
        <v>0</v>
      </c>
      <c r="G24" s="18">
        <v>0</v>
      </c>
      <c r="H24" s="18">
        <v>1</v>
      </c>
      <c r="I24" s="18">
        <v>0</v>
      </c>
      <c r="J24" s="18">
        <v>0</v>
      </c>
      <c r="K24" s="18">
        <v>0</v>
      </c>
      <c r="L24" s="18">
        <v>0</v>
      </c>
      <c r="M24" s="18">
        <v>0</v>
      </c>
      <c r="N24" s="18">
        <v>0</v>
      </c>
      <c r="O24" s="18">
        <v>0</v>
      </c>
      <c r="P24" s="18">
        <v>0</v>
      </c>
      <c r="Q24" s="18">
        <f t="shared" si="0"/>
        <v>1</v>
      </c>
      <c r="R24" s="18">
        <v>0</v>
      </c>
      <c r="S24" s="18">
        <v>0</v>
      </c>
      <c r="T24" s="18">
        <v>0</v>
      </c>
      <c r="U24" s="18">
        <v>0</v>
      </c>
      <c r="V24" s="18">
        <v>0</v>
      </c>
      <c r="W24" s="18">
        <v>0</v>
      </c>
      <c r="X24" s="18">
        <v>0</v>
      </c>
      <c r="Y24" s="18">
        <v>0</v>
      </c>
      <c r="Z24" s="19">
        <v>0</v>
      </c>
      <c r="AA24" s="19">
        <v>0</v>
      </c>
      <c r="AB24" s="19">
        <v>0</v>
      </c>
      <c r="AC24" s="19">
        <v>0</v>
      </c>
      <c r="AD24" s="19">
        <v>0</v>
      </c>
      <c r="AE24" s="19">
        <v>0</v>
      </c>
      <c r="AF24" s="19">
        <v>0</v>
      </c>
    </row>
    <row r="25" spans="1:32" x14ac:dyDescent="0.25">
      <c r="A25" s="32">
        <v>21</v>
      </c>
      <c r="B25" s="38" t="s">
        <v>88</v>
      </c>
      <c r="C25" s="14" t="s">
        <v>128</v>
      </c>
      <c r="D25" s="18">
        <v>0</v>
      </c>
      <c r="E25" s="18">
        <v>0</v>
      </c>
      <c r="F25" s="18">
        <v>0</v>
      </c>
      <c r="G25" s="18">
        <v>0</v>
      </c>
      <c r="H25" s="18">
        <v>1</v>
      </c>
      <c r="I25" s="18">
        <v>0</v>
      </c>
      <c r="J25" s="18">
        <v>0</v>
      </c>
      <c r="K25" s="18">
        <v>0</v>
      </c>
      <c r="L25" s="18">
        <v>0</v>
      </c>
      <c r="M25" s="18">
        <v>0</v>
      </c>
      <c r="N25" s="18">
        <v>0</v>
      </c>
      <c r="O25" s="18">
        <v>0</v>
      </c>
      <c r="P25" s="18">
        <v>0</v>
      </c>
      <c r="Q25" s="18">
        <f t="shared" si="0"/>
        <v>1</v>
      </c>
      <c r="R25" s="18">
        <v>0</v>
      </c>
      <c r="S25" s="18">
        <v>0</v>
      </c>
      <c r="T25" s="18">
        <v>0</v>
      </c>
      <c r="U25" s="18">
        <v>0</v>
      </c>
      <c r="V25" s="18">
        <v>0</v>
      </c>
      <c r="W25" s="18">
        <v>0</v>
      </c>
      <c r="X25" s="18">
        <v>0</v>
      </c>
      <c r="Y25" s="18">
        <v>0</v>
      </c>
      <c r="Z25" s="19">
        <v>0</v>
      </c>
      <c r="AA25" s="19">
        <v>0</v>
      </c>
      <c r="AB25" s="19">
        <v>0</v>
      </c>
      <c r="AC25" s="19">
        <v>0</v>
      </c>
      <c r="AD25" s="19">
        <v>0</v>
      </c>
      <c r="AE25" s="19">
        <v>0</v>
      </c>
      <c r="AF25" s="19">
        <v>0</v>
      </c>
    </row>
    <row r="26" spans="1:32" x14ac:dyDescent="0.25">
      <c r="A26" s="32">
        <v>22</v>
      </c>
      <c r="B26" s="38" t="s">
        <v>89</v>
      </c>
      <c r="C26" s="14" t="s">
        <v>129</v>
      </c>
      <c r="D26" s="18">
        <v>0</v>
      </c>
      <c r="E26" s="18">
        <v>0</v>
      </c>
      <c r="F26" s="18">
        <v>0</v>
      </c>
      <c r="G26" s="18">
        <v>0</v>
      </c>
      <c r="H26" s="18">
        <v>0</v>
      </c>
      <c r="I26" s="18">
        <v>1</v>
      </c>
      <c r="J26" s="18">
        <v>0</v>
      </c>
      <c r="K26" s="18">
        <v>0</v>
      </c>
      <c r="L26" s="18">
        <v>0</v>
      </c>
      <c r="M26" s="18">
        <v>0</v>
      </c>
      <c r="N26" s="18">
        <v>0</v>
      </c>
      <c r="O26" s="18">
        <v>0</v>
      </c>
      <c r="P26" s="18">
        <v>0</v>
      </c>
      <c r="Q26" s="18">
        <f t="shared" si="0"/>
        <v>1</v>
      </c>
      <c r="R26" s="18">
        <v>0</v>
      </c>
      <c r="S26" s="18">
        <v>0</v>
      </c>
      <c r="T26" s="18">
        <v>0</v>
      </c>
      <c r="U26" s="18">
        <v>0</v>
      </c>
      <c r="V26" s="18">
        <v>0</v>
      </c>
      <c r="W26" s="18">
        <v>0</v>
      </c>
      <c r="X26" s="18">
        <v>0</v>
      </c>
      <c r="Y26" s="18">
        <v>0</v>
      </c>
      <c r="Z26" s="19">
        <v>0</v>
      </c>
      <c r="AA26" s="19">
        <v>0</v>
      </c>
      <c r="AB26" s="19">
        <v>0</v>
      </c>
      <c r="AC26" s="19">
        <v>0</v>
      </c>
      <c r="AD26" s="19">
        <v>0</v>
      </c>
      <c r="AE26" s="19">
        <v>0</v>
      </c>
      <c r="AF26" s="19">
        <v>0</v>
      </c>
    </row>
    <row r="27" spans="1:32" x14ac:dyDescent="0.25">
      <c r="A27" s="32">
        <v>23</v>
      </c>
      <c r="B27" s="38" t="s">
        <v>90</v>
      </c>
      <c r="C27" s="14" t="s">
        <v>130</v>
      </c>
      <c r="D27" s="18">
        <v>0</v>
      </c>
      <c r="E27" s="18">
        <v>0</v>
      </c>
      <c r="F27" s="18">
        <v>0</v>
      </c>
      <c r="G27" s="18">
        <v>0</v>
      </c>
      <c r="H27" s="18">
        <v>0</v>
      </c>
      <c r="I27" s="18">
        <v>0</v>
      </c>
      <c r="J27" s="18">
        <v>1</v>
      </c>
      <c r="K27" s="18">
        <v>0</v>
      </c>
      <c r="L27" s="18">
        <v>0</v>
      </c>
      <c r="M27" s="18">
        <v>0</v>
      </c>
      <c r="N27" s="18">
        <v>0</v>
      </c>
      <c r="O27" s="18">
        <v>0</v>
      </c>
      <c r="P27" s="18">
        <v>0</v>
      </c>
      <c r="Q27" s="18">
        <f t="shared" si="0"/>
        <v>1</v>
      </c>
      <c r="R27" s="18">
        <v>0</v>
      </c>
      <c r="S27" s="18">
        <v>0</v>
      </c>
      <c r="T27" s="18">
        <v>0</v>
      </c>
      <c r="U27" s="18">
        <v>0</v>
      </c>
      <c r="V27" s="18">
        <v>0</v>
      </c>
      <c r="W27" s="18">
        <v>0</v>
      </c>
      <c r="X27" s="18">
        <v>0</v>
      </c>
      <c r="Y27" s="18">
        <v>0</v>
      </c>
      <c r="Z27" s="19">
        <v>0</v>
      </c>
      <c r="AA27" s="19">
        <v>0</v>
      </c>
      <c r="AB27" s="19">
        <v>0</v>
      </c>
      <c r="AC27" s="19">
        <v>0</v>
      </c>
      <c r="AD27" s="19">
        <v>0</v>
      </c>
      <c r="AE27" s="19">
        <v>0</v>
      </c>
      <c r="AF27" s="19">
        <v>0</v>
      </c>
    </row>
    <row r="28" spans="1:32" x14ac:dyDescent="0.25">
      <c r="A28" s="32">
        <v>24</v>
      </c>
      <c r="B28" s="38" t="s">
        <v>91</v>
      </c>
      <c r="C28" s="14" t="s">
        <v>131</v>
      </c>
      <c r="D28" s="18">
        <v>0</v>
      </c>
      <c r="E28" s="18">
        <v>0</v>
      </c>
      <c r="F28" s="18">
        <v>0</v>
      </c>
      <c r="G28" s="18">
        <v>0</v>
      </c>
      <c r="H28" s="18">
        <v>0</v>
      </c>
      <c r="I28" s="18">
        <v>0</v>
      </c>
      <c r="J28" s="18">
        <v>1</v>
      </c>
      <c r="K28" s="18">
        <v>0</v>
      </c>
      <c r="L28" s="18">
        <v>0</v>
      </c>
      <c r="M28" s="18">
        <v>0</v>
      </c>
      <c r="N28" s="18">
        <v>0</v>
      </c>
      <c r="O28" s="18">
        <v>0</v>
      </c>
      <c r="P28" s="18">
        <v>0</v>
      </c>
      <c r="Q28" s="18">
        <f t="shared" si="0"/>
        <v>1</v>
      </c>
      <c r="R28" s="18">
        <v>0</v>
      </c>
      <c r="S28" s="18">
        <v>0</v>
      </c>
      <c r="T28" s="18">
        <v>0</v>
      </c>
      <c r="U28" s="18">
        <v>0</v>
      </c>
      <c r="V28" s="18">
        <v>0</v>
      </c>
      <c r="W28" s="18">
        <v>0</v>
      </c>
      <c r="X28" s="18">
        <v>0</v>
      </c>
      <c r="Y28" s="18">
        <v>0</v>
      </c>
      <c r="Z28" s="19">
        <v>0</v>
      </c>
      <c r="AA28" s="19">
        <v>0</v>
      </c>
      <c r="AB28" s="19">
        <v>0</v>
      </c>
      <c r="AC28" s="19">
        <v>0</v>
      </c>
      <c r="AD28" s="19">
        <v>0</v>
      </c>
      <c r="AE28" s="19">
        <v>0</v>
      </c>
      <c r="AF28" s="19">
        <v>0</v>
      </c>
    </row>
    <row r="29" spans="1:32" x14ac:dyDescent="0.25">
      <c r="A29" s="32">
        <v>25</v>
      </c>
      <c r="B29" s="38" t="s">
        <v>92</v>
      </c>
      <c r="C29" s="14" t="s">
        <v>132</v>
      </c>
      <c r="D29" s="18">
        <v>0</v>
      </c>
      <c r="E29" s="18">
        <v>0</v>
      </c>
      <c r="F29" s="18">
        <v>0</v>
      </c>
      <c r="G29" s="18">
        <v>0</v>
      </c>
      <c r="H29" s="18">
        <v>0</v>
      </c>
      <c r="I29" s="18">
        <v>0</v>
      </c>
      <c r="J29" s="18">
        <v>1</v>
      </c>
      <c r="K29" s="18">
        <v>0</v>
      </c>
      <c r="L29" s="18">
        <v>0</v>
      </c>
      <c r="M29" s="18">
        <v>0</v>
      </c>
      <c r="N29" s="18">
        <v>0</v>
      </c>
      <c r="O29" s="18">
        <v>0</v>
      </c>
      <c r="P29" s="18">
        <v>0</v>
      </c>
      <c r="Q29" s="18">
        <f t="shared" si="0"/>
        <v>1</v>
      </c>
      <c r="R29" s="18">
        <v>0</v>
      </c>
      <c r="S29" s="18">
        <v>0</v>
      </c>
      <c r="T29" s="18">
        <v>0</v>
      </c>
      <c r="U29" s="18">
        <v>0</v>
      </c>
      <c r="V29" s="18">
        <v>0</v>
      </c>
      <c r="W29" s="18">
        <v>0</v>
      </c>
      <c r="X29" s="18">
        <v>0</v>
      </c>
      <c r="Y29" s="18">
        <v>0</v>
      </c>
      <c r="Z29" s="19">
        <v>0</v>
      </c>
      <c r="AA29" s="19">
        <v>0</v>
      </c>
      <c r="AB29" s="19">
        <v>0</v>
      </c>
      <c r="AC29" s="19">
        <v>0</v>
      </c>
      <c r="AD29" s="19">
        <v>0</v>
      </c>
      <c r="AE29" s="19">
        <v>0</v>
      </c>
      <c r="AF29" s="19">
        <v>0</v>
      </c>
    </row>
    <row r="30" spans="1:32" x14ac:dyDescent="0.25">
      <c r="A30" s="32">
        <v>26</v>
      </c>
      <c r="B30" s="38" t="s">
        <v>93</v>
      </c>
      <c r="C30" s="14" t="s">
        <v>133</v>
      </c>
      <c r="D30" s="18">
        <v>0</v>
      </c>
      <c r="E30" s="18">
        <v>0</v>
      </c>
      <c r="F30" s="18">
        <v>0</v>
      </c>
      <c r="G30" s="18">
        <v>0</v>
      </c>
      <c r="H30" s="18">
        <v>0</v>
      </c>
      <c r="I30" s="18">
        <v>0</v>
      </c>
      <c r="J30" s="18">
        <v>1</v>
      </c>
      <c r="K30" s="18">
        <v>0</v>
      </c>
      <c r="L30" s="18">
        <v>0</v>
      </c>
      <c r="M30" s="18">
        <v>0</v>
      </c>
      <c r="N30" s="18">
        <v>0</v>
      </c>
      <c r="O30" s="18">
        <v>0</v>
      </c>
      <c r="P30" s="18">
        <v>0</v>
      </c>
      <c r="Q30" s="18">
        <f t="shared" si="0"/>
        <v>1</v>
      </c>
      <c r="R30" s="18">
        <v>0</v>
      </c>
      <c r="S30" s="18">
        <v>0</v>
      </c>
      <c r="T30" s="18">
        <v>0</v>
      </c>
      <c r="U30" s="18">
        <v>0</v>
      </c>
      <c r="V30" s="18">
        <v>0</v>
      </c>
      <c r="W30" s="18">
        <v>0</v>
      </c>
      <c r="X30" s="18">
        <v>0</v>
      </c>
      <c r="Y30" s="18">
        <v>0</v>
      </c>
      <c r="Z30" s="19">
        <v>0</v>
      </c>
      <c r="AA30" s="19">
        <v>0</v>
      </c>
      <c r="AB30" s="19">
        <v>0</v>
      </c>
      <c r="AC30" s="19">
        <v>0</v>
      </c>
      <c r="AD30" s="19">
        <v>0</v>
      </c>
      <c r="AE30" s="19">
        <v>0</v>
      </c>
      <c r="AF30" s="19">
        <v>0</v>
      </c>
    </row>
    <row r="31" spans="1:32" x14ac:dyDescent="0.25">
      <c r="A31" s="32">
        <v>27</v>
      </c>
      <c r="B31" s="38" t="s">
        <v>94</v>
      </c>
      <c r="C31" s="14" t="s">
        <v>134</v>
      </c>
      <c r="D31" s="18">
        <v>0</v>
      </c>
      <c r="E31" s="18">
        <v>0</v>
      </c>
      <c r="F31" s="18">
        <v>0</v>
      </c>
      <c r="G31" s="18">
        <v>0</v>
      </c>
      <c r="H31" s="18">
        <v>0</v>
      </c>
      <c r="I31" s="18">
        <v>0</v>
      </c>
      <c r="J31" s="18">
        <v>0</v>
      </c>
      <c r="K31" s="18">
        <v>1</v>
      </c>
      <c r="L31" s="18">
        <v>0</v>
      </c>
      <c r="M31" s="18">
        <v>0</v>
      </c>
      <c r="N31" s="18">
        <v>0</v>
      </c>
      <c r="O31" s="18">
        <v>0</v>
      </c>
      <c r="P31" s="18">
        <v>0</v>
      </c>
      <c r="Q31" s="18">
        <f t="shared" si="0"/>
        <v>1</v>
      </c>
      <c r="R31" s="18">
        <v>0</v>
      </c>
      <c r="S31" s="18">
        <v>0</v>
      </c>
      <c r="T31" s="18">
        <v>0</v>
      </c>
      <c r="U31" s="18">
        <v>0</v>
      </c>
      <c r="V31" s="18">
        <v>0</v>
      </c>
      <c r="W31" s="18">
        <v>0</v>
      </c>
      <c r="X31" s="18">
        <v>0</v>
      </c>
      <c r="Y31" s="18">
        <v>0</v>
      </c>
      <c r="Z31" s="19">
        <v>0</v>
      </c>
      <c r="AA31" s="19">
        <v>0</v>
      </c>
      <c r="AB31" s="19">
        <v>0</v>
      </c>
      <c r="AC31" s="19">
        <v>0</v>
      </c>
      <c r="AD31" s="19">
        <v>0</v>
      </c>
      <c r="AE31" s="19">
        <v>0</v>
      </c>
      <c r="AF31" s="19">
        <v>0</v>
      </c>
    </row>
    <row r="32" spans="1:32" x14ac:dyDescent="0.25">
      <c r="A32" s="32">
        <v>28</v>
      </c>
      <c r="B32" s="38" t="s">
        <v>95</v>
      </c>
      <c r="C32" s="14" t="s">
        <v>135</v>
      </c>
      <c r="D32" s="18">
        <v>0</v>
      </c>
      <c r="E32" s="18">
        <v>0</v>
      </c>
      <c r="F32" s="18">
        <v>0</v>
      </c>
      <c r="G32" s="18">
        <v>0</v>
      </c>
      <c r="H32" s="18">
        <v>0</v>
      </c>
      <c r="I32" s="18">
        <v>0</v>
      </c>
      <c r="J32" s="18">
        <v>0</v>
      </c>
      <c r="K32" s="18">
        <v>0</v>
      </c>
      <c r="L32" s="18">
        <v>1</v>
      </c>
      <c r="M32" s="18">
        <v>0</v>
      </c>
      <c r="N32" s="18">
        <v>0</v>
      </c>
      <c r="O32" s="18">
        <v>0</v>
      </c>
      <c r="P32" s="18">
        <v>0</v>
      </c>
      <c r="Q32" s="18">
        <f t="shared" si="0"/>
        <v>1</v>
      </c>
      <c r="R32" s="18">
        <v>0</v>
      </c>
      <c r="S32" s="18">
        <v>0</v>
      </c>
      <c r="T32" s="18">
        <v>0</v>
      </c>
      <c r="U32" s="18">
        <v>0</v>
      </c>
      <c r="V32" s="18">
        <v>0</v>
      </c>
      <c r="W32" s="18">
        <v>0</v>
      </c>
      <c r="X32" s="18">
        <v>0</v>
      </c>
      <c r="Y32" s="18">
        <v>0</v>
      </c>
      <c r="Z32" s="19">
        <v>0</v>
      </c>
      <c r="AA32" s="19">
        <v>0</v>
      </c>
      <c r="AB32" s="19">
        <v>0</v>
      </c>
      <c r="AC32" s="19">
        <v>0</v>
      </c>
      <c r="AD32" s="19">
        <v>0</v>
      </c>
      <c r="AE32" s="19">
        <v>0</v>
      </c>
      <c r="AF32" s="19">
        <v>0</v>
      </c>
    </row>
    <row r="33" spans="1:32" x14ac:dyDescent="0.25">
      <c r="A33" s="32">
        <v>29</v>
      </c>
      <c r="B33" s="38" t="s">
        <v>96</v>
      </c>
      <c r="C33" s="14" t="s">
        <v>136</v>
      </c>
      <c r="D33" s="18">
        <v>0</v>
      </c>
      <c r="E33" s="18">
        <v>0</v>
      </c>
      <c r="F33" s="18">
        <v>0</v>
      </c>
      <c r="G33" s="18">
        <v>0</v>
      </c>
      <c r="H33" s="18">
        <v>0</v>
      </c>
      <c r="I33" s="18">
        <v>0</v>
      </c>
      <c r="J33" s="18">
        <v>0</v>
      </c>
      <c r="K33" s="18">
        <v>0</v>
      </c>
      <c r="L33" s="18">
        <v>1</v>
      </c>
      <c r="M33" s="18">
        <v>0</v>
      </c>
      <c r="N33" s="18">
        <v>0</v>
      </c>
      <c r="O33" s="18">
        <v>0</v>
      </c>
      <c r="P33" s="18">
        <v>0</v>
      </c>
      <c r="Q33" s="18">
        <f t="shared" si="0"/>
        <v>1</v>
      </c>
      <c r="R33" s="18">
        <v>0</v>
      </c>
      <c r="S33" s="18">
        <v>0</v>
      </c>
      <c r="T33" s="18">
        <v>0</v>
      </c>
      <c r="U33" s="18">
        <v>0</v>
      </c>
      <c r="V33" s="18">
        <v>0</v>
      </c>
      <c r="W33" s="18">
        <v>0</v>
      </c>
      <c r="X33" s="18">
        <v>0</v>
      </c>
      <c r="Y33" s="18">
        <v>0</v>
      </c>
      <c r="Z33" s="19">
        <v>0</v>
      </c>
      <c r="AA33" s="19">
        <v>0</v>
      </c>
      <c r="AB33" s="19">
        <v>0</v>
      </c>
      <c r="AC33" s="19">
        <v>0</v>
      </c>
      <c r="AD33" s="19">
        <v>0</v>
      </c>
      <c r="AE33" s="19">
        <v>0</v>
      </c>
      <c r="AF33" s="19">
        <v>0</v>
      </c>
    </row>
    <row r="34" spans="1:32" x14ac:dyDescent="0.25">
      <c r="A34" s="32">
        <v>30</v>
      </c>
      <c r="B34" s="38" t="s">
        <v>97</v>
      </c>
      <c r="C34" s="14" t="s">
        <v>137</v>
      </c>
      <c r="D34" s="18">
        <v>0</v>
      </c>
      <c r="E34" s="18">
        <v>0</v>
      </c>
      <c r="F34" s="18">
        <v>0</v>
      </c>
      <c r="G34" s="18">
        <v>0</v>
      </c>
      <c r="H34" s="18">
        <v>0</v>
      </c>
      <c r="I34" s="18">
        <v>0</v>
      </c>
      <c r="J34" s="18">
        <v>0</v>
      </c>
      <c r="K34" s="18">
        <v>0</v>
      </c>
      <c r="L34" s="18">
        <v>0</v>
      </c>
      <c r="M34" s="18">
        <v>0</v>
      </c>
      <c r="N34" s="18">
        <v>0</v>
      </c>
      <c r="O34" s="18">
        <v>0</v>
      </c>
      <c r="P34" s="18">
        <v>1</v>
      </c>
      <c r="Q34" s="18">
        <f t="shared" si="0"/>
        <v>1</v>
      </c>
      <c r="R34" s="18">
        <v>0</v>
      </c>
      <c r="S34" s="18">
        <v>0</v>
      </c>
      <c r="T34" s="18">
        <v>0</v>
      </c>
      <c r="U34" s="18">
        <v>0</v>
      </c>
      <c r="V34" s="18">
        <v>0</v>
      </c>
      <c r="W34" s="18">
        <v>0</v>
      </c>
      <c r="X34" s="18">
        <v>0</v>
      </c>
      <c r="Y34" s="18">
        <v>0</v>
      </c>
      <c r="Z34" s="19">
        <v>0</v>
      </c>
      <c r="AA34" s="19">
        <v>0</v>
      </c>
      <c r="AB34" s="19">
        <v>0</v>
      </c>
      <c r="AC34" s="19">
        <v>0</v>
      </c>
      <c r="AD34" s="19">
        <v>0</v>
      </c>
      <c r="AE34" s="19">
        <v>0</v>
      </c>
      <c r="AF34" s="19">
        <v>0</v>
      </c>
    </row>
    <row r="35" spans="1:32" x14ac:dyDescent="0.25">
      <c r="A35" s="32">
        <v>31</v>
      </c>
      <c r="B35" s="38" t="s">
        <v>98</v>
      </c>
      <c r="C35" s="14" t="s">
        <v>138</v>
      </c>
      <c r="D35" s="18">
        <v>0</v>
      </c>
      <c r="E35" s="18">
        <v>0</v>
      </c>
      <c r="F35" s="18">
        <v>0</v>
      </c>
      <c r="G35" s="18">
        <v>0</v>
      </c>
      <c r="H35" s="18">
        <v>0</v>
      </c>
      <c r="I35" s="18">
        <v>0</v>
      </c>
      <c r="J35" s="18">
        <v>0</v>
      </c>
      <c r="K35" s="18">
        <v>0</v>
      </c>
      <c r="L35" s="18">
        <v>0</v>
      </c>
      <c r="M35" s="18">
        <v>1</v>
      </c>
      <c r="N35" s="18">
        <v>0</v>
      </c>
      <c r="O35" s="18">
        <v>0</v>
      </c>
      <c r="P35" s="18">
        <v>0</v>
      </c>
      <c r="Q35" s="18">
        <f t="shared" si="0"/>
        <v>1</v>
      </c>
      <c r="R35" s="18">
        <v>0</v>
      </c>
      <c r="S35" s="18">
        <v>0</v>
      </c>
      <c r="T35" s="18">
        <v>0</v>
      </c>
      <c r="U35" s="18">
        <v>0</v>
      </c>
      <c r="V35" s="18">
        <v>0</v>
      </c>
      <c r="W35" s="18">
        <v>0</v>
      </c>
      <c r="X35" s="18">
        <v>0</v>
      </c>
      <c r="Y35" s="18">
        <v>0</v>
      </c>
      <c r="Z35" s="19">
        <v>0</v>
      </c>
      <c r="AA35" s="19">
        <v>0</v>
      </c>
      <c r="AB35" s="19">
        <v>0</v>
      </c>
      <c r="AC35" s="19">
        <v>0</v>
      </c>
      <c r="AD35" s="19">
        <v>0</v>
      </c>
      <c r="AE35" s="19">
        <v>0</v>
      </c>
      <c r="AF35" s="19">
        <v>0</v>
      </c>
    </row>
    <row r="36" spans="1:32" x14ac:dyDescent="0.25">
      <c r="A36" s="32">
        <v>32</v>
      </c>
      <c r="B36" s="38" t="s">
        <v>99</v>
      </c>
      <c r="C36" s="14" t="s">
        <v>57</v>
      </c>
      <c r="D36" s="18">
        <v>0</v>
      </c>
      <c r="E36" s="18">
        <v>0</v>
      </c>
      <c r="F36" s="18">
        <v>0</v>
      </c>
      <c r="G36" s="18">
        <v>0</v>
      </c>
      <c r="H36" s="18">
        <v>0</v>
      </c>
      <c r="I36" s="18">
        <v>0</v>
      </c>
      <c r="J36" s="18">
        <v>0</v>
      </c>
      <c r="K36" s="18">
        <v>0</v>
      </c>
      <c r="L36" s="18">
        <v>0</v>
      </c>
      <c r="M36" s="18">
        <v>0</v>
      </c>
      <c r="N36" s="18">
        <v>1</v>
      </c>
      <c r="O36" s="18">
        <v>0</v>
      </c>
      <c r="P36" s="18">
        <v>0</v>
      </c>
      <c r="Q36" s="18">
        <f t="shared" si="0"/>
        <v>1</v>
      </c>
      <c r="R36" s="18">
        <v>0</v>
      </c>
      <c r="S36" s="18">
        <v>0</v>
      </c>
      <c r="T36" s="18">
        <v>0</v>
      </c>
      <c r="U36" s="18">
        <v>0</v>
      </c>
      <c r="V36" s="18">
        <v>0</v>
      </c>
      <c r="W36" s="18">
        <v>0</v>
      </c>
      <c r="X36" s="18">
        <v>0</v>
      </c>
      <c r="Y36" s="18">
        <v>0</v>
      </c>
      <c r="Z36" s="19">
        <v>0</v>
      </c>
      <c r="AA36" s="19">
        <v>0</v>
      </c>
      <c r="AB36" s="19">
        <v>0</v>
      </c>
      <c r="AC36" s="19">
        <v>0</v>
      </c>
      <c r="AD36" s="19">
        <v>0</v>
      </c>
      <c r="AE36" s="19">
        <v>0</v>
      </c>
      <c r="AF36" s="19">
        <v>0</v>
      </c>
    </row>
    <row r="37" spans="1:32" x14ac:dyDescent="0.25">
      <c r="A37" s="32">
        <v>33</v>
      </c>
      <c r="B37" s="38" t="s">
        <v>100</v>
      </c>
      <c r="C37" s="14" t="s">
        <v>139</v>
      </c>
      <c r="D37" s="18">
        <v>0</v>
      </c>
      <c r="E37" s="18">
        <v>0</v>
      </c>
      <c r="F37" s="18">
        <v>0</v>
      </c>
      <c r="G37" s="18">
        <v>0</v>
      </c>
      <c r="H37" s="18">
        <v>0</v>
      </c>
      <c r="I37" s="18">
        <v>0</v>
      </c>
      <c r="J37" s="18">
        <v>0</v>
      </c>
      <c r="K37" s="18">
        <v>0</v>
      </c>
      <c r="L37" s="18">
        <v>0</v>
      </c>
      <c r="M37" s="18">
        <v>0</v>
      </c>
      <c r="N37" s="18">
        <v>0</v>
      </c>
      <c r="O37" s="18">
        <v>1</v>
      </c>
      <c r="P37" s="18">
        <v>0</v>
      </c>
      <c r="Q37" s="18">
        <f t="shared" si="0"/>
        <v>1</v>
      </c>
      <c r="R37" s="18">
        <v>0</v>
      </c>
      <c r="S37" s="18">
        <v>0</v>
      </c>
      <c r="T37" s="18">
        <v>0</v>
      </c>
      <c r="U37" s="18">
        <v>0</v>
      </c>
      <c r="V37" s="18">
        <v>0</v>
      </c>
      <c r="W37" s="18">
        <v>0</v>
      </c>
      <c r="X37" s="18">
        <v>0</v>
      </c>
      <c r="Y37" s="18">
        <v>0</v>
      </c>
      <c r="Z37" s="19">
        <v>0</v>
      </c>
      <c r="AA37" s="19">
        <v>0</v>
      </c>
      <c r="AB37" s="19">
        <v>0</v>
      </c>
      <c r="AC37" s="19">
        <v>0</v>
      </c>
      <c r="AD37" s="19">
        <v>0</v>
      </c>
      <c r="AE37" s="19">
        <v>0</v>
      </c>
      <c r="AF37" s="19">
        <v>0</v>
      </c>
    </row>
    <row r="38" spans="1:32" x14ac:dyDescent="0.25">
      <c r="A38" s="32">
        <v>34</v>
      </c>
      <c r="B38" s="38" t="s">
        <v>101</v>
      </c>
      <c r="C38" s="14" t="s">
        <v>140</v>
      </c>
      <c r="D38" s="18">
        <v>0</v>
      </c>
      <c r="E38" s="18">
        <v>0</v>
      </c>
      <c r="F38" s="18">
        <v>0</v>
      </c>
      <c r="G38" s="18">
        <v>0</v>
      </c>
      <c r="H38" s="18">
        <v>0</v>
      </c>
      <c r="I38" s="18">
        <v>0</v>
      </c>
      <c r="J38" s="18">
        <v>0</v>
      </c>
      <c r="K38" s="18">
        <v>0</v>
      </c>
      <c r="L38" s="18">
        <v>0</v>
      </c>
      <c r="M38" s="18">
        <v>0</v>
      </c>
      <c r="N38" s="18">
        <v>0</v>
      </c>
      <c r="O38" s="18">
        <v>0</v>
      </c>
      <c r="P38" s="18">
        <v>1</v>
      </c>
      <c r="Q38" s="18">
        <f t="shared" si="0"/>
        <v>1</v>
      </c>
      <c r="R38" s="18">
        <v>0</v>
      </c>
      <c r="S38" s="18">
        <v>0</v>
      </c>
      <c r="T38" s="18">
        <v>0</v>
      </c>
      <c r="U38" s="18">
        <v>0</v>
      </c>
      <c r="V38" s="18">
        <v>0</v>
      </c>
      <c r="W38" s="18">
        <v>0</v>
      </c>
      <c r="X38" s="18">
        <v>0</v>
      </c>
      <c r="Y38" s="18">
        <v>0</v>
      </c>
      <c r="Z38" s="19">
        <v>0</v>
      </c>
      <c r="AA38" s="19">
        <v>0</v>
      </c>
      <c r="AB38" s="19">
        <v>0</v>
      </c>
      <c r="AC38" s="19">
        <v>0</v>
      </c>
      <c r="AD38" s="19">
        <v>0</v>
      </c>
      <c r="AE38" s="19">
        <v>0</v>
      </c>
      <c r="AF38" s="19">
        <v>0</v>
      </c>
    </row>
    <row r="39" spans="1:32" x14ac:dyDescent="0.25">
      <c r="A39" s="32">
        <v>35</v>
      </c>
      <c r="B39" s="38" t="s">
        <v>102</v>
      </c>
      <c r="C39" s="14" t="s">
        <v>141</v>
      </c>
      <c r="D39" s="18">
        <v>0</v>
      </c>
      <c r="E39" s="18">
        <v>0</v>
      </c>
      <c r="F39" s="18">
        <v>0</v>
      </c>
      <c r="G39" s="18">
        <v>0</v>
      </c>
      <c r="H39" s="18">
        <v>0</v>
      </c>
      <c r="I39" s="18">
        <v>0</v>
      </c>
      <c r="J39" s="18">
        <v>0</v>
      </c>
      <c r="K39" s="18">
        <v>0</v>
      </c>
      <c r="L39" s="18">
        <v>0</v>
      </c>
      <c r="M39" s="18">
        <v>0</v>
      </c>
      <c r="N39" s="18">
        <v>0</v>
      </c>
      <c r="O39" s="18">
        <v>0</v>
      </c>
      <c r="P39" s="18">
        <v>1</v>
      </c>
      <c r="Q39" s="18">
        <f t="shared" si="0"/>
        <v>1</v>
      </c>
      <c r="R39" s="18">
        <v>0</v>
      </c>
      <c r="S39" s="18">
        <v>0</v>
      </c>
      <c r="T39" s="18">
        <v>0</v>
      </c>
      <c r="U39" s="18">
        <v>0</v>
      </c>
      <c r="V39" s="18">
        <v>0</v>
      </c>
      <c r="W39" s="18">
        <v>0</v>
      </c>
      <c r="X39" s="18">
        <v>0</v>
      </c>
      <c r="Y39" s="18">
        <v>0</v>
      </c>
      <c r="Z39" s="19">
        <v>0</v>
      </c>
      <c r="AA39" s="19">
        <v>0</v>
      </c>
      <c r="AB39" s="19">
        <v>0</v>
      </c>
      <c r="AC39" s="19">
        <v>0</v>
      </c>
      <c r="AD39" s="19">
        <v>0</v>
      </c>
      <c r="AE39" s="19">
        <v>0</v>
      </c>
      <c r="AF39" s="19">
        <v>0</v>
      </c>
    </row>
    <row r="40" spans="1:32" x14ac:dyDescent="0.25">
      <c r="A40" s="32">
        <v>36</v>
      </c>
      <c r="B40" s="38" t="s">
        <v>240</v>
      </c>
      <c r="C40" s="14" t="s">
        <v>142</v>
      </c>
      <c r="D40" s="18">
        <v>0</v>
      </c>
      <c r="E40" s="18">
        <v>0</v>
      </c>
      <c r="F40" s="18">
        <v>0</v>
      </c>
      <c r="G40" s="18">
        <v>0</v>
      </c>
      <c r="H40" s="18">
        <v>0</v>
      </c>
      <c r="I40" s="18">
        <v>0</v>
      </c>
      <c r="J40" s="18">
        <v>0</v>
      </c>
      <c r="K40" s="18">
        <v>0</v>
      </c>
      <c r="L40" s="18">
        <v>0</v>
      </c>
      <c r="M40" s="18">
        <v>0</v>
      </c>
      <c r="N40" s="18">
        <v>0</v>
      </c>
      <c r="O40" s="18">
        <v>0</v>
      </c>
      <c r="P40" s="18">
        <v>0</v>
      </c>
      <c r="Q40" s="18">
        <f t="shared" si="0"/>
        <v>0</v>
      </c>
      <c r="R40" s="18">
        <v>1</v>
      </c>
      <c r="S40" s="18">
        <v>0</v>
      </c>
      <c r="T40" s="18">
        <v>0</v>
      </c>
      <c r="U40" s="18">
        <v>0</v>
      </c>
      <c r="V40" s="18">
        <v>0</v>
      </c>
      <c r="W40" s="18">
        <v>0</v>
      </c>
      <c r="X40" s="18">
        <v>0</v>
      </c>
      <c r="Y40" s="18">
        <v>0</v>
      </c>
      <c r="Z40" s="19">
        <v>0</v>
      </c>
      <c r="AA40" s="19">
        <v>0</v>
      </c>
      <c r="AB40" s="19">
        <v>0</v>
      </c>
      <c r="AC40" s="19">
        <v>0</v>
      </c>
      <c r="AD40" s="19">
        <v>0</v>
      </c>
      <c r="AE40" s="19">
        <v>0</v>
      </c>
      <c r="AF40" s="19">
        <v>0</v>
      </c>
    </row>
    <row r="41" spans="1:32" x14ac:dyDescent="0.25">
      <c r="A41" s="32">
        <v>37</v>
      </c>
      <c r="B41" s="38" t="s">
        <v>179</v>
      </c>
      <c r="C41" s="20" t="s">
        <v>178</v>
      </c>
      <c r="D41" s="18">
        <v>0</v>
      </c>
      <c r="E41" s="18">
        <v>0</v>
      </c>
      <c r="F41" s="18">
        <v>0</v>
      </c>
      <c r="G41" s="18">
        <v>0</v>
      </c>
      <c r="H41" s="18">
        <v>0</v>
      </c>
      <c r="I41" s="18">
        <v>0</v>
      </c>
      <c r="J41" s="18">
        <v>0</v>
      </c>
      <c r="K41" s="18">
        <v>0</v>
      </c>
      <c r="L41" s="18">
        <v>0</v>
      </c>
      <c r="M41" s="18">
        <v>0</v>
      </c>
      <c r="N41" s="18">
        <v>0</v>
      </c>
      <c r="O41" s="18">
        <v>0</v>
      </c>
      <c r="P41" s="18">
        <v>0</v>
      </c>
      <c r="Q41" s="18">
        <f t="shared" si="0"/>
        <v>0</v>
      </c>
      <c r="R41" s="18">
        <v>0</v>
      </c>
      <c r="S41" s="18">
        <v>1</v>
      </c>
      <c r="T41" s="18">
        <v>0</v>
      </c>
      <c r="U41" s="18">
        <v>0</v>
      </c>
      <c r="V41" s="18">
        <v>0</v>
      </c>
      <c r="W41" s="18">
        <v>0</v>
      </c>
      <c r="X41" s="18">
        <v>0</v>
      </c>
      <c r="Y41" s="18">
        <v>0</v>
      </c>
      <c r="Z41" s="19">
        <v>0</v>
      </c>
      <c r="AA41" s="19">
        <v>0</v>
      </c>
      <c r="AB41" s="19">
        <v>0</v>
      </c>
      <c r="AC41" s="19">
        <v>0</v>
      </c>
      <c r="AD41" s="19">
        <v>0</v>
      </c>
      <c r="AE41" s="19">
        <v>0</v>
      </c>
      <c r="AF41" s="19">
        <v>0</v>
      </c>
    </row>
    <row r="42" spans="1:32" x14ac:dyDescent="0.25">
      <c r="A42" s="32">
        <v>38</v>
      </c>
      <c r="B42" s="38" t="s">
        <v>181</v>
      </c>
      <c r="C42" s="14" t="s">
        <v>180</v>
      </c>
      <c r="D42" s="18">
        <v>0</v>
      </c>
      <c r="E42" s="18">
        <v>0</v>
      </c>
      <c r="F42" s="18">
        <v>0</v>
      </c>
      <c r="G42" s="18">
        <v>0</v>
      </c>
      <c r="H42" s="18">
        <v>0</v>
      </c>
      <c r="I42" s="18">
        <v>0</v>
      </c>
      <c r="J42" s="18">
        <v>0</v>
      </c>
      <c r="K42" s="18">
        <v>0</v>
      </c>
      <c r="L42" s="18">
        <v>0</v>
      </c>
      <c r="M42" s="18">
        <v>0</v>
      </c>
      <c r="N42" s="18">
        <v>0</v>
      </c>
      <c r="O42" s="18">
        <v>0</v>
      </c>
      <c r="P42" s="18">
        <v>0</v>
      </c>
      <c r="Q42" s="18">
        <v>0</v>
      </c>
      <c r="R42" s="18">
        <v>0</v>
      </c>
      <c r="S42" s="18">
        <v>0</v>
      </c>
      <c r="T42" s="18">
        <v>1</v>
      </c>
      <c r="U42" s="18">
        <v>0</v>
      </c>
      <c r="V42" s="18">
        <v>0</v>
      </c>
      <c r="W42" s="18">
        <v>0</v>
      </c>
      <c r="X42" s="18">
        <v>0</v>
      </c>
      <c r="Y42" s="18">
        <v>0</v>
      </c>
      <c r="Z42" s="19">
        <v>0</v>
      </c>
      <c r="AA42" s="19">
        <v>0</v>
      </c>
      <c r="AB42" s="19">
        <v>0</v>
      </c>
      <c r="AC42" s="19">
        <v>0</v>
      </c>
      <c r="AD42" s="19">
        <v>0</v>
      </c>
      <c r="AE42" s="19">
        <v>0</v>
      </c>
      <c r="AF42" s="19">
        <v>0</v>
      </c>
    </row>
    <row r="43" spans="1:32" x14ac:dyDescent="0.25">
      <c r="A43" s="32">
        <v>39</v>
      </c>
      <c r="B43" s="38" t="s">
        <v>183</v>
      </c>
      <c r="C43" s="14" t="s">
        <v>182</v>
      </c>
      <c r="D43" s="18">
        <v>0</v>
      </c>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1</v>
      </c>
      <c r="V43" s="18">
        <v>0</v>
      </c>
      <c r="W43" s="18">
        <v>0</v>
      </c>
      <c r="X43" s="18">
        <v>0</v>
      </c>
      <c r="Y43" s="18">
        <v>0</v>
      </c>
      <c r="Z43" s="19">
        <v>0</v>
      </c>
      <c r="AA43" s="19">
        <v>0</v>
      </c>
      <c r="AB43" s="19">
        <v>0</v>
      </c>
      <c r="AC43" s="19">
        <v>0</v>
      </c>
      <c r="AD43" s="19">
        <v>0</v>
      </c>
      <c r="AE43" s="19">
        <v>0</v>
      </c>
      <c r="AF43" s="19">
        <v>0</v>
      </c>
    </row>
    <row r="44" spans="1:32" x14ac:dyDescent="0.25">
      <c r="A44" s="32">
        <v>40</v>
      </c>
      <c r="B44" s="38" t="s">
        <v>185</v>
      </c>
      <c r="C44" s="14" t="s">
        <v>184</v>
      </c>
      <c r="D44" s="18">
        <v>0</v>
      </c>
      <c r="E44" s="18">
        <v>0</v>
      </c>
      <c r="F44" s="18">
        <v>0</v>
      </c>
      <c r="G44" s="18">
        <v>0</v>
      </c>
      <c r="H44" s="18">
        <v>0</v>
      </c>
      <c r="I44" s="18">
        <v>0</v>
      </c>
      <c r="J44" s="18">
        <v>0</v>
      </c>
      <c r="K44" s="18">
        <v>0</v>
      </c>
      <c r="L44" s="18">
        <v>0</v>
      </c>
      <c r="M44" s="18">
        <v>0</v>
      </c>
      <c r="N44" s="18">
        <v>0</v>
      </c>
      <c r="O44" s="18">
        <v>0</v>
      </c>
      <c r="P44" s="18">
        <v>0</v>
      </c>
      <c r="Q44" s="18">
        <v>0</v>
      </c>
      <c r="R44" s="18">
        <v>1</v>
      </c>
      <c r="S44" s="18">
        <v>0</v>
      </c>
      <c r="T44" s="18">
        <v>0</v>
      </c>
      <c r="U44" s="18">
        <v>0</v>
      </c>
      <c r="V44" s="18">
        <v>0</v>
      </c>
      <c r="W44" s="18">
        <v>0</v>
      </c>
      <c r="X44" s="18">
        <v>0</v>
      </c>
      <c r="Y44" s="18">
        <v>0</v>
      </c>
      <c r="Z44" s="19">
        <v>0</v>
      </c>
      <c r="AA44" s="19">
        <v>0</v>
      </c>
      <c r="AB44" s="19">
        <v>0</v>
      </c>
      <c r="AC44" s="19">
        <v>0</v>
      </c>
      <c r="AD44" s="19">
        <v>0</v>
      </c>
      <c r="AE44" s="19">
        <v>0</v>
      </c>
      <c r="AF44" s="19">
        <v>0</v>
      </c>
    </row>
    <row r="45" spans="1:32" x14ac:dyDescent="0.25">
      <c r="A45" s="32">
        <v>41</v>
      </c>
      <c r="B45" s="38" t="s">
        <v>187</v>
      </c>
      <c r="C45" s="14" t="s">
        <v>186</v>
      </c>
      <c r="D45" s="18">
        <v>0</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1</v>
      </c>
      <c r="W45" s="18">
        <v>0</v>
      </c>
      <c r="X45" s="18">
        <v>0</v>
      </c>
      <c r="Y45" s="18">
        <v>0</v>
      </c>
      <c r="Z45" s="19">
        <v>0</v>
      </c>
      <c r="AA45" s="19">
        <v>0</v>
      </c>
      <c r="AB45" s="19">
        <v>0</v>
      </c>
      <c r="AC45" s="19">
        <v>0</v>
      </c>
      <c r="AD45" s="19">
        <v>0</v>
      </c>
      <c r="AE45" s="19">
        <v>0</v>
      </c>
      <c r="AF45" s="19">
        <v>0</v>
      </c>
    </row>
    <row r="46" spans="1:32" x14ac:dyDescent="0.25">
      <c r="A46" s="32">
        <v>42</v>
      </c>
      <c r="B46" s="38" t="s">
        <v>189</v>
      </c>
      <c r="C46" s="14" t="s">
        <v>188</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1</v>
      </c>
      <c r="X46" s="18">
        <v>0</v>
      </c>
      <c r="Y46" s="18">
        <v>0</v>
      </c>
      <c r="Z46" s="19">
        <v>0</v>
      </c>
      <c r="AA46" s="19">
        <v>0</v>
      </c>
      <c r="AB46" s="19">
        <v>0</v>
      </c>
      <c r="AC46" s="19">
        <v>0</v>
      </c>
      <c r="AD46" s="19">
        <v>0</v>
      </c>
      <c r="AE46" s="19">
        <v>0</v>
      </c>
      <c r="AF46" s="19">
        <v>0</v>
      </c>
    </row>
    <row r="47" spans="1:32" x14ac:dyDescent="0.25">
      <c r="A47" s="32">
        <v>43</v>
      </c>
      <c r="B47" s="38"/>
      <c r="C47" s="14" t="s">
        <v>190</v>
      </c>
      <c r="D47" s="18">
        <v>0</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1</v>
      </c>
      <c r="Y47" s="18">
        <v>0</v>
      </c>
      <c r="Z47" s="19">
        <v>0</v>
      </c>
      <c r="AA47" s="19">
        <v>0</v>
      </c>
      <c r="AB47" s="19">
        <v>0</v>
      </c>
      <c r="AC47" s="19">
        <v>0</v>
      </c>
      <c r="AD47" s="19">
        <v>0</v>
      </c>
      <c r="AE47" s="19">
        <v>0</v>
      </c>
      <c r="AF47" s="19">
        <v>0</v>
      </c>
    </row>
    <row r="48" spans="1:32" x14ac:dyDescent="0.25">
      <c r="A48" s="32">
        <v>44</v>
      </c>
      <c r="B48" s="38"/>
      <c r="C48" s="20" t="s">
        <v>191</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1</v>
      </c>
      <c r="Z48" s="19">
        <v>0</v>
      </c>
      <c r="AA48" s="19">
        <v>0</v>
      </c>
      <c r="AB48" s="19">
        <v>0</v>
      </c>
      <c r="AC48" s="19">
        <v>0</v>
      </c>
      <c r="AD48" s="19">
        <v>0</v>
      </c>
      <c r="AE48" s="19">
        <v>0</v>
      </c>
      <c r="AF48" s="19">
        <v>0</v>
      </c>
    </row>
    <row r="49" spans="1:34" x14ac:dyDescent="0.25">
      <c r="A49" s="32">
        <v>45</v>
      </c>
      <c r="B49" s="38" t="s">
        <v>103</v>
      </c>
      <c r="C49" s="20" t="s">
        <v>234</v>
      </c>
      <c r="D49" s="18">
        <v>0</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9">
        <v>1</v>
      </c>
      <c r="AA49" s="19">
        <v>0</v>
      </c>
      <c r="AB49" s="19">
        <v>0</v>
      </c>
      <c r="AC49" s="19">
        <v>0</v>
      </c>
      <c r="AD49" s="19">
        <v>0</v>
      </c>
      <c r="AE49" s="19">
        <v>0</v>
      </c>
      <c r="AF49" s="19">
        <v>0</v>
      </c>
    </row>
    <row r="50" spans="1:34" x14ac:dyDescent="0.25">
      <c r="A50" s="32">
        <v>46</v>
      </c>
      <c r="B50" s="38" t="s">
        <v>104</v>
      </c>
      <c r="C50" s="20" t="s">
        <v>235</v>
      </c>
      <c r="D50" s="18">
        <v>0</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9">
        <v>0</v>
      </c>
      <c r="AA50" s="19">
        <v>1</v>
      </c>
      <c r="AB50" s="19">
        <v>0</v>
      </c>
      <c r="AC50" s="19">
        <v>0</v>
      </c>
      <c r="AD50" s="19">
        <v>0</v>
      </c>
      <c r="AE50" s="19">
        <v>0</v>
      </c>
      <c r="AF50" s="19">
        <v>0</v>
      </c>
    </row>
    <row r="51" spans="1:34" x14ac:dyDescent="0.25">
      <c r="A51" s="32">
        <v>47</v>
      </c>
      <c r="B51" s="38" t="s">
        <v>105</v>
      </c>
      <c r="C51" s="20" t="s">
        <v>236</v>
      </c>
      <c r="D51" s="18">
        <v>0</v>
      </c>
      <c r="E51" s="18">
        <v>0</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9">
        <v>0</v>
      </c>
      <c r="AA51" s="19">
        <v>0</v>
      </c>
      <c r="AB51" s="19">
        <v>1</v>
      </c>
      <c r="AC51" s="19">
        <v>0</v>
      </c>
      <c r="AD51" s="19">
        <v>0</v>
      </c>
      <c r="AE51" s="19">
        <v>0</v>
      </c>
      <c r="AF51" s="19">
        <v>0</v>
      </c>
      <c r="AG51" s="8"/>
      <c r="AH51" s="8"/>
    </row>
    <row r="52" spans="1:34" x14ac:dyDescent="0.25">
      <c r="A52" s="32">
        <v>48</v>
      </c>
      <c r="B52" s="38" t="s">
        <v>106</v>
      </c>
      <c r="C52" s="20" t="s">
        <v>237</v>
      </c>
      <c r="D52" s="18">
        <v>0</v>
      </c>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9">
        <v>0</v>
      </c>
      <c r="AA52" s="19">
        <v>0</v>
      </c>
      <c r="AB52" s="19">
        <v>0</v>
      </c>
      <c r="AC52" s="19">
        <v>1</v>
      </c>
      <c r="AD52" s="19">
        <v>0</v>
      </c>
      <c r="AE52" s="19">
        <v>0</v>
      </c>
      <c r="AF52" s="19">
        <v>0</v>
      </c>
      <c r="AG52" s="9"/>
      <c r="AH52" s="10"/>
    </row>
    <row r="53" spans="1:34" x14ac:dyDescent="0.25">
      <c r="A53" s="32">
        <v>49</v>
      </c>
      <c r="B53" s="38" t="s">
        <v>107</v>
      </c>
      <c r="C53" s="20" t="s">
        <v>238</v>
      </c>
      <c r="D53" s="18">
        <v>0</v>
      </c>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1</v>
      </c>
      <c r="AE53" s="18">
        <v>0</v>
      </c>
      <c r="AF53" s="18">
        <v>0</v>
      </c>
      <c r="AG53" s="9"/>
      <c r="AH53" s="10"/>
    </row>
    <row r="54" spans="1:34" x14ac:dyDescent="0.25">
      <c r="A54" s="32">
        <v>50</v>
      </c>
      <c r="B54" s="38" t="s">
        <v>108</v>
      </c>
      <c r="C54" s="20" t="s">
        <v>66</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1</v>
      </c>
      <c r="AF54" s="18">
        <v>0</v>
      </c>
      <c r="AG54" s="9"/>
      <c r="AH54" s="10"/>
    </row>
    <row r="55" spans="1:34" x14ac:dyDescent="0.25">
      <c r="A55" s="32">
        <v>51</v>
      </c>
      <c r="B55" s="38"/>
      <c r="C55" s="20" t="s">
        <v>239</v>
      </c>
      <c r="D55" s="18">
        <v>0</v>
      </c>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1</v>
      </c>
    </row>
  </sheetData>
  <phoneticPr fontId="1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B5FE6-EF5D-42D1-A8CD-DA970B99DB3C}">
  <dimension ref="A1:AF33"/>
  <sheetViews>
    <sheetView workbookViewId="0">
      <pane xSplit="3" ySplit="4" topLeftCell="D5"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5" style="31" customWidth="1"/>
    <col min="2" max="2" width="4.1796875" style="31" customWidth="1"/>
    <col min="3" max="3" width="5.36328125" style="3" customWidth="1"/>
    <col min="4" max="32" width="5" style="1" customWidth="1"/>
    <col min="33" max="16384" width="15.453125" style="1"/>
  </cols>
  <sheetData>
    <row r="1" spans="1:32" x14ac:dyDescent="0.25">
      <c r="A1" s="129" t="str">
        <f>'T1'!A1</f>
        <v>Nepal Input-Output Table, 2017, current prices, NPRs billion</v>
      </c>
      <c r="B1" s="68"/>
      <c r="D1" s="25"/>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row>
    <row r="2" spans="1:32" s="31" customFormat="1" ht="12.5" customHeight="1" x14ac:dyDescent="0.25">
      <c r="A2" s="29" t="s">
        <v>260</v>
      </c>
      <c r="B2" s="68"/>
      <c r="C2" s="3"/>
      <c r="D2" s="30">
        <v>1</v>
      </c>
      <c r="E2" s="32">
        <v>2</v>
      </c>
      <c r="F2" s="30">
        <v>3</v>
      </c>
      <c r="G2" s="32">
        <v>4</v>
      </c>
      <c r="H2" s="30">
        <v>5</v>
      </c>
      <c r="I2" s="32">
        <v>6</v>
      </c>
      <c r="J2" s="30">
        <v>7</v>
      </c>
      <c r="K2" s="32">
        <v>8</v>
      </c>
      <c r="L2" s="30">
        <v>9</v>
      </c>
      <c r="M2" s="32">
        <v>10</v>
      </c>
      <c r="N2" s="30">
        <v>11</v>
      </c>
      <c r="O2" s="32">
        <v>12</v>
      </c>
      <c r="P2" s="30">
        <v>13</v>
      </c>
      <c r="Q2" s="32">
        <v>14</v>
      </c>
      <c r="R2" s="30">
        <v>15</v>
      </c>
      <c r="S2" s="32">
        <v>16</v>
      </c>
      <c r="T2" s="30">
        <v>17</v>
      </c>
      <c r="U2" s="32">
        <v>18</v>
      </c>
      <c r="V2" s="30">
        <v>19</v>
      </c>
      <c r="W2" s="32">
        <v>20</v>
      </c>
      <c r="X2" s="30">
        <v>21</v>
      </c>
      <c r="Y2" s="32">
        <v>22</v>
      </c>
      <c r="Z2" s="30">
        <v>23</v>
      </c>
      <c r="AA2" s="32">
        <v>24</v>
      </c>
      <c r="AB2" s="30">
        <v>25</v>
      </c>
      <c r="AC2" s="32">
        <v>26</v>
      </c>
      <c r="AD2" s="30">
        <v>27</v>
      </c>
      <c r="AE2" s="32">
        <v>28</v>
      </c>
      <c r="AF2" s="30">
        <v>29</v>
      </c>
    </row>
    <row r="3" spans="1:32" s="33" customFormat="1" ht="11.5" customHeight="1" x14ac:dyDescent="0.25">
      <c r="B3" s="34"/>
      <c r="C3" s="26"/>
      <c r="D3" s="36" t="s">
        <v>68</v>
      </c>
      <c r="E3" s="36" t="s">
        <v>69</v>
      </c>
      <c r="F3" s="36" t="s">
        <v>70</v>
      </c>
      <c r="G3" s="36" t="s">
        <v>72</v>
      </c>
      <c r="H3" s="36" t="s">
        <v>73</v>
      </c>
      <c r="I3" s="36" t="s">
        <v>74</v>
      </c>
      <c r="J3" s="36" t="s">
        <v>75</v>
      </c>
      <c r="K3" s="36" t="s">
        <v>76</v>
      </c>
      <c r="L3" s="36" t="s">
        <v>77</v>
      </c>
      <c r="M3" s="36" t="s">
        <v>78</v>
      </c>
      <c r="N3" s="36" t="s">
        <v>79</v>
      </c>
      <c r="O3" s="36" t="s">
        <v>80</v>
      </c>
      <c r="P3" s="36" t="s">
        <v>81</v>
      </c>
      <c r="Q3" s="36" t="s">
        <v>82</v>
      </c>
      <c r="R3" s="36" t="s">
        <v>83</v>
      </c>
      <c r="S3" s="36" t="s">
        <v>84</v>
      </c>
      <c r="T3" s="36" t="s">
        <v>85</v>
      </c>
      <c r="U3" s="36" t="s">
        <v>86</v>
      </c>
      <c r="V3" s="36" t="s">
        <v>87</v>
      </c>
      <c r="W3" s="36" t="s">
        <v>88</v>
      </c>
      <c r="X3" s="36" t="s">
        <v>89</v>
      </c>
      <c r="Y3" s="36" t="s">
        <v>90</v>
      </c>
      <c r="Z3" s="36" t="s">
        <v>91</v>
      </c>
      <c r="AA3" s="36" t="s">
        <v>92</v>
      </c>
      <c r="AB3" s="36" t="s">
        <v>93</v>
      </c>
      <c r="AC3" s="36" t="s">
        <v>94</v>
      </c>
      <c r="AD3" s="36" t="s">
        <v>95</v>
      </c>
      <c r="AE3" s="36" t="s">
        <v>96</v>
      </c>
      <c r="AF3" s="36" t="s">
        <v>97</v>
      </c>
    </row>
    <row r="4" spans="1:32" x14ac:dyDescent="0.25">
      <c r="A4" s="37"/>
      <c r="B4" s="38"/>
      <c r="C4" s="20"/>
      <c r="D4" s="16" t="s">
        <v>212</v>
      </c>
      <c r="E4" s="16" t="s">
        <v>213</v>
      </c>
      <c r="F4" s="16" t="s">
        <v>214</v>
      </c>
      <c r="G4" s="16" t="s">
        <v>215</v>
      </c>
      <c r="H4" s="16" t="s">
        <v>216</v>
      </c>
      <c r="I4" s="16" t="s">
        <v>217</v>
      </c>
      <c r="J4" s="16" t="s">
        <v>218</v>
      </c>
      <c r="K4" s="16" t="s">
        <v>219</v>
      </c>
      <c r="L4" s="16" t="s">
        <v>220</v>
      </c>
      <c r="M4" s="16" t="s">
        <v>221</v>
      </c>
      <c r="N4" s="16" t="s">
        <v>222</v>
      </c>
      <c r="O4" s="16" t="s">
        <v>223</v>
      </c>
      <c r="P4" s="16" t="s">
        <v>224</v>
      </c>
      <c r="Q4" s="16" t="s">
        <v>225</v>
      </c>
      <c r="R4" s="16" t="s">
        <v>226</v>
      </c>
      <c r="S4" s="16" t="s">
        <v>227</v>
      </c>
      <c r="T4" s="16" t="s">
        <v>228</v>
      </c>
      <c r="U4" s="16" t="s">
        <v>229</v>
      </c>
      <c r="V4" s="16" t="s">
        <v>230</v>
      </c>
      <c r="W4" s="16" t="s">
        <v>231</v>
      </c>
      <c r="X4" s="16" t="s">
        <v>232</v>
      </c>
      <c r="Y4" s="16" t="s">
        <v>233</v>
      </c>
      <c r="Z4" s="12" t="s">
        <v>234</v>
      </c>
      <c r="AA4" s="12" t="s">
        <v>235</v>
      </c>
      <c r="AB4" s="12" t="s">
        <v>236</v>
      </c>
      <c r="AC4" s="12" t="s">
        <v>237</v>
      </c>
      <c r="AD4" s="12" t="s">
        <v>238</v>
      </c>
      <c r="AE4" s="12" t="s">
        <v>66</v>
      </c>
      <c r="AF4" s="12" t="s">
        <v>239</v>
      </c>
    </row>
    <row r="5" spans="1:32" x14ac:dyDescent="0.25">
      <c r="A5" s="32">
        <v>1</v>
      </c>
      <c r="B5" s="38" t="s">
        <v>68</v>
      </c>
      <c r="C5" s="14" t="s">
        <v>212</v>
      </c>
      <c r="D5" s="138">
        <f t="array" ref="D5:AF33">MMULT('T3'!D5:BB33,'agr2'!D5:AF55)</f>
        <v>79.027224673187689</v>
      </c>
      <c r="E5" s="138">
        <v>0</v>
      </c>
      <c r="F5" s="138">
        <v>121.44039421412147</v>
      </c>
      <c r="G5" s="138">
        <v>0</v>
      </c>
      <c r="H5" s="138">
        <v>0</v>
      </c>
      <c r="I5" s="138">
        <v>40.321216809553512</v>
      </c>
      <c r="J5" s="138">
        <v>0</v>
      </c>
      <c r="K5" s="138">
        <v>16.694568335706812</v>
      </c>
      <c r="L5" s="138">
        <v>0</v>
      </c>
      <c r="M5" s="138">
        <v>3.0831759843737934</v>
      </c>
      <c r="N5" s="138">
        <v>13.11911880460887</v>
      </c>
      <c r="O5" s="138">
        <v>0</v>
      </c>
      <c r="P5" s="138">
        <v>0</v>
      </c>
      <c r="Q5" s="138">
        <v>273.68569882155214</v>
      </c>
      <c r="R5" s="138">
        <v>0</v>
      </c>
      <c r="S5" s="138">
        <v>0</v>
      </c>
      <c r="T5" s="138">
        <v>0</v>
      </c>
      <c r="U5" s="138">
        <v>0</v>
      </c>
      <c r="V5" s="138">
        <v>0</v>
      </c>
      <c r="W5" s="138">
        <v>0</v>
      </c>
      <c r="X5" s="138">
        <v>0</v>
      </c>
      <c r="Y5" s="138">
        <v>0</v>
      </c>
      <c r="Z5" s="137">
        <v>388.66829840830491</v>
      </c>
      <c r="AA5" s="137">
        <v>1.0224702790557656</v>
      </c>
      <c r="AB5" s="137">
        <v>0</v>
      </c>
      <c r="AC5" s="137">
        <v>124.68013397213598</v>
      </c>
      <c r="AD5" s="137">
        <v>176.1782527108812</v>
      </c>
      <c r="AE5" s="137">
        <v>6.0305412280898691</v>
      </c>
      <c r="AF5" s="137">
        <v>970.2653954200199</v>
      </c>
    </row>
    <row r="6" spans="1:32" x14ac:dyDescent="0.25">
      <c r="A6" s="32">
        <v>2</v>
      </c>
      <c r="B6" s="38" t="s">
        <v>69</v>
      </c>
      <c r="C6" s="14" t="s">
        <v>213</v>
      </c>
      <c r="D6" s="138">
        <v>0</v>
      </c>
      <c r="E6" s="138">
        <v>0</v>
      </c>
      <c r="F6" s="138">
        <v>6.9571826056147223</v>
      </c>
      <c r="G6" s="138">
        <v>9.5112604725968044</v>
      </c>
      <c r="H6" s="138">
        <v>0</v>
      </c>
      <c r="I6" s="138">
        <v>1.7989801509072721E-2</v>
      </c>
      <c r="J6" s="138">
        <v>0</v>
      </c>
      <c r="K6" s="138">
        <v>8.8462265866936698E-3</v>
      </c>
      <c r="L6" s="138">
        <v>0</v>
      </c>
      <c r="M6" s="138">
        <v>0</v>
      </c>
      <c r="N6" s="138">
        <v>0</v>
      </c>
      <c r="O6" s="138">
        <v>0</v>
      </c>
      <c r="P6" s="138">
        <v>1.6691867303424285E-2</v>
      </c>
      <c r="Q6" s="138">
        <v>16.511970973610723</v>
      </c>
      <c r="R6" s="138">
        <v>0</v>
      </c>
      <c r="S6" s="138">
        <v>0</v>
      </c>
      <c r="T6" s="138">
        <v>0</v>
      </c>
      <c r="U6" s="138">
        <v>0</v>
      </c>
      <c r="V6" s="138">
        <v>0</v>
      </c>
      <c r="W6" s="138">
        <v>0</v>
      </c>
      <c r="X6" s="138">
        <v>0</v>
      </c>
      <c r="Y6" s="138">
        <v>0</v>
      </c>
      <c r="Z6" s="137">
        <v>2.9698672917972986</v>
      </c>
      <c r="AA6" s="137">
        <v>0</v>
      </c>
      <c r="AB6" s="137">
        <v>0</v>
      </c>
      <c r="AC6" s="137">
        <v>0</v>
      </c>
      <c r="AD6" s="137">
        <v>0.20567185857992398</v>
      </c>
      <c r="AE6" s="137">
        <v>0.28684070522301525</v>
      </c>
      <c r="AF6" s="137">
        <v>19.974350829210952</v>
      </c>
    </row>
    <row r="7" spans="1:32" x14ac:dyDescent="0.25">
      <c r="A7" s="32">
        <v>3</v>
      </c>
      <c r="B7" s="38" t="s">
        <v>70</v>
      </c>
      <c r="C7" s="14" t="s">
        <v>214</v>
      </c>
      <c r="D7" s="138">
        <v>70.362858061103054</v>
      </c>
      <c r="E7" s="138">
        <v>1.1933885155059263</v>
      </c>
      <c r="F7" s="138">
        <v>148.04029076894443</v>
      </c>
      <c r="G7" s="138">
        <v>109.79270133062373</v>
      </c>
      <c r="H7" s="138">
        <v>6.0358392779727508</v>
      </c>
      <c r="I7" s="138">
        <v>27.06008056832831</v>
      </c>
      <c r="J7" s="138">
        <v>7.6757536744066694</v>
      </c>
      <c r="K7" s="138">
        <v>18.287464252610008</v>
      </c>
      <c r="L7" s="138">
        <v>9.5383174022697776</v>
      </c>
      <c r="M7" s="138">
        <v>5.5008633524561503</v>
      </c>
      <c r="N7" s="138">
        <v>2.800006767275085</v>
      </c>
      <c r="O7" s="138">
        <v>4.5671345712395039</v>
      </c>
      <c r="P7" s="138">
        <v>9.5054335372963248</v>
      </c>
      <c r="Q7" s="138">
        <v>420.36013208003169</v>
      </c>
      <c r="R7" s="138">
        <v>0</v>
      </c>
      <c r="S7" s="138">
        <v>0</v>
      </c>
      <c r="T7" s="138">
        <v>0</v>
      </c>
      <c r="U7" s="138">
        <v>0</v>
      </c>
      <c r="V7" s="138">
        <v>0</v>
      </c>
      <c r="W7" s="138">
        <v>0</v>
      </c>
      <c r="X7" s="138">
        <v>0</v>
      </c>
      <c r="Y7" s="138">
        <v>0</v>
      </c>
      <c r="Z7" s="137">
        <v>191.55229922162755</v>
      </c>
      <c r="AA7" s="137">
        <v>8.9355505323699597E-2</v>
      </c>
      <c r="AB7" s="137">
        <v>0.67840853185969729</v>
      </c>
      <c r="AC7" s="137">
        <v>9.0564537638349307</v>
      </c>
      <c r="AD7" s="137">
        <v>21.401329378207265</v>
      </c>
      <c r="AE7" s="137">
        <v>28.454169611743151</v>
      </c>
      <c r="AF7" s="137">
        <v>671.59214809262812</v>
      </c>
    </row>
    <row r="8" spans="1:32" x14ac:dyDescent="0.25">
      <c r="A8" s="32">
        <v>4</v>
      </c>
      <c r="B8" s="38" t="s">
        <v>72</v>
      </c>
      <c r="C8" s="14" t="s">
        <v>215</v>
      </c>
      <c r="D8" s="138">
        <v>1.1455167177014343</v>
      </c>
      <c r="E8" s="138">
        <v>5.2494000935044555E-2</v>
      </c>
      <c r="F8" s="138">
        <v>2.0138802525776081</v>
      </c>
      <c r="G8" s="138">
        <v>0.1826077130722186</v>
      </c>
      <c r="H8" s="138">
        <v>0.2210738299673439</v>
      </c>
      <c r="I8" s="138">
        <v>1.498590424917845E-2</v>
      </c>
      <c r="J8" s="138">
        <v>0.42284455649376523</v>
      </c>
      <c r="K8" s="138">
        <v>4.7303696611343371E-2</v>
      </c>
      <c r="L8" s="138">
        <v>38.915147260036761</v>
      </c>
      <c r="M8" s="138">
        <v>0.18272837010991672</v>
      </c>
      <c r="N8" s="138">
        <v>0.19691285567226718</v>
      </c>
      <c r="O8" s="138">
        <v>0.26588676886892848</v>
      </c>
      <c r="P8" s="138">
        <v>0.8531784545837644</v>
      </c>
      <c r="Q8" s="138">
        <v>44.514560380879573</v>
      </c>
      <c r="R8" s="138">
        <v>0</v>
      </c>
      <c r="S8" s="138">
        <v>0</v>
      </c>
      <c r="T8" s="138">
        <v>0</v>
      </c>
      <c r="U8" s="138">
        <v>0</v>
      </c>
      <c r="V8" s="138">
        <v>0</v>
      </c>
      <c r="W8" s="138">
        <v>0</v>
      </c>
      <c r="X8" s="138">
        <v>0</v>
      </c>
      <c r="Y8" s="138">
        <v>0</v>
      </c>
      <c r="Z8" s="137">
        <v>1.226483256423675</v>
      </c>
      <c r="AA8" s="137">
        <v>0.10280326267845269</v>
      </c>
      <c r="AB8" s="137">
        <v>1.5930486121872067</v>
      </c>
      <c r="AC8" s="137">
        <v>361.86736957840986</v>
      </c>
      <c r="AD8" s="137">
        <v>0</v>
      </c>
      <c r="AE8" s="137">
        <v>4.3121514414240814</v>
      </c>
      <c r="AF8" s="137">
        <v>413.61641653200286</v>
      </c>
    </row>
    <row r="9" spans="1:32" x14ac:dyDescent="0.25">
      <c r="A9" s="32">
        <v>5</v>
      </c>
      <c r="B9" s="38" t="s">
        <v>73</v>
      </c>
      <c r="C9" s="14" t="s">
        <v>216</v>
      </c>
      <c r="D9" s="138">
        <v>25.715376274801898</v>
      </c>
      <c r="E9" s="138">
        <v>0.29030809793614365</v>
      </c>
      <c r="F9" s="138">
        <v>45.260028102212992</v>
      </c>
      <c r="G9" s="138">
        <v>20.307344270511713</v>
      </c>
      <c r="H9" s="138">
        <v>0.45273851520525743</v>
      </c>
      <c r="I9" s="138">
        <v>7.9990585763247779</v>
      </c>
      <c r="J9" s="138">
        <v>11.071261292847048</v>
      </c>
      <c r="K9" s="138">
        <v>4.0327244053476772</v>
      </c>
      <c r="L9" s="138">
        <v>1.7805871788168548</v>
      </c>
      <c r="M9" s="138">
        <v>1.5301668615644084</v>
      </c>
      <c r="N9" s="138">
        <v>1.8024351707320216</v>
      </c>
      <c r="O9" s="138">
        <v>1.9833662344715282</v>
      </c>
      <c r="P9" s="138">
        <v>3.0399860678077535</v>
      </c>
      <c r="Q9" s="138">
        <v>125.26538104858008</v>
      </c>
      <c r="R9" s="138">
        <v>0</v>
      </c>
      <c r="S9" s="138">
        <v>0</v>
      </c>
      <c r="T9" s="138">
        <v>0</v>
      </c>
      <c r="U9" s="138">
        <v>0</v>
      </c>
      <c r="V9" s="138">
        <v>0</v>
      </c>
      <c r="W9" s="138">
        <v>0</v>
      </c>
      <c r="X9" s="138">
        <v>0</v>
      </c>
      <c r="Y9" s="138">
        <v>0</v>
      </c>
      <c r="Z9" s="137">
        <v>183.66041355920339</v>
      </c>
      <c r="AA9" s="137">
        <v>0.25007383095592117</v>
      </c>
      <c r="AB9" s="137">
        <v>0</v>
      </c>
      <c r="AC9" s="137">
        <v>63.515200217235979</v>
      </c>
      <c r="AD9" s="137">
        <v>0</v>
      </c>
      <c r="AE9" s="137">
        <v>11.841145805943697</v>
      </c>
      <c r="AF9" s="137">
        <v>384.53221446191907</v>
      </c>
    </row>
    <row r="10" spans="1:32" x14ac:dyDescent="0.25">
      <c r="A10" s="32">
        <v>6</v>
      </c>
      <c r="B10" s="38" t="s">
        <v>74</v>
      </c>
      <c r="C10" s="14" t="s">
        <v>217</v>
      </c>
      <c r="D10" s="138">
        <v>0.62053277450673872</v>
      </c>
      <c r="E10" s="138">
        <v>1.0323952454108753E-2</v>
      </c>
      <c r="F10" s="138">
        <v>3.2343991921190942</v>
      </c>
      <c r="G10" s="138">
        <v>0.54496724735390034</v>
      </c>
      <c r="H10" s="138">
        <v>0.14197282892314572</v>
      </c>
      <c r="I10" s="138">
        <v>7.9948011647678499</v>
      </c>
      <c r="J10" s="138">
        <v>5.1729601383229351</v>
      </c>
      <c r="K10" s="138">
        <v>5.2620820053113304</v>
      </c>
      <c r="L10" s="138">
        <v>3.7646991370636229</v>
      </c>
      <c r="M10" s="138">
        <v>8.6125218671931236E-2</v>
      </c>
      <c r="N10" s="138">
        <v>2.4617083567404623</v>
      </c>
      <c r="O10" s="138">
        <v>0.11204997320482792</v>
      </c>
      <c r="P10" s="138">
        <v>12.548744595786129</v>
      </c>
      <c r="Q10" s="138">
        <v>41.955366585226074</v>
      </c>
      <c r="R10" s="138">
        <v>0</v>
      </c>
      <c r="S10" s="138">
        <v>0</v>
      </c>
      <c r="T10" s="138">
        <v>0</v>
      </c>
      <c r="U10" s="138">
        <v>0</v>
      </c>
      <c r="V10" s="138">
        <v>0</v>
      </c>
      <c r="W10" s="138">
        <v>0</v>
      </c>
      <c r="X10" s="138">
        <v>0</v>
      </c>
      <c r="Y10" s="138">
        <v>0</v>
      </c>
      <c r="Z10" s="137">
        <v>97.065501248725511</v>
      </c>
      <c r="AA10" s="137">
        <v>10.177175166244174</v>
      </c>
      <c r="AB10" s="137">
        <v>0.84976203413165807</v>
      </c>
      <c r="AC10" s="137">
        <v>2.4606952308172301</v>
      </c>
      <c r="AD10" s="137">
        <v>0</v>
      </c>
      <c r="AE10" s="137">
        <v>1.5513563456869663</v>
      </c>
      <c r="AF10" s="137">
        <v>154.05985661083162</v>
      </c>
    </row>
    <row r="11" spans="1:32" x14ac:dyDescent="0.25">
      <c r="A11" s="32">
        <v>7</v>
      </c>
      <c r="B11" s="38" t="s">
        <v>75</v>
      </c>
      <c r="C11" s="14" t="s">
        <v>218</v>
      </c>
      <c r="D11" s="138">
        <v>13.637012668059494</v>
      </c>
      <c r="E11" s="138">
        <v>0.29039398949580031</v>
      </c>
      <c r="F11" s="138">
        <v>22.75400463354957</v>
      </c>
      <c r="G11" s="138">
        <v>6.8669115188565337</v>
      </c>
      <c r="H11" s="138">
        <v>30.762474029945441</v>
      </c>
      <c r="I11" s="138">
        <v>3.675184463705361</v>
      </c>
      <c r="J11" s="138">
        <v>13.785021748539794</v>
      </c>
      <c r="K11" s="138">
        <v>7.4189302906231971</v>
      </c>
      <c r="L11" s="138">
        <v>6.100962840249986</v>
      </c>
      <c r="M11" s="138">
        <v>1.6229415250676296</v>
      </c>
      <c r="N11" s="138">
        <v>5.3485182224398011</v>
      </c>
      <c r="O11" s="138">
        <v>1.9672163586147928</v>
      </c>
      <c r="P11" s="138">
        <v>15.536523618769589</v>
      </c>
      <c r="Q11" s="138">
        <v>129.76609590791696</v>
      </c>
      <c r="R11" s="138">
        <v>0</v>
      </c>
      <c r="S11" s="138">
        <v>0</v>
      </c>
      <c r="T11" s="138">
        <v>0</v>
      </c>
      <c r="U11" s="138">
        <v>0</v>
      </c>
      <c r="V11" s="138">
        <v>0</v>
      </c>
      <c r="W11" s="138">
        <v>0</v>
      </c>
      <c r="X11" s="138">
        <v>0</v>
      </c>
      <c r="Y11" s="138">
        <v>0</v>
      </c>
      <c r="Z11" s="137">
        <v>125.4547342371547</v>
      </c>
      <c r="AA11" s="137">
        <v>10.124499404173214</v>
      </c>
      <c r="AB11" s="137">
        <v>3.2462301695777116</v>
      </c>
      <c r="AC11" s="137">
        <v>32.293224378590679</v>
      </c>
      <c r="AD11" s="137">
        <v>0</v>
      </c>
      <c r="AE11" s="137">
        <v>23.607541586243286</v>
      </c>
      <c r="AF11" s="137">
        <v>324.49232568365653</v>
      </c>
    </row>
    <row r="12" spans="1:32" x14ac:dyDescent="0.25">
      <c r="A12" s="32">
        <v>8</v>
      </c>
      <c r="B12" s="38" t="s">
        <v>76</v>
      </c>
      <c r="C12" s="14" t="s">
        <v>219</v>
      </c>
      <c r="D12" s="138">
        <v>1.1408641118303324</v>
      </c>
      <c r="E12" s="138">
        <v>2.9395551296892565E-2</v>
      </c>
      <c r="F12" s="138">
        <v>2.7778616616764458</v>
      </c>
      <c r="G12" s="138">
        <v>0.9623777343340556</v>
      </c>
      <c r="H12" s="138">
        <v>7.1980125916446704</v>
      </c>
      <c r="I12" s="138">
        <v>4.4299572135483283</v>
      </c>
      <c r="J12" s="138">
        <v>5.5213997700213087</v>
      </c>
      <c r="K12" s="138">
        <v>3.3075463671705116</v>
      </c>
      <c r="L12" s="138">
        <v>5.3082276273538493</v>
      </c>
      <c r="M12" s="138">
        <v>0.19610552018249996</v>
      </c>
      <c r="N12" s="138">
        <v>1.497156547150533</v>
      </c>
      <c r="O12" s="138">
        <v>0.43239121084034443</v>
      </c>
      <c r="P12" s="138">
        <v>9.4133866229121157</v>
      </c>
      <c r="Q12" s="138">
        <v>42.214682529961884</v>
      </c>
      <c r="R12" s="138">
        <v>0</v>
      </c>
      <c r="S12" s="138">
        <v>0</v>
      </c>
      <c r="T12" s="138">
        <v>0</v>
      </c>
      <c r="U12" s="138">
        <v>0</v>
      </c>
      <c r="V12" s="138">
        <v>0</v>
      </c>
      <c r="W12" s="138">
        <v>0</v>
      </c>
      <c r="X12" s="138">
        <v>0</v>
      </c>
      <c r="Y12" s="138">
        <v>0</v>
      </c>
      <c r="Z12" s="137">
        <v>56.864472586328269</v>
      </c>
      <c r="AA12" s="137">
        <v>3.3528495526111666</v>
      </c>
      <c r="AB12" s="137">
        <v>0.27200665662884926</v>
      </c>
      <c r="AC12" s="137">
        <v>0.71811813359397725</v>
      </c>
      <c r="AD12" s="137">
        <v>0</v>
      </c>
      <c r="AE12" s="137">
        <v>5.5461144561191098</v>
      </c>
      <c r="AF12" s="137">
        <v>108.96824391524326</v>
      </c>
    </row>
    <row r="13" spans="1:32" x14ac:dyDescent="0.25">
      <c r="A13" s="32">
        <v>9</v>
      </c>
      <c r="B13" s="38" t="s">
        <v>77</v>
      </c>
      <c r="C13" s="14" t="s">
        <v>220</v>
      </c>
      <c r="D13" s="138">
        <v>7.0512438985021033</v>
      </c>
      <c r="E13" s="138">
        <v>0.4096107931449145</v>
      </c>
      <c r="F13" s="138">
        <v>5.4327897357961277</v>
      </c>
      <c r="G13" s="138">
        <v>4.1315923732420758</v>
      </c>
      <c r="H13" s="138">
        <v>12.256220532929504</v>
      </c>
      <c r="I13" s="138">
        <v>3.2238529782775331</v>
      </c>
      <c r="J13" s="138">
        <v>11.076387404241272</v>
      </c>
      <c r="K13" s="138">
        <v>3.1162204454297604</v>
      </c>
      <c r="L13" s="138">
        <v>17.068621833137019</v>
      </c>
      <c r="M13" s="138">
        <v>0.75001868241593395</v>
      </c>
      <c r="N13" s="138">
        <v>1.7201751881240397</v>
      </c>
      <c r="O13" s="138">
        <v>5.0587002302519624</v>
      </c>
      <c r="P13" s="138">
        <v>10.746949426761489</v>
      </c>
      <c r="Q13" s="138">
        <v>82.042383522253729</v>
      </c>
      <c r="R13" s="138">
        <v>0</v>
      </c>
      <c r="S13" s="138">
        <v>0</v>
      </c>
      <c r="T13" s="138">
        <v>0</v>
      </c>
      <c r="U13" s="138">
        <v>0</v>
      </c>
      <c r="V13" s="138">
        <v>0</v>
      </c>
      <c r="W13" s="138">
        <v>0</v>
      </c>
      <c r="X13" s="138">
        <v>0</v>
      </c>
      <c r="Y13" s="138">
        <v>0</v>
      </c>
      <c r="Z13" s="137">
        <v>175.89297992850334</v>
      </c>
      <c r="AA13" s="137">
        <v>2.3022956531060629E-3</v>
      </c>
      <c r="AB13" s="137">
        <v>0</v>
      </c>
      <c r="AC13" s="137">
        <v>141.53142607584329</v>
      </c>
      <c r="AD13" s="137">
        <v>0</v>
      </c>
      <c r="AE13" s="137">
        <v>0.1364974101828538</v>
      </c>
      <c r="AF13" s="137">
        <v>399.60558923243633</v>
      </c>
    </row>
    <row r="14" spans="1:32" x14ac:dyDescent="0.25">
      <c r="A14" s="32">
        <v>10</v>
      </c>
      <c r="B14" s="38" t="s">
        <v>78</v>
      </c>
      <c r="C14" s="14" t="s">
        <v>221</v>
      </c>
      <c r="D14" s="138">
        <v>3.3460387540917839E-2</v>
      </c>
      <c r="E14" s="138">
        <v>7.120230035718148E-3</v>
      </c>
      <c r="F14" s="138">
        <v>0.17598863678801629</v>
      </c>
      <c r="G14" s="138">
        <v>3.2068477595427199E-2</v>
      </c>
      <c r="H14" s="138">
        <v>7.5714082215397827E-2</v>
      </c>
      <c r="I14" s="138">
        <v>5.0302017463929923E-3</v>
      </c>
      <c r="J14" s="138">
        <v>0.14628191301297161</v>
      </c>
      <c r="K14" s="138">
        <v>1.4113280923341961E-2</v>
      </c>
      <c r="L14" s="138">
        <v>1.5069948632704286E-2</v>
      </c>
      <c r="M14" s="138">
        <v>7.6909884429382014E-2</v>
      </c>
      <c r="N14" s="138">
        <v>6.6449584569547138E-2</v>
      </c>
      <c r="O14" s="138">
        <v>0.11424657826773341</v>
      </c>
      <c r="P14" s="138">
        <v>1.4458594282239599</v>
      </c>
      <c r="Q14" s="138">
        <v>2.2083126339815111</v>
      </c>
      <c r="R14" s="138">
        <v>0</v>
      </c>
      <c r="S14" s="138">
        <v>0</v>
      </c>
      <c r="T14" s="138">
        <v>0</v>
      </c>
      <c r="U14" s="138">
        <v>0</v>
      </c>
      <c r="V14" s="138">
        <v>0</v>
      </c>
      <c r="W14" s="138">
        <v>0</v>
      </c>
      <c r="X14" s="138">
        <v>0</v>
      </c>
      <c r="Y14" s="138">
        <v>0</v>
      </c>
      <c r="Z14" s="137">
        <v>21.964661968124553</v>
      </c>
      <c r="AA14" s="137">
        <v>0.27955664300907918</v>
      </c>
      <c r="AB14" s="137">
        <v>50.511384983915924</v>
      </c>
      <c r="AC14" s="137">
        <v>0</v>
      </c>
      <c r="AD14" s="137">
        <v>0</v>
      </c>
      <c r="AE14" s="137">
        <v>12.593679723732995</v>
      </c>
      <c r="AF14" s="137">
        <v>87.557595952764061</v>
      </c>
    </row>
    <row r="15" spans="1:32" x14ac:dyDescent="0.25">
      <c r="A15" s="32">
        <v>11</v>
      </c>
      <c r="B15" s="38" t="s">
        <v>79</v>
      </c>
      <c r="C15" s="14" t="s">
        <v>222</v>
      </c>
      <c r="D15" s="138">
        <v>2.5897873659460776E-2</v>
      </c>
      <c r="E15" s="138">
        <v>4.7915309517326365E-4</v>
      </c>
      <c r="F15" s="138">
        <v>0.56274312908298751</v>
      </c>
      <c r="G15" s="138">
        <v>2.5833890988120015E-2</v>
      </c>
      <c r="H15" s="138">
        <v>1.0930036176291952E-2</v>
      </c>
      <c r="I15" s="138">
        <v>8.9526795669202363E-3</v>
      </c>
      <c r="J15" s="138">
        <v>0.46412732149303243</v>
      </c>
      <c r="K15" s="138">
        <v>5.9227024627347699E-3</v>
      </c>
      <c r="L15" s="138">
        <v>0.13612154851423425</v>
      </c>
      <c r="M15" s="138">
        <v>0.15974891505451091</v>
      </c>
      <c r="N15" s="138">
        <v>0.7175769380431235</v>
      </c>
      <c r="O15" s="138">
        <v>0.96906857498213517</v>
      </c>
      <c r="P15" s="138">
        <v>5.9479035740797368</v>
      </c>
      <c r="Q15" s="138">
        <v>9.0353063371984597</v>
      </c>
      <c r="R15" s="138">
        <v>0</v>
      </c>
      <c r="S15" s="138">
        <v>0</v>
      </c>
      <c r="T15" s="138">
        <v>0</v>
      </c>
      <c r="U15" s="138">
        <v>0</v>
      </c>
      <c r="V15" s="138">
        <v>0</v>
      </c>
      <c r="W15" s="138">
        <v>0</v>
      </c>
      <c r="X15" s="138">
        <v>0</v>
      </c>
      <c r="Y15" s="138">
        <v>0</v>
      </c>
      <c r="Z15" s="137">
        <v>37.478821922963441</v>
      </c>
      <c r="AA15" s="137">
        <v>9.4017887024798146</v>
      </c>
      <c r="AB15" s="137">
        <v>146.2225623302165</v>
      </c>
      <c r="AC15" s="137">
        <v>0.46861398868878934</v>
      </c>
      <c r="AD15" s="137">
        <v>0</v>
      </c>
      <c r="AE15" s="137">
        <v>0.12972670474557091</v>
      </c>
      <c r="AF15" s="137">
        <v>202.7368199862926</v>
      </c>
    </row>
    <row r="16" spans="1:32" x14ac:dyDescent="0.25">
      <c r="A16" s="32">
        <v>12</v>
      </c>
      <c r="B16" s="38" t="s">
        <v>80</v>
      </c>
      <c r="C16" s="14" t="s">
        <v>223</v>
      </c>
      <c r="D16" s="138">
        <v>1.8076610994658042</v>
      </c>
      <c r="E16" s="138">
        <v>4.0584461147578615E-3</v>
      </c>
      <c r="F16" s="138">
        <v>0.37645158346984137</v>
      </c>
      <c r="G16" s="138">
        <v>0.20150809055206029</v>
      </c>
      <c r="H16" s="138">
        <v>0.10319235084215732</v>
      </c>
      <c r="I16" s="138">
        <v>0.15219046570898823</v>
      </c>
      <c r="J16" s="138">
        <v>0.14419093337128153</v>
      </c>
      <c r="K16" s="138">
        <v>0.10539934524425763</v>
      </c>
      <c r="L16" s="138">
        <v>0.77909339328410332</v>
      </c>
      <c r="M16" s="138">
        <v>1.9446218163325819E-2</v>
      </c>
      <c r="N16" s="138">
        <v>2.7029269942674662E-2</v>
      </c>
      <c r="O16" s="138">
        <v>0.52462720901249849</v>
      </c>
      <c r="P16" s="138">
        <v>1.109783973016407</v>
      </c>
      <c r="Q16" s="138">
        <v>5.3546323781881577</v>
      </c>
      <c r="R16" s="138">
        <v>0</v>
      </c>
      <c r="S16" s="138">
        <v>0</v>
      </c>
      <c r="T16" s="138">
        <v>0</v>
      </c>
      <c r="U16" s="138">
        <v>0</v>
      </c>
      <c r="V16" s="138">
        <v>0</v>
      </c>
      <c r="W16" s="138">
        <v>0</v>
      </c>
      <c r="X16" s="138">
        <v>0</v>
      </c>
      <c r="Y16" s="138">
        <v>0</v>
      </c>
      <c r="Z16" s="137">
        <v>25.636750018451515</v>
      </c>
      <c r="AA16" s="137">
        <v>4.682078409728077</v>
      </c>
      <c r="AB16" s="137">
        <v>31.552019899658806</v>
      </c>
      <c r="AC16" s="137">
        <v>3.2892683145777593</v>
      </c>
      <c r="AD16" s="137">
        <v>0</v>
      </c>
      <c r="AE16" s="137">
        <v>0.19559059192745323</v>
      </c>
      <c r="AF16" s="137">
        <v>70.710339612531769</v>
      </c>
    </row>
    <row r="17" spans="1:32" x14ac:dyDescent="0.25">
      <c r="A17" s="32">
        <v>13</v>
      </c>
      <c r="B17" s="38" t="s">
        <v>81</v>
      </c>
      <c r="C17" s="14" t="s">
        <v>224</v>
      </c>
      <c r="D17" s="138">
        <v>29.447395479822912</v>
      </c>
      <c r="E17" s="138">
        <v>1.0889933929071647</v>
      </c>
      <c r="F17" s="138">
        <v>15.284570768082006</v>
      </c>
      <c r="G17" s="138">
        <v>4.0226748018774101</v>
      </c>
      <c r="H17" s="138">
        <v>4.9684725178149094</v>
      </c>
      <c r="I17" s="138">
        <v>0.78238276947418517</v>
      </c>
      <c r="J17" s="138">
        <v>5.9117208799417256</v>
      </c>
      <c r="K17" s="138">
        <v>1.1711117750857065</v>
      </c>
      <c r="L17" s="138">
        <v>12.748111380407774</v>
      </c>
      <c r="M17" s="138">
        <v>1.8084828112048896</v>
      </c>
      <c r="N17" s="138">
        <v>2.8269422270718136</v>
      </c>
      <c r="O17" s="138">
        <v>3.3753810974506724</v>
      </c>
      <c r="P17" s="138">
        <v>16.524199319102056</v>
      </c>
      <c r="Q17" s="138">
        <v>99.960439220243217</v>
      </c>
      <c r="R17" s="138">
        <v>0</v>
      </c>
      <c r="S17" s="138">
        <v>0</v>
      </c>
      <c r="T17" s="138">
        <v>0</v>
      </c>
      <c r="U17" s="138">
        <v>0</v>
      </c>
      <c r="V17" s="138">
        <v>0</v>
      </c>
      <c r="W17" s="138">
        <v>0</v>
      </c>
      <c r="X17" s="138">
        <v>0</v>
      </c>
      <c r="Y17" s="138">
        <v>0</v>
      </c>
      <c r="Z17" s="137">
        <v>65.432546563636464</v>
      </c>
      <c r="AA17" s="137">
        <v>2.3308165585583644</v>
      </c>
      <c r="AB17" s="137">
        <v>64.093291166494822</v>
      </c>
      <c r="AC17" s="137">
        <v>21.347380154915523</v>
      </c>
      <c r="AD17" s="137">
        <v>0</v>
      </c>
      <c r="AE17" s="137">
        <v>37.264604412110337</v>
      </c>
      <c r="AF17" s="137">
        <v>290.42907807595878</v>
      </c>
    </row>
    <row r="18" spans="1:32" x14ac:dyDescent="0.25">
      <c r="A18" s="32">
        <v>14</v>
      </c>
      <c r="B18" s="38" t="s">
        <v>82</v>
      </c>
      <c r="C18" s="14" t="s">
        <v>225</v>
      </c>
      <c r="D18" s="138">
        <v>230.01504402018185</v>
      </c>
      <c r="E18" s="138">
        <v>3.3765661229216448</v>
      </c>
      <c r="F18" s="138">
        <v>374.31058528403531</v>
      </c>
      <c r="G18" s="138">
        <v>156.58184792160401</v>
      </c>
      <c r="H18" s="138">
        <v>62.226640593636887</v>
      </c>
      <c r="I18" s="138">
        <v>95.685683596760413</v>
      </c>
      <c r="J18" s="138">
        <v>61.391949632691805</v>
      </c>
      <c r="K18" s="138">
        <v>59.472233129113384</v>
      </c>
      <c r="L18" s="138">
        <v>96.154959549766687</v>
      </c>
      <c r="M18" s="138">
        <v>15.016713343694372</v>
      </c>
      <c r="N18" s="138">
        <v>32.584029932370228</v>
      </c>
      <c r="O18" s="138">
        <v>19.370068807204927</v>
      </c>
      <c r="P18" s="138">
        <v>86.68864048564275</v>
      </c>
      <c r="Q18" s="138">
        <v>1292.8749624196241</v>
      </c>
      <c r="R18" s="138">
        <v>0</v>
      </c>
      <c r="S18" s="138">
        <v>0</v>
      </c>
      <c r="T18" s="138">
        <v>0</v>
      </c>
      <c r="U18" s="138">
        <v>0</v>
      </c>
      <c r="V18" s="138">
        <v>0</v>
      </c>
      <c r="W18" s="138">
        <v>0</v>
      </c>
      <c r="X18" s="138">
        <v>0</v>
      </c>
      <c r="Y18" s="138">
        <v>0</v>
      </c>
      <c r="Z18" s="137">
        <v>1373.8678302112444</v>
      </c>
      <c r="AA18" s="137">
        <v>41.815769610470838</v>
      </c>
      <c r="AB18" s="137">
        <v>299.01871438467117</v>
      </c>
      <c r="AC18" s="137">
        <v>761.22788380864404</v>
      </c>
      <c r="AD18" s="137">
        <v>197.78525394766839</v>
      </c>
      <c r="AE18" s="137">
        <v>131.94996002317237</v>
      </c>
      <c r="AF18" s="137">
        <v>4098.5403744054966</v>
      </c>
    </row>
    <row r="19" spans="1:32" x14ac:dyDescent="0.25">
      <c r="A19" s="32">
        <v>15</v>
      </c>
      <c r="B19" s="38" t="s">
        <v>83</v>
      </c>
      <c r="C19" s="14" t="s">
        <v>226</v>
      </c>
      <c r="D19" s="138">
        <v>46.762502128931452</v>
      </c>
      <c r="E19" s="138">
        <v>1.8622751832948201</v>
      </c>
      <c r="F19" s="138">
        <v>109.75013841620827</v>
      </c>
      <c r="G19" s="138">
        <v>76.588182201438897</v>
      </c>
      <c r="H19" s="138">
        <v>8.511282970453431</v>
      </c>
      <c r="I19" s="138">
        <v>10.458012336079063</v>
      </c>
      <c r="J19" s="138">
        <v>97.096517730652891</v>
      </c>
      <c r="K19" s="138">
        <v>9.9987008921976397</v>
      </c>
      <c r="L19" s="138">
        <v>11.082681476865469</v>
      </c>
      <c r="M19" s="138">
        <v>2.6341228703293029</v>
      </c>
      <c r="N19" s="138">
        <v>2.5691535162950219</v>
      </c>
      <c r="O19" s="138">
        <v>10.18299088396526</v>
      </c>
      <c r="P19" s="138">
        <v>16.565982631290616</v>
      </c>
      <c r="Q19" s="138">
        <v>404.06254323800226</v>
      </c>
      <c r="R19" s="138">
        <v>0</v>
      </c>
      <c r="S19" s="138">
        <v>0</v>
      </c>
      <c r="T19" s="138">
        <v>0</v>
      </c>
      <c r="U19" s="138">
        <v>0</v>
      </c>
      <c r="V19" s="138">
        <v>0</v>
      </c>
      <c r="W19" s="138">
        <v>0</v>
      </c>
      <c r="X19" s="138">
        <v>0</v>
      </c>
      <c r="Y19" s="138">
        <v>0</v>
      </c>
      <c r="Z19" s="137">
        <v>21.505768143451373</v>
      </c>
      <c r="AA19" s="137">
        <v>1.5241667487486114E-2</v>
      </c>
      <c r="AB19" s="137">
        <v>2.714149645169977E-5</v>
      </c>
      <c r="AC19" s="137">
        <v>2.8094463598747025E-4</v>
      </c>
      <c r="AD19" s="137">
        <v>0.19719418835239719</v>
      </c>
      <c r="AE19" s="137">
        <v>0</v>
      </c>
      <c r="AF19" s="137">
        <v>24.956337049305645</v>
      </c>
    </row>
    <row r="20" spans="1:32" x14ac:dyDescent="0.25">
      <c r="A20" s="32">
        <v>16</v>
      </c>
      <c r="B20" s="38" t="s">
        <v>84</v>
      </c>
      <c r="C20" s="14" t="s">
        <v>227</v>
      </c>
      <c r="D20" s="138">
        <v>276.77754614911339</v>
      </c>
      <c r="E20" s="138">
        <v>5.2388413062164627</v>
      </c>
      <c r="F20" s="138">
        <v>484.06072370024367</v>
      </c>
      <c r="G20" s="138">
        <v>233.17003012304286</v>
      </c>
      <c r="H20" s="138">
        <v>70.737923564090309</v>
      </c>
      <c r="I20" s="138">
        <v>106.14369593283948</v>
      </c>
      <c r="J20" s="138">
        <v>158.48846736334471</v>
      </c>
      <c r="K20" s="138">
        <v>69.470934021310981</v>
      </c>
      <c r="L20" s="138">
        <v>107.23764102663213</v>
      </c>
      <c r="M20" s="138">
        <v>17.650836214023681</v>
      </c>
      <c r="N20" s="138">
        <v>35.153183448665253</v>
      </c>
      <c r="O20" s="138">
        <v>29.553059691170183</v>
      </c>
      <c r="P20" s="138">
        <v>103.25462311693337</v>
      </c>
      <c r="Q20" s="138">
        <v>1696.9375056576268</v>
      </c>
      <c r="R20" s="138">
        <v>0</v>
      </c>
      <c r="S20" s="138">
        <v>0</v>
      </c>
      <c r="T20" s="138">
        <v>0</v>
      </c>
      <c r="U20" s="138">
        <v>0</v>
      </c>
      <c r="V20" s="138">
        <v>0</v>
      </c>
      <c r="W20" s="138">
        <v>0</v>
      </c>
      <c r="X20" s="138">
        <v>0</v>
      </c>
      <c r="Y20" s="138">
        <v>0</v>
      </c>
      <c r="Z20" s="137">
        <v>35.974269025752754</v>
      </c>
      <c r="AA20" s="137">
        <v>0.10494738410259441</v>
      </c>
      <c r="AB20" s="137">
        <v>2.1508288812700205E-4</v>
      </c>
      <c r="AC20" s="137">
        <v>6.2777524201080377</v>
      </c>
      <c r="AD20" s="137">
        <v>0.97748611219894865</v>
      </c>
      <c r="AE20" s="137">
        <v>0</v>
      </c>
      <c r="AF20" s="137">
        <v>50.403713694098784</v>
      </c>
    </row>
    <row r="21" spans="1:32" x14ac:dyDescent="0.25">
      <c r="A21" s="32">
        <v>17</v>
      </c>
      <c r="B21" s="38" t="s">
        <v>85</v>
      </c>
      <c r="C21" s="14" t="s">
        <v>228</v>
      </c>
      <c r="D21" s="138">
        <v>19.688974800879873</v>
      </c>
      <c r="E21" s="138">
        <v>0.32403304485766921</v>
      </c>
      <c r="F21" s="138">
        <v>30.814389220453371</v>
      </c>
      <c r="G21" s="138">
        <v>15.685238380249839</v>
      </c>
      <c r="H21" s="138">
        <v>3.6229957754377997</v>
      </c>
      <c r="I21" s="138">
        <v>2.4793241023749366</v>
      </c>
      <c r="J21" s="138">
        <v>17.300733663246959</v>
      </c>
      <c r="K21" s="138">
        <v>2.21951857177489</v>
      </c>
      <c r="L21" s="138">
        <v>6.3373503120327435</v>
      </c>
      <c r="M21" s="138">
        <v>1.0692838816316665</v>
      </c>
      <c r="N21" s="138">
        <v>1.6321202287785981</v>
      </c>
      <c r="O21" s="138">
        <v>1.1937451527764269</v>
      </c>
      <c r="P21" s="138">
        <v>5.2051372021373377</v>
      </c>
      <c r="Q21" s="138">
        <v>107.5728443366321</v>
      </c>
      <c r="R21" s="138">
        <v>0</v>
      </c>
      <c r="S21" s="138">
        <v>0</v>
      </c>
      <c r="T21" s="138">
        <v>0</v>
      </c>
      <c r="U21" s="138">
        <v>0</v>
      </c>
      <c r="V21" s="138">
        <v>0</v>
      </c>
      <c r="W21" s="138">
        <v>0</v>
      </c>
      <c r="X21" s="138">
        <v>0</v>
      </c>
      <c r="Y21" s="138">
        <v>0</v>
      </c>
      <c r="Z21" s="137">
        <v>1.2287517340532219</v>
      </c>
      <c r="AA21" s="137">
        <v>0</v>
      </c>
      <c r="AB21" s="137">
        <v>0</v>
      </c>
      <c r="AC21" s="137">
        <v>0</v>
      </c>
      <c r="AD21" s="137">
        <v>2.2234947196062588E-2</v>
      </c>
      <c r="AE21" s="137">
        <v>0</v>
      </c>
      <c r="AF21" s="137">
        <v>6.3144075957673671</v>
      </c>
    </row>
    <row r="22" spans="1:32" x14ac:dyDescent="0.25">
      <c r="A22" s="32">
        <v>18</v>
      </c>
      <c r="B22" s="38" t="s">
        <v>86</v>
      </c>
      <c r="C22" s="14" t="s">
        <v>229</v>
      </c>
      <c r="D22" s="138">
        <v>0</v>
      </c>
      <c r="E22" s="138">
        <v>0</v>
      </c>
      <c r="F22" s="138">
        <v>0</v>
      </c>
      <c r="G22" s="138">
        <v>0</v>
      </c>
      <c r="H22" s="138">
        <v>0</v>
      </c>
      <c r="I22" s="138">
        <v>0</v>
      </c>
      <c r="J22" s="138">
        <v>0</v>
      </c>
      <c r="K22" s="138">
        <v>0</v>
      </c>
      <c r="L22" s="138">
        <v>0</v>
      </c>
      <c r="M22" s="138">
        <v>0</v>
      </c>
      <c r="N22" s="138">
        <v>0</v>
      </c>
      <c r="O22" s="138">
        <v>0</v>
      </c>
      <c r="P22" s="138">
        <v>0</v>
      </c>
      <c r="Q22" s="138">
        <v>0</v>
      </c>
      <c r="R22" s="138">
        <v>0</v>
      </c>
      <c r="S22" s="138">
        <v>0</v>
      </c>
      <c r="T22" s="138">
        <v>0</v>
      </c>
      <c r="U22" s="138">
        <v>0</v>
      </c>
      <c r="V22" s="138">
        <v>0</v>
      </c>
      <c r="W22" s="138">
        <v>0</v>
      </c>
      <c r="X22" s="138">
        <v>0</v>
      </c>
      <c r="Y22" s="138">
        <v>0</v>
      </c>
      <c r="Z22" s="137">
        <v>68.193852586920926</v>
      </c>
      <c r="AA22" s="137">
        <v>2.3069934212599379E-2</v>
      </c>
      <c r="AB22" s="137">
        <v>2.38993467444315E-3</v>
      </c>
      <c r="AC22" s="137">
        <v>3.4228067072570238E-3</v>
      </c>
      <c r="AD22" s="137">
        <v>-0.18582833412834476</v>
      </c>
      <c r="AE22" s="137">
        <v>0</v>
      </c>
      <c r="AF22" s="137">
        <v>95.863223830411627</v>
      </c>
    </row>
    <row r="23" spans="1:32" x14ac:dyDescent="0.25">
      <c r="A23" s="32">
        <v>19</v>
      </c>
      <c r="B23" s="38" t="s">
        <v>87</v>
      </c>
      <c r="C23" s="14" t="s">
        <v>230</v>
      </c>
      <c r="D23" s="138">
        <v>0</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7">
        <v>26.839639014792674</v>
      </c>
      <c r="AA23" s="137">
        <v>1.5241667487486114E-2</v>
      </c>
      <c r="AB23" s="137">
        <v>2.714149645169977E-5</v>
      </c>
      <c r="AC23" s="137">
        <v>3.0542003048910342E-4</v>
      </c>
      <c r="AD23" s="137">
        <v>0.3998116002996841</v>
      </c>
      <c r="AE23" s="137">
        <v>0</v>
      </c>
      <c r="AF23" s="137">
        <v>30.597254094903992</v>
      </c>
    </row>
    <row r="24" spans="1:32" x14ac:dyDescent="0.25">
      <c r="A24" s="32">
        <v>20</v>
      </c>
      <c r="B24" s="38" t="s">
        <v>88</v>
      </c>
      <c r="C24" s="14" t="s">
        <v>231</v>
      </c>
      <c r="D24" s="138">
        <v>673.79887447002773</v>
      </c>
      <c r="E24" s="138">
        <v>14.411476478136796</v>
      </c>
      <c r="F24" s="138">
        <v>156.71703517193077</v>
      </c>
      <c r="G24" s="138">
        <v>164.76114802871024</v>
      </c>
      <c r="H24" s="138">
        <v>310.17129512239126</v>
      </c>
      <c r="I24" s="138">
        <v>45.436836575617285</v>
      </c>
      <c r="J24" s="138">
        <v>148.70312465706505</v>
      </c>
      <c r="K24" s="138">
        <v>37.277791322157356</v>
      </c>
      <c r="L24" s="138">
        <v>286.03059789377033</v>
      </c>
      <c r="M24" s="138">
        <v>68.837475857108544</v>
      </c>
      <c r="N24" s="138">
        <v>165.95151630884749</v>
      </c>
      <c r="O24" s="138">
        <v>39.963534768585163</v>
      </c>
      <c r="P24" s="138">
        <v>181.96931775688853</v>
      </c>
      <c r="Q24" s="138">
        <v>2294.0300244112368</v>
      </c>
      <c r="R24" s="138">
        <v>0</v>
      </c>
      <c r="S24" s="138">
        <v>0</v>
      </c>
      <c r="T24" s="138">
        <v>0</v>
      </c>
      <c r="U24" s="138">
        <v>0</v>
      </c>
      <c r="V24" s="138">
        <v>0</v>
      </c>
      <c r="W24" s="138">
        <v>0</v>
      </c>
      <c r="X24" s="138">
        <v>0</v>
      </c>
      <c r="Y24" s="138">
        <v>0</v>
      </c>
      <c r="Z24" s="137">
        <v>0.83109720936480413</v>
      </c>
      <c r="AA24" s="137">
        <v>6.1067411825071821E-4</v>
      </c>
      <c r="AB24" s="137">
        <v>2.8638065103222695E-5</v>
      </c>
      <c r="AC24" s="137">
        <v>1.0620218897634957E-2</v>
      </c>
      <c r="AD24" s="137">
        <v>-1.8928336544524537E-2</v>
      </c>
      <c r="AE24" s="137">
        <v>0</v>
      </c>
      <c r="AF24" s="137">
        <v>2.689718504022407</v>
      </c>
    </row>
    <row r="25" spans="1:32" x14ac:dyDescent="0.25">
      <c r="A25" s="32">
        <v>21</v>
      </c>
      <c r="B25" s="38" t="s">
        <v>89</v>
      </c>
      <c r="C25" s="14" t="s">
        <v>232</v>
      </c>
      <c r="D25" s="138">
        <v>0</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7">
        <v>10.968218483071176</v>
      </c>
      <c r="AA25" s="137">
        <v>6.3397758003784412E-4</v>
      </c>
      <c r="AB25" s="137">
        <v>1.7257587916723265E-2</v>
      </c>
      <c r="AC25" s="137">
        <v>7.3487596090384636E-4</v>
      </c>
      <c r="AD25" s="137">
        <v>-2.889325566599827E-2</v>
      </c>
      <c r="AE25" s="137">
        <v>0</v>
      </c>
      <c r="AF25" s="137">
        <v>15.872277302738324</v>
      </c>
    </row>
    <row r="26" spans="1:32" x14ac:dyDescent="0.25">
      <c r="A26" s="32">
        <v>22</v>
      </c>
      <c r="B26" s="38" t="s">
        <v>90</v>
      </c>
      <c r="C26" s="14" t="s">
        <v>233</v>
      </c>
      <c r="D26" s="138">
        <v>970.26539542002104</v>
      </c>
      <c r="E26" s="138">
        <v>19.97435082921093</v>
      </c>
      <c r="F26" s="138">
        <v>671.59214809262789</v>
      </c>
      <c r="G26" s="138">
        <v>413.61641653200297</v>
      </c>
      <c r="H26" s="138">
        <v>384.53221446191941</v>
      </c>
      <c r="I26" s="138">
        <v>154.0598566108317</v>
      </c>
      <c r="J26" s="138">
        <v>324.4923256836567</v>
      </c>
      <c r="K26" s="138">
        <v>108.96824391524322</v>
      </c>
      <c r="L26" s="138">
        <v>399.60558923243514</v>
      </c>
      <c r="M26" s="138">
        <v>87.55759595276389</v>
      </c>
      <c r="N26" s="138">
        <v>202.73681998629135</v>
      </c>
      <c r="O26" s="138">
        <v>70.710339612531769</v>
      </c>
      <c r="P26" s="138">
        <v>290.42907807595918</v>
      </c>
      <c r="Q26" s="138">
        <v>4098.5403744054956</v>
      </c>
      <c r="R26" s="138">
        <v>0</v>
      </c>
      <c r="S26" s="138">
        <v>0</v>
      </c>
      <c r="T26" s="138">
        <v>0</v>
      </c>
      <c r="U26" s="138">
        <v>0</v>
      </c>
      <c r="V26" s="138">
        <v>0</v>
      </c>
      <c r="W26" s="138">
        <v>0</v>
      </c>
      <c r="X26" s="138">
        <v>0</v>
      </c>
      <c r="Y26" s="138">
        <v>0</v>
      </c>
      <c r="Z26" s="137">
        <v>57.142217176292206</v>
      </c>
      <c r="AA26" s="137">
        <v>9.2189885087678031E-2</v>
      </c>
      <c r="AB26" s="137">
        <v>2.8501695947752178E-3</v>
      </c>
      <c r="AC26" s="137">
        <v>2.0468502379655272E-2</v>
      </c>
      <c r="AD26" s="137">
        <v>0.2579511931680179</v>
      </c>
      <c r="AE26" s="137">
        <v>0</v>
      </c>
      <c r="AF26" s="137">
        <v>170.41980437367584</v>
      </c>
    </row>
    <row r="27" spans="1:32" x14ac:dyDescent="0.25">
      <c r="A27" s="32">
        <v>23</v>
      </c>
      <c r="B27" s="38" t="s">
        <v>91</v>
      </c>
      <c r="C27" s="14" t="s">
        <v>234</v>
      </c>
      <c r="D27" s="138">
        <v>0</v>
      </c>
      <c r="E27" s="138">
        <v>0</v>
      </c>
      <c r="F27" s="138">
        <v>0</v>
      </c>
      <c r="G27" s="138">
        <v>0</v>
      </c>
      <c r="H27" s="138">
        <v>0</v>
      </c>
      <c r="I27" s="138">
        <v>0</v>
      </c>
      <c r="J27" s="138">
        <v>0</v>
      </c>
      <c r="K27" s="138">
        <v>0</v>
      </c>
      <c r="L27" s="138">
        <v>0</v>
      </c>
      <c r="M27" s="138">
        <v>0</v>
      </c>
      <c r="N27" s="138">
        <v>0</v>
      </c>
      <c r="O27" s="138">
        <v>0</v>
      </c>
      <c r="P27" s="138">
        <v>0</v>
      </c>
      <c r="Q27" s="138">
        <v>0</v>
      </c>
      <c r="R27" s="138">
        <v>0</v>
      </c>
      <c r="S27" s="138">
        <v>0</v>
      </c>
      <c r="T27" s="138">
        <v>0</v>
      </c>
      <c r="U27" s="138">
        <v>0</v>
      </c>
      <c r="V27" s="138">
        <v>0</v>
      </c>
      <c r="W27" s="138">
        <v>0</v>
      </c>
      <c r="X27" s="138">
        <v>0</v>
      </c>
      <c r="Y27" s="138">
        <v>0</v>
      </c>
      <c r="Z27" s="137">
        <v>0</v>
      </c>
      <c r="AA27" s="137">
        <v>0</v>
      </c>
      <c r="AB27" s="137">
        <v>0</v>
      </c>
      <c r="AC27" s="137">
        <v>0</v>
      </c>
      <c r="AD27" s="137">
        <v>0</v>
      </c>
      <c r="AE27" s="137">
        <v>0</v>
      </c>
      <c r="AF27" s="137">
        <v>0</v>
      </c>
    </row>
    <row r="28" spans="1:32" x14ac:dyDescent="0.25">
      <c r="A28" s="32">
        <v>24</v>
      </c>
      <c r="B28" s="38" t="s">
        <v>92</v>
      </c>
      <c r="C28" s="14" t="s">
        <v>235</v>
      </c>
      <c r="D28" s="138">
        <v>0</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7">
        <v>0</v>
      </c>
      <c r="AA28" s="137">
        <v>0</v>
      </c>
      <c r="AB28" s="137">
        <v>0</v>
      </c>
      <c r="AC28" s="137">
        <v>0</v>
      </c>
      <c r="AD28" s="137">
        <v>0</v>
      </c>
      <c r="AE28" s="137">
        <v>0</v>
      </c>
      <c r="AF28" s="137">
        <v>0</v>
      </c>
    </row>
    <row r="29" spans="1:32" x14ac:dyDescent="0.25">
      <c r="A29" s="32">
        <v>25</v>
      </c>
      <c r="B29" s="38" t="s">
        <v>93</v>
      </c>
      <c r="C29" s="14" t="s">
        <v>236</v>
      </c>
      <c r="D29" s="138">
        <v>0</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7">
        <v>0</v>
      </c>
      <c r="AA29" s="137">
        <v>0</v>
      </c>
      <c r="AB29" s="137">
        <v>0</v>
      </c>
      <c r="AC29" s="137">
        <v>0</v>
      </c>
      <c r="AD29" s="137">
        <v>0</v>
      </c>
      <c r="AE29" s="137">
        <v>0</v>
      </c>
      <c r="AF29" s="137">
        <v>0</v>
      </c>
    </row>
    <row r="30" spans="1:32" x14ac:dyDescent="0.25">
      <c r="A30" s="32">
        <v>26</v>
      </c>
      <c r="B30" s="38" t="s">
        <v>94</v>
      </c>
      <c r="C30" s="14" t="s">
        <v>237</v>
      </c>
      <c r="D30" s="138">
        <v>0</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7">
        <v>0</v>
      </c>
      <c r="AA30" s="137">
        <v>0</v>
      </c>
      <c r="AB30" s="137">
        <v>0</v>
      </c>
      <c r="AC30" s="137">
        <v>0</v>
      </c>
      <c r="AD30" s="137">
        <v>0</v>
      </c>
      <c r="AE30" s="137">
        <v>0</v>
      </c>
      <c r="AF30" s="137">
        <v>0</v>
      </c>
    </row>
    <row r="31" spans="1:32" x14ac:dyDescent="0.25">
      <c r="A31" s="32">
        <v>27</v>
      </c>
      <c r="B31" s="38" t="s">
        <v>95</v>
      </c>
      <c r="C31" s="14" t="s">
        <v>238</v>
      </c>
      <c r="D31" s="138">
        <v>0</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7">
        <v>0</v>
      </c>
      <c r="AA31" s="137">
        <v>0</v>
      </c>
      <c r="AB31" s="137">
        <v>0</v>
      </c>
      <c r="AC31" s="137">
        <v>0</v>
      </c>
      <c r="AD31" s="137">
        <v>0</v>
      </c>
      <c r="AE31" s="137">
        <v>0</v>
      </c>
      <c r="AF31" s="137">
        <v>0</v>
      </c>
    </row>
    <row r="32" spans="1:32" x14ac:dyDescent="0.25">
      <c r="A32" s="32">
        <v>28</v>
      </c>
      <c r="B32" s="38" t="s">
        <v>96</v>
      </c>
      <c r="C32" s="14" t="s">
        <v>66</v>
      </c>
      <c r="D32" s="138">
        <v>0</v>
      </c>
      <c r="E32" s="138">
        <v>0</v>
      </c>
      <c r="F32" s="138">
        <v>0</v>
      </c>
      <c r="G32" s="138">
        <v>0</v>
      </c>
      <c r="H32" s="138">
        <v>0</v>
      </c>
      <c r="I32" s="138">
        <v>0</v>
      </c>
      <c r="J32" s="138">
        <v>0</v>
      </c>
      <c r="K32" s="138">
        <v>0</v>
      </c>
      <c r="L32" s="138">
        <v>0</v>
      </c>
      <c r="M32" s="138">
        <v>0</v>
      </c>
      <c r="N32" s="138">
        <v>0</v>
      </c>
      <c r="O32" s="138">
        <v>0</v>
      </c>
      <c r="P32" s="138">
        <v>0</v>
      </c>
      <c r="Q32" s="138">
        <v>0</v>
      </c>
      <c r="R32" s="138">
        <v>0</v>
      </c>
      <c r="S32" s="138">
        <v>0</v>
      </c>
      <c r="T32" s="138">
        <v>0</v>
      </c>
      <c r="U32" s="138">
        <v>0</v>
      </c>
      <c r="V32" s="138">
        <v>0</v>
      </c>
      <c r="W32" s="138">
        <v>0</v>
      </c>
      <c r="X32" s="138">
        <v>0</v>
      </c>
      <c r="Y32" s="138">
        <v>0</v>
      </c>
      <c r="Z32" s="137">
        <v>0</v>
      </c>
      <c r="AA32" s="137">
        <v>0</v>
      </c>
      <c r="AB32" s="137">
        <v>0</v>
      </c>
      <c r="AC32" s="137">
        <v>0</v>
      </c>
      <c r="AD32" s="137">
        <v>0</v>
      </c>
      <c r="AE32" s="137">
        <v>0</v>
      </c>
      <c r="AF32" s="137">
        <v>0</v>
      </c>
    </row>
    <row r="33" spans="1:32" x14ac:dyDescent="0.25">
      <c r="A33" s="32">
        <v>29</v>
      </c>
      <c r="B33" s="38" t="s">
        <v>97</v>
      </c>
      <c r="C33" s="14" t="s">
        <v>239</v>
      </c>
      <c r="D33" s="138">
        <v>0</v>
      </c>
      <c r="E33" s="138">
        <v>0</v>
      </c>
      <c r="F33" s="138">
        <v>0</v>
      </c>
      <c r="G33" s="138">
        <v>0</v>
      </c>
      <c r="H33" s="138">
        <v>0</v>
      </c>
      <c r="I33" s="138">
        <v>0</v>
      </c>
      <c r="J33" s="138">
        <v>0</v>
      </c>
      <c r="K33" s="138">
        <v>0</v>
      </c>
      <c r="L33" s="138">
        <v>0</v>
      </c>
      <c r="M33" s="138">
        <v>0</v>
      </c>
      <c r="N33" s="138">
        <v>0</v>
      </c>
      <c r="O33" s="138">
        <v>0</v>
      </c>
      <c r="P33" s="138">
        <v>0</v>
      </c>
      <c r="Q33" s="138">
        <v>0</v>
      </c>
      <c r="R33" s="138">
        <v>0</v>
      </c>
      <c r="S33" s="138">
        <v>0</v>
      </c>
      <c r="T33" s="138">
        <v>0</v>
      </c>
      <c r="U33" s="138">
        <v>0</v>
      </c>
      <c r="V33" s="138">
        <v>0</v>
      </c>
      <c r="W33" s="138">
        <v>0</v>
      </c>
      <c r="X33" s="138">
        <v>0</v>
      </c>
      <c r="Y33" s="138">
        <v>0</v>
      </c>
      <c r="Z33" s="137">
        <v>0</v>
      </c>
      <c r="AA33" s="137">
        <v>0</v>
      </c>
      <c r="AB33" s="137">
        <v>0</v>
      </c>
      <c r="AC33" s="137">
        <v>0</v>
      </c>
      <c r="AD33" s="137">
        <v>0</v>
      </c>
      <c r="AE33" s="137">
        <v>0</v>
      </c>
      <c r="AF33" s="137">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35C5D-5B62-4FDA-9827-336A64FDBB7B}">
  <dimension ref="A1:Z85"/>
  <sheetViews>
    <sheetView zoomScaleNormal="100" workbookViewId="0">
      <pane xSplit="3" ySplit="3" topLeftCell="D4" activePane="bottomRight" state="frozen"/>
      <selection pane="topRight" activeCell="C1" sqref="C1"/>
      <selection pane="bottomLeft" activeCell="A4" sqref="A4"/>
      <selection pane="bottomRight" activeCell="A2" sqref="A2"/>
    </sheetView>
  </sheetViews>
  <sheetFormatPr defaultColWidth="15.453125" defaultRowHeight="11.5" x14ac:dyDescent="0.25"/>
  <cols>
    <col min="1" max="1" width="5" style="31" customWidth="1"/>
    <col min="2" max="2" width="4.453125" style="31" customWidth="1"/>
    <col min="3" max="3" width="4.453125" style="3" customWidth="1"/>
    <col min="4" max="15" width="4.453125" style="1" customWidth="1"/>
    <col min="16" max="16" width="5.54296875" style="11" customWidth="1"/>
    <col min="17" max="17" width="5.26953125" style="11" customWidth="1"/>
    <col min="18" max="20" width="5.26953125" style="1" customWidth="1"/>
    <col min="21" max="21" width="5.26953125" style="11" customWidth="1"/>
    <col min="22" max="23" width="5.26953125" style="1" customWidth="1"/>
    <col min="24" max="24" width="5.26953125" style="11" customWidth="1"/>
    <col min="25" max="25" width="4.90625" style="11" customWidth="1"/>
    <col min="26" max="50" width="4.90625" style="1" customWidth="1"/>
    <col min="51" max="16384" width="15.453125" style="1"/>
  </cols>
  <sheetData>
    <row r="1" spans="1:25" x14ac:dyDescent="0.25">
      <c r="A1" s="129" t="str">
        <f>'T1'!A1</f>
        <v>Nepal Input-Output Table, 2017, current prices, NPRs billion</v>
      </c>
      <c r="B1" s="27"/>
      <c r="C1" s="25"/>
      <c r="D1" s="25"/>
      <c r="E1" s="25"/>
      <c r="F1" s="25"/>
      <c r="G1" s="25"/>
      <c r="H1" s="25"/>
      <c r="I1" s="25"/>
      <c r="J1" s="25"/>
      <c r="K1" s="25"/>
      <c r="L1" s="25"/>
      <c r="M1" s="25"/>
      <c r="N1" s="25"/>
      <c r="O1" s="25"/>
      <c r="P1" s="71"/>
      <c r="Q1" s="25"/>
      <c r="R1" s="25"/>
      <c r="S1" s="25"/>
      <c r="T1" s="25"/>
      <c r="U1" s="71"/>
      <c r="V1" s="25"/>
      <c r="W1" s="71"/>
      <c r="X1" s="1"/>
      <c r="Y1" s="1"/>
    </row>
    <row r="2" spans="1:25" s="5" customFormat="1" ht="13.5" customHeight="1" x14ac:dyDescent="0.25">
      <c r="A2" s="48" t="s">
        <v>719</v>
      </c>
      <c r="B2" s="49"/>
      <c r="C2" s="30">
        <v>1</v>
      </c>
      <c r="D2" s="32">
        <v>2</v>
      </c>
      <c r="E2" s="30">
        <v>3</v>
      </c>
      <c r="F2" s="32">
        <v>4</v>
      </c>
      <c r="G2" s="30">
        <v>5</v>
      </c>
      <c r="H2" s="32">
        <v>6</v>
      </c>
      <c r="I2" s="30">
        <v>7</v>
      </c>
      <c r="J2" s="32">
        <v>8</v>
      </c>
      <c r="K2" s="30">
        <v>9</v>
      </c>
      <c r="L2" s="32">
        <v>10</v>
      </c>
      <c r="M2" s="30">
        <v>11</v>
      </c>
      <c r="N2" s="32">
        <v>12</v>
      </c>
      <c r="O2" s="30">
        <v>13</v>
      </c>
      <c r="P2" s="69">
        <v>14</v>
      </c>
      <c r="Q2" s="30">
        <v>20</v>
      </c>
      <c r="R2" s="30">
        <v>21</v>
      </c>
      <c r="S2" s="32">
        <v>22</v>
      </c>
      <c r="T2" s="32">
        <v>23</v>
      </c>
      <c r="U2" s="74">
        <v>24</v>
      </c>
      <c r="V2" s="74">
        <v>19</v>
      </c>
    </row>
    <row r="3" spans="1:25" s="55" customFormat="1" x14ac:dyDescent="0.25">
      <c r="A3" s="62"/>
      <c r="B3" s="63"/>
      <c r="C3" s="16" t="s">
        <v>212</v>
      </c>
      <c r="D3" s="16" t="s">
        <v>213</v>
      </c>
      <c r="E3" s="16" t="s">
        <v>214</v>
      </c>
      <c r="F3" s="16" t="s">
        <v>215</v>
      </c>
      <c r="G3" s="16" t="s">
        <v>216</v>
      </c>
      <c r="H3" s="16" t="s">
        <v>217</v>
      </c>
      <c r="I3" s="16" t="s">
        <v>218</v>
      </c>
      <c r="J3" s="16" t="s">
        <v>219</v>
      </c>
      <c r="K3" s="16" t="s">
        <v>220</v>
      </c>
      <c r="L3" s="16" t="s">
        <v>221</v>
      </c>
      <c r="M3" s="16" t="s">
        <v>222</v>
      </c>
      <c r="N3" s="16" t="s">
        <v>223</v>
      </c>
      <c r="O3" s="16" t="s">
        <v>224</v>
      </c>
      <c r="P3" s="17" t="s">
        <v>225</v>
      </c>
      <c r="Q3" s="12" t="s">
        <v>234</v>
      </c>
      <c r="R3" s="12" t="s">
        <v>236</v>
      </c>
      <c r="S3" s="12" t="s">
        <v>237</v>
      </c>
      <c r="T3" s="12" t="s">
        <v>66</v>
      </c>
      <c r="U3" s="13" t="s">
        <v>250</v>
      </c>
      <c r="V3" s="13" t="s">
        <v>239</v>
      </c>
    </row>
    <row r="4" spans="1:25" x14ac:dyDescent="0.25">
      <c r="A4" s="32">
        <v>1</v>
      </c>
      <c r="B4" s="28" t="s">
        <v>212</v>
      </c>
      <c r="C4" s="75">
        <f>'T4'!D5</f>
        <v>79.027224673187689</v>
      </c>
      <c r="D4" s="75">
        <f>'T4'!E5</f>
        <v>0</v>
      </c>
      <c r="E4" s="75">
        <f>'T4'!F5</f>
        <v>121.44039421412147</v>
      </c>
      <c r="F4" s="75">
        <f>'T4'!G5</f>
        <v>0</v>
      </c>
      <c r="G4" s="75">
        <f>'T4'!H5</f>
        <v>0</v>
      </c>
      <c r="H4" s="75">
        <f>'T4'!I5</f>
        <v>40.321216809553512</v>
      </c>
      <c r="I4" s="75">
        <f>'T4'!J5</f>
        <v>0</v>
      </c>
      <c r="J4" s="75">
        <f>'T4'!K5</f>
        <v>16.694568335706812</v>
      </c>
      <c r="K4" s="75">
        <f>'T4'!L5</f>
        <v>0</v>
      </c>
      <c r="L4" s="75">
        <f>'T4'!M5</f>
        <v>3.0831759843737934</v>
      </c>
      <c r="M4" s="75">
        <f>'T4'!N5</f>
        <v>13.11911880460887</v>
      </c>
      <c r="N4" s="75">
        <f>'T4'!O5</f>
        <v>0</v>
      </c>
      <c r="O4" s="75">
        <f>'T4'!P5</f>
        <v>0</v>
      </c>
      <c r="P4" s="76">
        <f t="shared" ref="P4:P16" si="0">SUM(C4:O4)</f>
        <v>273.68569882155214</v>
      </c>
      <c r="Q4" s="75">
        <f>'T4'!Z5+'T4'!AA5</f>
        <v>389.69076868736067</v>
      </c>
      <c r="R4" s="75">
        <f>'T4'!AB5</f>
        <v>0</v>
      </c>
      <c r="S4" s="75">
        <f>'T4'!AC5+'T4'!AD5</f>
        <v>300.85838668301716</v>
      </c>
      <c r="T4" s="75">
        <f>'T4'!AE5</f>
        <v>6.0305412280898691</v>
      </c>
      <c r="U4" s="76">
        <f t="shared" ref="U4:U16" si="1">SUM(Q4:T4)</f>
        <v>696.57969659846765</v>
      </c>
      <c r="V4" s="76">
        <f t="shared" ref="V4:V16" si="2">P4+U4</f>
        <v>970.26539542001979</v>
      </c>
      <c r="W4" s="95">
        <f>C23</f>
        <v>1.1583331019217424</v>
      </c>
      <c r="X4" s="1"/>
      <c r="Y4" s="1"/>
    </row>
    <row r="5" spans="1:25" x14ac:dyDescent="0.25">
      <c r="A5" s="32">
        <v>2</v>
      </c>
      <c r="B5" s="28" t="s">
        <v>213</v>
      </c>
      <c r="C5" s="75">
        <f>'T4'!D6</f>
        <v>0</v>
      </c>
      <c r="D5" s="75">
        <f>'T4'!E6</f>
        <v>0</v>
      </c>
      <c r="E5" s="75">
        <f>'T4'!F6</f>
        <v>6.9571826056147223</v>
      </c>
      <c r="F5" s="75">
        <f>'T4'!G6</f>
        <v>9.5112604725968044</v>
      </c>
      <c r="G5" s="75">
        <f>'T4'!H6</f>
        <v>0</v>
      </c>
      <c r="H5" s="75">
        <f>'T4'!I6</f>
        <v>1.7989801509072721E-2</v>
      </c>
      <c r="I5" s="75">
        <f>'T4'!J6</f>
        <v>0</v>
      </c>
      <c r="J5" s="75">
        <f>'T4'!K6</f>
        <v>8.8462265866936698E-3</v>
      </c>
      <c r="K5" s="75">
        <f>'T4'!L6</f>
        <v>0</v>
      </c>
      <c r="L5" s="75">
        <f>'T4'!M6</f>
        <v>0</v>
      </c>
      <c r="M5" s="75">
        <f>'T4'!N6</f>
        <v>0</v>
      </c>
      <c r="N5" s="75">
        <f>'T4'!O6</f>
        <v>0</v>
      </c>
      <c r="O5" s="75">
        <f>'T4'!P6</f>
        <v>1.6691867303424285E-2</v>
      </c>
      <c r="P5" s="76">
        <f t="shared" si="0"/>
        <v>16.511970973610723</v>
      </c>
      <c r="Q5" s="75">
        <f>'T4'!Z6+'T4'!AA6</f>
        <v>2.9698672917972986</v>
      </c>
      <c r="R5" s="75">
        <f>'T4'!AB6</f>
        <v>0</v>
      </c>
      <c r="S5" s="75">
        <f>'T4'!AC6+'T4'!AD6</f>
        <v>0.20567185857992398</v>
      </c>
      <c r="T5" s="75">
        <f>'T4'!AE6</f>
        <v>0.28684070522301525</v>
      </c>
      <c r="U5" s="76">
        <f t="shared" si="1"/>
        <v>3.4623798556002376</v>
      </c>
      <c r="V5" s="76">
        <f t="shared" si="2"/>
        <v>19.974350829210959</v>
      </c>
      <c r="W5" s="95">
        <f>D23</f>
        <v>1.3000818192380181</v>
      </c>
      <c r="X5" s="1"/>
      <c r="Y5" s="1"/>
    </row>
    <row r="6" spans="1:25" x14ac:dyDescent="0.25">
      <c r="A6" s="32">
        <v>3</v>
      </c>
      <c r="B6" s="28" t="s">
        <v>214</v>
      </c>
      <c r="C6" s="75">
        <f>'T4'!D7</f>
        <v>70.362858061103054</v>
      </c>
      <c r="D6" s="75">
        <f>'T4'!E7</f>
        <v>1.1933885155059263</v>
      </c>
      <c r="E6" s="75">
        <f>'T4'!F7</f>
        <v>148.04029076894443</v>
      </c>
      <c r="F6" s="75">
        <f>'T4'!G7</f>
        <v>109.79270133062373</v>
      </c>
      <c r="G6" s="75">
        <f>'T4'!H7</f>
        <v>6.0358392779727508</v>
      </c>
      <c r="H6" s="75">
        <f>'T4'!I7</f>
        <v>27.06008056832831</v>
      </c>
      <c r="I6" s="75">
        <f>'T4'!J7</f>
        <v>7.6757536744066694</v>
      </c>
      <c r="J6" s="75">
        <f>'T4'!K7</f>
        <v>18.287464252610008</v>
      </c>
      <c r="K6" s="75">
        <f>'T4'!L7</f>
        <v>9.5383174022697776</v>
      </c>
      <c r="L6" s="75">
        <f>'T4'!M7</f>
        <v>5.5008633524561503</v>
      </c>
      <c r="M6" s="75">
        <f>'T4'!N7</f>
        <v>2.800006767275085</v>
      </c>
      <c r="N6" s="75">
        <f>'T4'!O7</f>
        <v>4.5671345712395039</v>
      </c>
      <c r="O6" s="75">
        <f>'T4'!P7</f>
        <v>9.5054335372963248</v>
      </c>
      <c r="P6" s="76">
        <f t="shared" si="0"/>
        <v>420.36013208003169</v>
      </c>
      <c r="Q6" s="75">
        <f>'T4'!Z7+'T4'!AA7</f>
        <v>191.64165472695126</v>
      </c>
      <c r="R6" s="75">
        <f>'T4'!AB7</f>
        <v>0.67840853185969729</v>
      </c>
      <c r="S6" s="75">
        <f>'T4'!AC7+'T4'!AD7</f>
        <v>30.457783142042196</v>
      </c>
      <c r="T6" s="75">
        <f>'T4'!AE7</f>
        <v>28.454169611743151</v>
      </c>
      <c r="U6" s="76">
        <f t="shared" si="1"/>
        <v>251.23201601259629</v>
      </c>
      <c r="V6" s="76">
        <f t="shared" si="2"/>
        <v>671.59214809262801</v>
      </c>
      <c r="W6" s="95">
        <f>E23</f>
        <v>1.2878380519806507</v>
      </c>
      <c r="X6" s="1"/>
      <c r="Y6" s="1"/>
    </row>
    <row r="7" spans="1:25" x14ac:dyDescent="0.25">
      <c r="A7" s="32">
        <v>4</v>
      </c>
      <c r="B7" s="28" t="s">
        <v>215</v>
      </c>
      <c r="C7" s="75">
        <f>'T4'!D8</f>
        <v>1.1455167177014343</v>
      </c>
      <c r="D7" s="75">
        <f>'T4'!E8</f>
        <v>5.2494000935044555E-2</v>
      </c>
      <c r="E7" s="75">
        <f>'T4'!F8</f>
        <v>2.0138802525776081</v>
      </c>
      <c r="F7" s="75">
        <f>'T4'!G8</f>
        <v>0.1826077130722186</v>
      </c>
      <c r="G7" s="75">
        <f>'T4'!H8</f>
        <v>0.2210738299673439</v>
      </c>
      <c r="H7" s="75">
        <f>'T4'!I8</f>
        <v>1.498590424917845E-2</v>
      </c>
      <c r="I7" s="75">
        <f>'T4'!J8</f>
        <v>0.42284455649376523</v>
      </c>
      <c r="J7" s="75">
        <f>'T4'!K8</f>
        <v>4.7303696611343371E-2</v>
      </c>
      <c r="K7" s="75">
        <f>'T4'!L8</f>
        <v>38.915147260036761</v>
      </c>
      <c r="L7" s="75">
        <f>'T4'!M8</f>
        <v>0.18272837010991672</v>
      </c>
      <c r="M7" s="75">
        <f>'T4'!N8</f>
        <v>0.19691285567226718</v>
      </c>
      <c r="N7" s="75">
        <f>'T4'!O8</f>
        <v>0.26588676886892848</v>
      </c>
      <c r="O7" s="75">
        <f>'T4'!P8</f>
        <v>0.8531784545837644</v>
      </c>
      <c r="P7" s="76">
        <f t="shared" si="0"/>
        <v>44.514560380879573</v>
      </c>
      <c r="Q7" s="75">
        <f>'T4'!Z8+'T4'!AA8</f>
        <v>1.3292865191021277</v>
      </c>
      <c r="R7" s="75">
        <f>'T4'!AB8</f>
        <v>1.5930486121872067</v>
      </c>
      <c r="S7" s="75">
        <f>'T4'!AC8+'T4'!AD8</f>
        <v>361.86736957840986</v>
      </c>
      <c r="T7" s="75">
        <f>'T4'!AE8</f>
        <v>4.3121514414240814</v>
      </c>
      <c r="U7" s="76">
        <f t="shared" si="1"/>
        <v>369.10185615112329</v>
      </c>
      <c r="V7" s="76">
        <f t="shared" si="2"/>
        <v>413.61641653200286</v>
      </c>
      <c r="W7" s="95">
        <f>F23</f>
        <v>1.3255829969529185</v>
      </c>
      <c r="X7" s="1"/>
      <c r="Y7" s="1"/>
    </row>
    <row r="8" spans="1:25" x14ac:dyDescent="0.25">
      <c r="A8" s="32">
        <v>5</v>
      </c>
      <c r="B8" s="28" t="s">
        <v>216</v>
      </c>
      <c r="C8" s="75">
        <f>'T4'!D9</f>
        <v>25.715376274801898</v>
      </c>
      <c r="D8" s="75">
        <f>'T4'!E9</f>
        <v>0.29030809793614365</v>
      </c>
      <c r="E8" s="75">
        <f>'T4'!F9</f>
        <v>45.260028102212992</v>
      </c>
      <c r="F8" s="75">
        <f>'T4'!G9</f>
        <v>20.307344270511713</v>
      </c>
      <c r="G8" s="75">
        <f>'T4'!H9</f>
        <v>0.45273851520525743</v>
      </c>
      <c r="H8" s="75">
        <f>'T4'!I9</f>
        <v>7.9990585763247779</v>
      </c>
      <c r="I8" s="75">
        <f>'T4'!J9</f>
        <v>11.071261292847048</v>
      </c>
      <c r="J8" s="75">
        <f>'T4'!K9</f>
        <v>4.0327244053476772</v>
      </c>
      <c r="K8" s="75">
        <f>'T4'!L9</f>
        <v>1.7805871788168548</v>
      </c>
      <c r="L8" s="75">
        <f>'T4'!M9</f>
        <v>1.5301668615644084</v>
      </c>
      <c r="M8" s="75">
        <f>'T4'!N9</f>
        <v>1.8024351707320216</v>
      </c>
      <c r="N8" s="75">
        <f>'T4'!O9</f>
        <v>1.9833662344715282</v>
      </c>
      <c r="O8" s="75">
        <f>'T4'!P9</f>
        <v>3.0399860678077535</v>
      </c>
      <c r="P8" s="76">
        <f t="shared" si="0"/>
        <v>125.2653810485801</v>
      </c>
      <c r="Q8" s="75">
        <f>'T4'!Z9+'T4'!AA9</f>
        <v>183.91048739015932</v>
      </c>
      <c r="R8" s="75">
        <f>'T4'!AB9</f>
        <v>0</v>
      </c>
      <c r="S8" s="75">
        <f>'T4'!AC9+'T4'!AD9</f>
        <v>63.515200217235979</v>
      </c>
      <c r="T8" s="75">
        <f>'T4'!AE9</f>
        <v>11.841145805943697</v>
      </c>
      <c r="U8" s="76">
        <f t="shared" si="1"/>
        <v>259.26683341333899</v>
      </c>
      <c r="V8" s="76">
        <f t="shared" si="2"/>
        <v>384.53221446191907</v>
      </c>
      <c r="W8" s="95">
        <f>G23</f>
        <v>1.3236096775145585</v>
      </c>
      <c r="X8" s="1"/>
      <c r="Y8" s="1"/>
    </row>
    <row r="9" spans="1:25" x14ac:dyDescent="0.25">
      <c r="A9" s="32">
        <v>6</v>
      </c>
      <c r="B9" s="28" t="s">
        <v>217</v>
      </c>
      <c r="C9" s="75">
        <f>'T4'!D10</f>
        <v>0.62053277450673872</v>
      </c>
      <c r="D9" s="75">
        <f>'T4'!E10</f>
        <v>1.0323952454108753E-2</v>
      </c>
      <c r="E9" s="75">
        <f>'T4'!F10</f>
        <v>3.2343991921190942</v>
      </c>
      <c r="F9" s="75">
        <f>'T4'!G10</f>
        <v>0.54496724735390034</v>
      </c>
      <c r="G9" s="75">
        <f>'T4'!H10</f>
        <v>0.14197282892314572</v>
      </c>
      <c r="H9" s="75">
        <f>'T4'!I10</f>
        <v>7.9948011647678499</v>
      </c>
      <c r="I9" s="75">
        <f>'T4'!J10</f>
        <v>5.1729601383229351</v>
      </c>
      <c r="J9" s="75">
        <f>'T4'!K10</f>
        <v>5.2620820053113304</v>
      </c>
      <c r="K9" s="75">
        <f>'T4'!L10</f>
        <v>3.7646991370636229</v>
      </c>
      <c r="L9" s="75">
        <f>'T4'!M10</f>
        <v>8.6125218671931236E-2</v>
      </c>
      <c r="M9" s="75">
        <f>'T4'!N10</f>
        <v>2.4617083567404623</v>
      </c>
      <c r="N9" s="75">
        <f>'T4'!O10</f>
        <v>0.11204997320482792</v>
      </c>
      <c r="O9" s="75">
        <f>'T4'!P10</f>
        <v>12.548744595786129</v>
      </c>
      <c r="P9" s="76">
        <f t="shared" si="0"/>
        <v>41.955366585226081</v>
      </c>
      <c r="Q9" s="75">
        <f>'T4'!Z10+'T4'!AA10</f>
        <v>107.24267641496968</v>
      </c>
      <c r="R9" s="75">
        <f>'T4'!AB10</f>
        <v>0.84976203413165807</v>
      </c>
      <c r="S9" s="75">
        <f>'T4'!AC10+'T4'!AD10</f>
        <v>2.4606952308172301</v>
      </c>
      <c r="T9" s="75">
        <f>'T4'!AE10</f>
        <v>1.5513563456869663</v>
      </c>
      <c r="U9" s="76">
        <f t="shared" si="1"/>
        <v>112.10449002560554</v>
      </c>
      <c r="V9" s="76">
        <f t="shared" si="2"/>
        <v>154.05985661083162</v>
      </c>
      <c r="W9" s="95">
        <f>H23</f>
        <v>1.1789320780176458</v>
      </c>
      <c r="X9" s="1"/>
      <c r="Y9" s="1"/>
    </row>
    <row r="10" spans="1:25" x14ac:dyDescent="0.25">
      <c r="A10" s="32">
        <v>7</v>
      </c>
      <c r="B10" s="28" t="s">
        <v>218</v>
      </c>
      <c r="C10" s="75">
        <f>'T4'!D11</f>
        <v>13.637012668059494</v>
      </c>
      <c r="D10" s="75">
        <f>'T4'!E11</f>
        <v>0.29039398949580031</v>
      </c>
      <c r="E10" s="75">
        <f>'T4'!F11</f>
        <v>22.75400463354957</v>
      </c>
      <c r="F10" s="75">
        <f>'T4'!G11</f>
        <v>6.8669115188565337</v>
      </c>
      <c r="G10" s="75">
        <f>'T4'!H11</f>
        <v>30.762474029945441</v>
      </c>
      <c r="H10" s="75">
        <f>'T4'!I11</f>
        <v>3.675184463705361</v>
      </c>
      <c r="I10" s="75">
        <f>'T4'!J11</f>
        <v>13.785021748539794</v>
      </c>
      <c r="J10" s="75">
        <f>'T4'!K11</f>
        <v>7.4189302906231971</v>
      </c>
      <c r="K10" s="75">
        <f>'T4'!L11</f>
        <v>6.100962840249986</v>
      </c>
      <c r="L10" s="75">
        <f>'T4'!M11</f>
        <v>1.6229415250676296</v>
      </c>
      <c r="M10" s="75">
        <f>'T4'!N11</f>
        <v>5.3485182224398011</v>
      </c>
      <c r="N10" s="75">
        <f>'T4'!O11</f>
        <v>1.9672163586147928</v>
      </c>
      <c r="O10" s="75">
        <f>'T4'!P11</f>
        <v>15.536523618769589</v>
      </c>
      <c r="P10" s="76">
        <f t="shared" si="0"/>
        <v>129.76609590791699</v>
      </c>
      <c r="Q10" s="75">
        <f>'T4'!Z11+'T4'!AA11</f>
        <v>135.5792336413279</v>
      </c>
      <c r="R10" s="75">
        <f>'T4'!AB11</f>
        <v>3.2462301695777116</v>
      </c>
      <c r="S10" s="75">
        <f>'T4'!AC11+'T4'!AD11</f>
        <v>32.293224378590679</v>
      </c>
      <c r="T10" s="75">
        <f>'T4'!AE11</f>
        <v>23.607541586243286</v>
      </c>
      <c r="U10" s="76">
        <f t="shared" si="1"/>
        <v>194.72622977573957</v>
      </c>
      <c r="V10" s="76">
        <f t="shared" si="2"/>
        <v>324.49232568365653</v>
      </c>
      <c r="W10" s="95">
        <f>I23</f>
        <v>1.1926122895576514</v>
      </c>
      <c r="X10" s="1"/>
      <c r="Y10" s="1"/>
    </row>
    <row r="11" spans="1:25" x14ac:dyDescent="0.25">
      <c r="A11" s="32">
        <v>8</v>
      </c>
      <c r="B11" s="28" t="s">
        <v>219</v>
      </c>
      <c r="C11" s="75">
        <f>'T4'!D12</f>
        <v>1.1408641118303324</v>
      </c>
      <c r="D11" s="75">
        <f>'T4'!E12</f>
        <v>2.9395551296892565E-2</v>
      </c>
      <c r="E11" s="75">
        <f>'T4'!F12</f>
        <v>2.7778616616764458</v>
      </c>
      <c r="F11" s="75">
        <f>'T4'!G12</f>
        <v>0.9623777343340556</v>
      </c>
      <c r="G11" s="75">
        <f>'T4'!H12</f>
        <v>7.1980125916446704</v>
      </c>
      <c r="H11" s="75">
        <f>'T4'!I12</f>
        <v>4.4299572135483283</v>
      </c>
      <c r="I11" s="75">
        <f>'T4'!J12</f>
        <v>5.5213997700213087</v>
      </c>
      <c r="J11" s="75">
        <f>'T4'!K12</f>
        <v>3.3075463671705116</v>
      </c>
      <c r="K11" s="75">
        <f>'T4'!L12</f>
        <v>5.3082276273538493</v>
      </c>
      <c r="L11" s="75">
        <f>'T4'!M12</f>
        <v>0.19610552018249996</v>
      </c>
      <c r="M11" s="75">
        <f>'T4'!N12</f>
        <v>1.497156547150533</v>
      </c>
      <c r="N11" s="75">
        <f>'T4'!O12</f>
        <v>0.43239121084034443</v>
      </c>
      <c r="O11" s="75">
        <f>'T4'!P12</f>
        <v>9.4133866229121157</v>
      </c>
      <c r="P11" s="76">
        <f t="shared" si="0"/>
        <v>42.214682529961884</v>
      </c>
      <c r="Q11" s="75">
        <f>'T4'!Z12+'T4'!AA12</f>
        <v>60.217322138939437</v>
      </c>
      <c r="R11" s="75">
        <f>'T4'!AB12</f>
        <v>0.27200665662884926</v>
      </c>
      <c r="S11" s="75">
        <f>'T4'!AC12+'T4'!AD12</f>
        <v>0.71811813359397725</v>
      </c>
      <c r="T11" s="75">
        <f>'T4'!AE12</f>
        <v>5.5461144561191098</v>
      </c>
      <c r="U11" s="76">
        <f t="shared" si="1"/>
        <v>66.753561385281373</v>
      </c>
      <c r="V11" s="76">
        <f t="shared" si="2"/>
        <v>108.96824391524325</v>
      </c>
      <c r="W11" s="95">
        <f>J23</f>
        <v>1.2932519292964961</v>
      </c>
      <c r="X11" s="1"/>
      <c r="Y11" s="1"/>
    </row>
    <row r="12" spans="1:25" x14ac:dyDescent="0.25">
      <c r="A12" s="32">
        <v>9</v>
      </c>
      <c r="B12" s="28" t="s">
        <v>220</v>
      </c>
      <c r="C12" s="75">
        <f>'T4'!D13</f>
        <v>7.0512438985021033</v>
      </c>
      <c r="D12" s="75">
        <f>'T4'!E13</f>
        <v>0.4096107931449145</v>
      </c>
      <c r="E12" s="75">
        <f>'T4'!F13</f>
        <v>5.4327897357961277</v>
      </c>
      <c r="F12" s="75">
        <f>'T4'!G13</f>
        <v>4.1315923732420758</v>
      </c>
      <c r="G12" s="75">
        <f>'T4'!H13</f>
        <v>12.256220532929504</v>
      </c>
      <c r="H12" s="75">
        <f>'T4'!I13</f>
        <v>3.2238529782775331</v>
      </c>
      <c r="I12" s="75">
        <f>'T4'!J13</f>
        <v>11.076387404241272</v>
      </c>
      <c r="J12" s="75">
        <f>'T4'!K13</f>
        <v>3.1162204454297604</v>
      </c>
      <c r="K12" s="75">
        <f>'T4'!L13</f>
        <v>17.068621833137019</v>
      </c>
      <c r="L12" s="75">
        <f>'T4'!M13</f>
        <v>0.75001868241593395</v>
      </c>
      <c r="M12" s="75">
        <f>'T4'!N13</f>
        <v>1.7201751881240397</v>
      </c>
      <c r="N12" s="75">
        <f>'T4'!O13</f>
        <v>5.0587002302519624</v>
      </c>
      <c r="O12" s="75">
        <f>'T4'!P13</f>
        <v>10.746949426761489</v>
      </c>
      <c r="P12" s="76">
        <f t="shared" si="0"/>
        <v>82.042383522253729</v>
      </c>
      <c r="Q12" s="75">
        <f>'T4'!Z13+'T4'!AA13</f>
        <v>175.89528222415643</v>
      </c>
      <c r="R12" s="75">
        <f>'T4'!AB13</f>
        <v>0</v>
      </c>
      <c r="S12" s="75">
        <f>'T4'!AC13+'T4'!AD13</f>
        <v>141.53142607584329</v>
      </c>
      <c r="T12" s="75">
        <f>'T4'!AE13</f>
        <v>0.1364974101828538</v>
      </c>
      <c r="U12" s="76">
        <f t="shared" si="1"/>
        <v>317.56320571018261</v>
      </c>
      <c r="V12" s="76">
        <f t="shared" si="2"/>
        <v>399.60558923243633</v>
      </c>
      <c r="W12" s="95">
        <f>K23</f>
        <v>1.374791727851403</v>
      </c>
      <c r="X12" s="1"/>
      <c r="Y12" s="1"/>
    </row>
    <row r="13" spans="1:25" x14ac:dyDescent="0.25">
      <c r="A13" s="32">
        <v>10</v>
      </c>
      <c r="B13" s="28" t="s">
        <v>221</v>
      </c>
      <c r="C13" s="75">
        <f>'T4'!D14</f>
        <v>3.3460387540917839E-2</v>
      </c>
      <c r="D13" s="75">
        <f>'T4'!E14</f>
        <v>7.120230035718148E-3</v>
      </c>
      <c r="E13" s="75">
        <f>'T4'!F14</f>
        <v>0.17598863678801629</v>
      </c>
      <c r="F13" s="75">
        <f>'T4'!G14</f>
        <v>3.2068477595427199E-2</v>
      </c>
      <c r="G13" s="75">
        <f>'T4'!H14</f>
        <v>7.5714082215397827E-2</v>
      </c>
      <c r="H13" s="75">
        <f>'T4'!I14</f>
        <v>5.0302017463929923E-3</v>
      </c>
      <c r="I13" s="75">
        <f>'T4'!J14</f>
        <v>0.14628191301297161</v>
      </c>
      <c r="J13" s="75">
        <f>'T4'!K14</f>
        <v>1.4113280923341961E-2</v>
      </c>
      <c r="K13" s="75">
        <f>'T4'!L14</f>
        <v>1.5069948632704286E-2</v>
      </c>
      <c r="L13" s="75">
        <f>'T4'!M14</f>
        <v>7.6909884429382014E-2</v>
      </c>
      <c r="M13" s="75">
        <f>'T4'!N14</f>
        <v>6.6449584569547138E-2</v>
      </c>
      <c r="N13" s="75">
        <f>'T4'!O14</f>
        <v>0.11424657826773341</v>
      </c>
      <c r="O13" s="75">
        <f>'T4'!P14</f>
        <v>1.4458594282239599</v>
      </c>
      <c r="P13" s="76">
        <f t="shared" si="0"/>
        <v>2.2083126339815107</v>
      </c>
      <c r="Q13" s="75">
        <f>'T4'!Z14+'T4'!AA14</f>
        <v>22.244218611133633</v>
      </c>
      <c r="R13" s="75">
        <f>'T4'!AB14</f>
        <v>50.511384983915924</v>
      </c>
      <c r="S13" s="75">
        <f>'T4'!AC14+'T4'!AD14</f>
        <v>0</v>
      </c>
      <c r="T13" s="75">
        <f>'T4'!AE14</f>
        <v>12.593679723732995</v>
      </c>
      <c r="U13" s="76">
        <f t="shared" si="1"/>
        <v>85.349283318782554</v>
      </c>
      <c r="V13" s="76">
        <f t="shared" si="2"/>
        <v>87.557595952764061</v>
      </c>
      <c r="W13" s="95">
        <f>L23</f>
        <v>1.1965300412493884</v>
      </c>
      <c r="X13" s="1"/>
      <c r="Y13" s="1"/>
    </row>
    <row r="14" spans="1:25" x14ac:dyDescent="0.25">
      <c r="A14" s="32">
        <v>11</v>
      </c>
      <c r="B14" s="28" t="s">
        <v>222</v>
      </c>
      <c r="C14" s="75">
        <f>'T4'!D15</f>
        <v>2.5897873659460776E-2</v>
      </c>
      <c r="D14" s="75">
        <f>'T4'!E15</f>
        <v>4.7915309517326365E-4</v>
      </c>
      <c r="E14" s="75">
        <f>'T4'!F15</f>
        <v>0.56274312908298751</v>
      </c>
      <c r="F14" s="75">
        <f>'T4'!G15</f>
        <v>2.5833890988120015E-2</v>
      </c>
      <c r="G14" s="75">
        <f>'T4'!H15</f>
        <v>1.0930036176291952E-2</v>
      </c>
      <c r="H14" s="75">
        <f>'T4'!I15</f>
        <v>8.9526795669202363E-3</v>
      </c>
      <c r="I14" s="75">
        <f>'T4'!J15</f>
        <v>0.46412732149303243</v>
      </c>
      <c r="J14" s="75">
        <f>'T4'!K15</f>
        <v>5.9227024627347699E-3</v>
      </c>
      <c r="K14" s="75">
        <f>'T4'!L15</f>
        <v>0.13612154851423425</v>
      </c>
      <c r="L14" s="75">
        <f>'T4'!M15</f>
        <v>0.15974891505451091</v>
      </c>
      <c r="M14" s="75">
        <f>'T4'!N15</f>
        <v>0.7175769380431235</v>
      </c>
      <c r="N14" s="75">
        <f>'T4'!O15</f>
        <v>0.96906857498213517</v>
      </c>
      <c r="O14" s="75">
        <f>'T4'!P15</f>
        <v>5.9479035740797368</v>
      </c>
      <c r="P14" s="76">
        <f t="shared" si="0"/>
        <v>9.0353063371984614</v>
      </c>
      <c r="Q14" s="75">
        <f>'T4'!Z15+'T4'!AA15</f>
        <v>46.880610625443254</v>
      </c>
      <c r="R14" s="75">
        <f>'T4'!AB15</f>
        <v>146.2225623302165</v>
      </c>
      <c r="S14" s="75">
        <f>'T4'!AC15+'T4'!AD15</f>
        <v>0.46861398868878934</v>
      </c>
      <c r="T14" s="75">
        <f>'T4'!AE15</f>
        <v>0.12972670474557091</v>
      </c>
      <c r="U14" s="76">
        <f t="shared" si="1"/>
        <v>193.70151364909412</v>
      </c>
      <c r="V14" s="76">
        <f t="shared" si="2"/>
        <v>202.73681998629257</v>
      </c>
      <c r="W14" s="95">
        <f>M23</f>
        <v>1.2432879705378213</v>
      </c>
      <c r="X14" s="1"/>
      <c r="Y14" s="1"/>
    </row>
    <row r="15" spans="1:25" x14ac:dyDescent="0.25">
      <c r="A15" s="32">
        <v>12</v>
      </c>
      <c r="B15" s="28" t="s">
        <v>223</v>
      </c>
      <c r="C15" s="75">
        <f>'T4'!D16</f>
        <v>1.8076610994658042</v>
      </c>
      <c r="D15" s="75">
        <f>'T4'!E16</f>
        <v>4.0584461147578615E-3</v>
      </c>
      <c r="E15" s="75">
        <f>'T4'!F16</f>
        <v>0.37645158346984137</v>
      </c>
      <c r="F15" s="75">
        <f>'T4'!G16</f>
        <v>0.20150809055206029</v>
      </c>
      <c r="G15" s="75">
        <f>'T4'!H16</f>
        <v>0.10319235084215732</v>
      </c>
      <c r="H15" s="75">
        <f>'T4'!I16</f>
        <v>0.15219046570898823</v>
      </c>
      <c r="I15" s="75">
        <f>'T4'!J16</f>
        <v>0.14419093337128153</v>
      </c>
      <c r="J15" s="75">
        <f>'T4'!K16</f>
        <v>0.10539934524425763</v>
      </c>
      <c r="K15" s="75">
        <f>'T4'!L16</f>
        <v>0.77909339328410332</v>
      </c>
      <c r="L15" s="75">
        <f>'T4'!M16</f>
        <v>1.9446218163325819E-2</v>
      </c>
      <c r="M15" s="75">
        <f>'T4'!N16</f>
        <v>2.7029269942674662E-2</v>
      </c>
      <c r="N15" s="75">
        <f>'T4'!O16</f>
        <v>0.52462720901249849</v>
      </c>
      <c r="O15" s="75">
        <f>'T4'!P16</f>
        <v>1.109783973016407</v>
      </c>
      <c r="P15" s="76">
        <f t="shared" si="0"/>
        <v>5.3546323781881577</v>
      </c>
      <c r="Q15" s="75">
        <f>'T4'!Z16+'T4'!AA16</f>
        <v>30.318828428179593</v>
      </c>
      <c r="R15" s="75">
        <f>'T4'!AB16</f>
        <v>31.552019899658806</v>
      </c>
      <c r="S15" s="75">
        <f>'T4'!AC16+'T4'!AD16</f>
        <v>3.2892683145777593</v>
      </c>
      <c r="T15" s="75">
        <f>'T4'!AE16</f>
        <v>0.19559059192745323</v>
      </c>
      <c r="U15" s="76">
        <f t="shared" si="1"/>
        <v>65.355707234343612</v>
      </c>
      <c r="V15" s="76">
        <f t="shared" si="2"/>
        <v>70.710339612531769</v>
      </c>
      <c r="W15" s="95">
        <f>N23</f>
        <v>1.1986439050408786</v>
      </c>
      <c r="X15" s="1"/>
      <c r="Y15" s="1"/>
    </row>
    <row r="16" spans="1:25" x14ac:dyDescent="0.25">
      <c r="A16" s="32">
        <v>13</v>
      </c>
      <c r="B16" s="28" t="s">
        <v>224</v>
      </c>
      <c r="C16" s="75">
        <f>'T4'!D17</f>
        <v>29.447395479822912</v>
      </c>
      <c r="D16" s="75">
        <f>'T4'!E17</f>
        <v>1.0889933929071647</v>
      </c>
      <c r="E16" s="75">
        <f>'T4'!F17</f>
        <v>15.284570768082006</v>
      </c>
      <c r="F16" s="75">
        <f>'T4'!G17</f>
        <v>4.0226748018774101</v>
      </c>
      <c r="G16" s="75">
        <f>'T4'!H17</f>
        <v>4.9684725178149094</v>
      </c>
      <c r="H16" s="75">
        <f>'T4'!I17</f>
        <v>0.78238276947418517</v>
      </c>
      <c r="I16" s="75">
        <f>'T4'!J17</f>
        <v>5.9117208799417256</v>
      </c>
      <c r="J16" s="75">
        <f>'T4'!K17</f>
        <v>1.1711117750857065</v>
      </c>
      <c r="K16" s="75">
        <f>'T4'!L17</f>
        <v>12.748111380407774</v>
      </c>
      <c r="L16" s="75">
        <f>'T4'!M17</f>
        <v>1.8084828112048896</v>
      </c>
      <c r="M16" s="75">
        <f>'T4'!N17</f>
        <v>2.8269422270718136</v>
      </c>
      <c r="N16" s="75">
        <f>'T4'!O17</f>
        <v>3.3753810974506724</v>
      </c>
      <c r="O16" s="75">
        <f>'T4'!P17</f>
        <v>16.524199319102056</v>
      </c>
      <c r="P16" s="76">
        <f t="shared" si="0"/>
        <v>99.960439220243202</v>
      </c>
      <c r="Q16" s="75">
        <f>'T4'!Z17+'T4'!AA17</f>
        <v>67.763363122194832</v>
      </c>
      <c r="R16" s="75">
        <f>'T4'!AB17</f>
        <v>64.093291166494822</v>
      </c>
      <c r="S16" s="75">
        <f>'T4'!AC17+'T4'!AD17</f>
        <v>21.347380154915523</v>
      </c>
      <c r="T16" s="75">
        <f>'T4'!AE17</f>
        <v>37.264604412110337</v>
      </c>
      <c r="U16" s="76">
        <f t="shared" si="1"/>
        <v>190.46863885571551</v>
      </c>
      <c r="V16" s="76">
        <f t="shared" si="2"/>
        <v>290.42907807595873</v>
      </c>
      <c r="W16" s="95">
        <f>O23</f>
        <v>1.2359789391076257</v>
      </c>
      <c r="X16" s="1"/>
      <c r="Y16" s="1"/>
    </row>
    <row r="17" spans="1:26" s="11" customFormat="1" x14ac:dyDescent="0.25">
      <c r="A17" s="69">
        <v>14</v>
      </c>
      <c r="B17" s="70" t="s">
        <v>225</v>
      </c>
      <c r="C17" s="76">
        <f t="shared" ref="C17:V17" si="3">SUM(C4:C16)</f>
        <v>230.01504402018182</v>
      </c>
      <c r="D17" s="76">
        <f t="shared" si="3"/>
        <v>3.3765661229216448</v>
      </c>
      <c r="E17" s="76">
        <f t="shared" si="3"/>
        <v>374.31058528403537</v>
      </c>
      <c r="F17" s="76">
        <f t="shared" si="3"/>
        <v>156.58184792160407</v>
      </c>
      <c r="G17" s="76">
        <f t="shared" si="3"/>
        <v>62.226640593636866</v>
      </c>
      <c r="H17" s="76">
        <f t="shared" si="3"/>
        <v>95.685683596760413</v>
      </c>
      <c r="I17" s="76">
        <f t="shared" si="3"/>
        <v>61.391949632691812</v>
      </c>
      <c r="J17" s="76">
        <f t="shared" si="3"/>
        <v>59.472233129113363</v>
      </c>
      <c r="K17" s="76">
        <f t="shared" si="3"/>
        <v>96.154959549766673</v>
      </c>
      <c r="L17" s="76">
        <f t="shared" si="3"/>
        <v>15.016713343694374</v>
      </c>
      <c r="M17" s="76">
        <f t="shared" si="3"/>
        <v>32.584029932370235</v>
      </c>
      <c r="N17" s="76">
        <f t="shared" si="3"/>
        <v>19.37006880720493</v>
      </c>
      <c r="O17" s="76">
        <f t="shared" si="3"/>
        <v>86.68864048564275</v>
      </c>
      <c r="P17" s="76">
        <f t="shared" si="3"/>
        <v>1292.8749624196244</v>
      </c>
      <c r="Q17" s="76">
        <f t="shared" si="3"/>
        <v>1415.6835998217155</v>
      </c>
      <c r="R17" s="76">
        <f t="shared" si="3"/>
        <v>299.01871438467117</v>
      </c>
      <c r="S17" s="76">
        <f t="shared" si="3"/>
        <v>959.01313775631252</v>
      </c>
      <c r="T17" s="76">
        <f t="shared" si="3"/>
        <v>131.94996002317239</v>
      </c>
      <c r="U17" s="76">
        <f t="shared" si="3"/>
        <v>2805.6654119858713</v>
      </c>
      <c r="V17" s="76">
        <f t="shared" si="3"/>
        <v>4098.5403744054947</v>
      </c>
    </row>
    <row r="18" spans="1:26" x14ac:dyDescent="0.25">
      <c r="A18" s="32">
        <v>15</v>
      </c>
      <c r="B18" s="28" t="s">
        <v>228</v>
      </c>
      <c r="C18" s="75">
        <f>'T4'!D21</f>
        <v>19.688974800879873</v>
      </c>
      <c r="D18" s="75">
        <f>'T4'!E21</f>
        <v>0.32403304485766921</v>
      </c>
      <c r="E18" s="75">
        <f>'T4'!F21</f>
        <v>30.814389220453371</v>
      </c>
      <c r="F18" s="75">
        <f>'T4'!G21</f>
        <v>15.685238380249839</v>
      </c>
      <c r="G18" s="75">
        <f>'T4'!H21</f>
        <v>3.6229957754377997</v>
      </c>
      <c r="H18" s="75">
        <f>'T4'!I21</f>
        <v>2.4793241023749366</v>
      </c>
      <c r="I18" s="75">
        <f>'T4'!J21</f>
        <v>17.300733663246959</v>
      </c>
      <c r="J18" s="75">
        <f>'T4'!K21</f>
        <v>2.21951857177489</v>
      </c>
      <c r="K18" s="75">
        <f>'T4'!L21</f>
        <v>6.3373503120327435</v>
      </c>
      <c r="L18" s="75">
        <f>'T4'!M21</f>
        <v>1.0692838816316665</v>
      </c>
      <c r="M18" s="75">
        <f>'T4'!N21</f>
        <v>1.6321202287785981</v>
      </c>
      <c r="N18" s="75">
        <f>'T4'!O21</f>
        <v>1.1937451527764269</v>
      </c>
      <c r="O18" s="75">
        <f>'T4'!P21</f>
        <v>5.2051372021373377</v>
      </c>
      <c r="P18" s="76">
        <f>SUM(C18:O18)</f>
        <v>107.5728443366321</v>
      </c>
      <c r="Q18" s="75">
        <v>0</v>
      </c>
      <c r="R18" s="75">
        <v>0</v>
      </c>
      <c r="S18" s="75">
        <v>0</v>
      </c>
      <c r="T18" s="75">
        <v>0</v>
      </c>
      <c r="U18" s="75">
        <v>0</v>
      </c>
      <c r="V18" s="75">
        <v>0</v>
      </c>
      <c r="W18" s="95">
        <f>K50</f>
        <v>1.6053812101332317</v>
      </c>
      <c r="Z18" s="11"/>
    </row>
    <row r="19" spans="1:26" x14ac:dyDescent="0.25">
      <c r="A19" s="32">
        <v>16</v>
      </c>
      <c r="B19" s="28" t="s">
        <v>231</v>
      </c>
      <c r="C19" s="75">
        <f>'T4'!D24</f>
        <v>673.79887447002773</v>
      </c>
      <c r="D19" s="75">
        <f>'T4'!E24</f>
        <v>14.411476478136796</v>
      </c>
      <c r="E19" s="75">
        <f>'T4'!F24</f>
        <v>156.71703517193077</v>
      </c>
      <c r="F19" s="75">
        <f>'T4'!G24</f>
        <v>164.76114802871024</v>
      </c>
      <c r="G19" s="75">
        <f>'T4'!H24</f>
        <v>310.17129512239126</v>
      </c>
      <c r="H19" s="75">
        <f>'T4'!I24</f>
        <v>45.436836575617285</v>
      </c>
      <c r="I19" s="75">
        <f>'T4'!J24</f>
        <v>148.70312465706505</v>
      </c>
      <c r="J19" s="75">
        <f>'T4'!K24</f>
        <v>37.277791322157356</v>
      </c>
      <c r="K19" s="75">
        <f>'T4'!L24</f>
        <v>286.03059789377033</v>
      </c>
      <c r="L19" s="75">
        <f>'T4'!M24</f>
        <v>68.837475857108544</v>
      </c>
      <c r="M19" s="75">
        <f>'T4'!N24</f>
        <v>165.95151630884749</v>
      </c>
      <c r="N19" s="75">
        <f>'T4'!O24</f>
        <v>39.963534768585163</v>
      </c>
      <c r="O19" s="75">
        <f>'T4'!P24</f>
        <v>181.96931775688853</v>
      </c>
      <c r="P19" s="76">
        <f>SUM(C19:O19)</f>
        <v>2294.0300244112364</v>
      </c>
      <c r="Q19" s="75">
        <v>0</v>
      </c>
      <c r="R19" s="75">
        <v>0</v>
      </c>
      <c r="S19" s="75">
        <v>0</v>
      </c>
      <c r="T19" s="75">
        <v>0</v>
      </c>
      <c r="U19" s="75">
        <v>0</v>
      </c>
      <c r="V19" s="75">
        <v>0</v>
      </c>
      <c r="W19" s="95">
        <f>K49</f>
        <v>1.248555566929674</v>
      </c>
      <c r="Z19" s="11"/>
    </row>
    <row r="20" spans="1:26" x14ac:dyDescent="0.25">
      <c r="A20" s="32">
        <v>17</v>
      </c>
      <c r="B20" s="28" t="s">
        <v>226</v>
      </c>
      <c r="C20" s="75">
        <f>'T4'!D19</f>
        <v>46.762502128931452</v>
      </c>
      <c r="D20" s="75">
        <f>'T4'!E19</f>
        <v>1.8622751832948201</v>
      </c>
      <c r="E20" s="75">
        <f>'T4'!F19</f>
        <v>109.75013841620827</v>
      </c>
      <c r="F20" s="75">
        <f>'T4'!G19</f>
        <v>76.588182201438897</v>
      </c>
      <c r="G20" s="75">
        <f>'T4'!H19</f>
        <v>8.511282970453431</v>
      </c>
      <c r="H20" s="75">
        <f>'T4'!I19</f>
        <v>10.458012336079063</v>
      </c>
      <c r="I20" s="75">
        <f>'T4'!J19</f>
        <v>97.096517730652891</v>
      </c>
      <c r="J20" s="75">
        <f>'T4'!K19</f>
        <v>9.9987008921976397</v>
      </c>
      <c r="K20" s="75">
        <f>'T4'!L19</f>
        <v>11.082681476865469</v>
      </c>
      <c r="L20" s="75">
        <f>'T4'!M19</f>
        <v>2.6341228703293029</v>
      </c>
      <c r="M20" s="75">
        <f>'T4'!N19</f>
        <v>2.5691535162950219</v>
      </c>
      <c r="N20" s="75">
        <f>'T4'!O19</f>
        <v>10.18299088396526</v>
      </c>
      <c r="O20" s="75">
        <f>'T4'!P19</f>
        <v>16.565982631290616</v>
      </c>
      <c r="P20" s="76">
        <f>SUM(C20:O20)</f>
        <v>404.06254323800209</v>
      </c>
      <c r="Q20" s="75">
        <v>0</v>
      </c>
      <c r="R20" s="75">
        <v>0</v>
      </c>
      <c r="S20" s="75">
        <v>0</v>
      </c>
      <c r="T20" s="75">
        <v>0</v>
      </c>
      <c r="U20" s="75">
        <v>0</v>
      </c>
      <c r="V20" s="75">
        <v>0</v>
      </c>
      <c r="W20" s="95">
        <f>K69</f>
        <v>1.4117427774794171</v>
      </c>
      <c r="Z20" s="11"/>
    </row>
    <row r="21" spans="1:26" s="11" customFormat="1" x14ac:dyDescent="0.25">
      <c r="A21" s="69">
        <v>18</v>
      </c>
      <c r="B21" s="70" t="s">
        <v>261</v>
      </c>
      <c r="C21" s="76">
        <f t="shared" ref="C21:V21" si="4">SUM(C18:C20)</f>
        <v>740.25035139983913</v>
      </c>
      <c r="D21" s="76">
        <f t="shared" si="4"/>
        <v>16.597784706289286</v>
      </c>
      <c r="E21" s="76">
        <f t="shared" si="4"/>
        <v>297.28156280859241</v>
      </c>
      <c r="F21" s="76">
        <f t="shared" si="4"/>
        <v>257.03456861039899</v>
      </c>
      <c r="G21" s="76">
        <f t="shared" si="4"/>
        <v>322.30557386828247</v>
      </c>
      <c r="H21" s="76">
        <f t="shared" si="4"/>
        <v>58.374173014071289</v>
      </c>
      <c r="I21" s="76">
        <f t="shared" si="4"/>
        <v>263.10037605096488</v>
      </c>
      <c r="J21" s="76">
        <f t="shared" si="4"/>
        <v>49.496010786129887</v>
      </c>
      <c r="K21" s="76">
        <f t="shared" si="4"/>
        <v>303.45062968266853</v>
      </c>
      <c r="L21" s="76">
        <f t="shared" si="4"/>
        <v>72.540882609069513</v>
      </c>
      <c r="M21" s="76">
        <f t="shared" si="4"/>
        <v>170.15279005392111</v>
      </c>
      <c r="N21" s="76">
        <f t="shared" si="4"/>
        <v>51.340270805326853</v>
      </c>
      <c r="O21" s="76">
        <f t="shared" si="4"/>
        <v>203.74043759031647</v>
      </c>
      <c r="P21" s="76">
        <f t="shared" si="4"/>
        <v>2805.6654119858704</v>
      </c>
      <c r="Q21" s="76">
        <f t="shared" si="4"/>
        <v>0</v>
      </c>
      <c r="R21" s="76">
        <f t="shared" si="4"/>
        <v>0</v>
      </c>
      <c r="S21" s="76">
        <f t="shared" si="4"/>
        <v>0</v>
      </c>
      <c r="T21" s="76">
        <f t="shared" si="4"/>
        <v>0</v>
      </c>
      <c r="U21" s="76">
        <f t="shared" si="4"/>
        <v>0</v>
      </c>
      <c r="V21" s="76">
        <f t="shared" si="4"/>
        <v>0</v>
      </c>
    </row>
    <row r="22" spans="1:26" s="11" customFormat="1" x14ac:dyDescent="0.25">
      <c r="A22" s="69">
        <v>19</v>
      </c>
      <c r="B22" s="70" t="s">
        <v>233</v>
      </c>
      <c r="C22" s="76">
        <f>C17+C21</f>
        <v>970.26539542002092</v>
      </c>
      <c r="D22" s="76">
        <f t="shared" ref="D22:V22" si="5">D17+D21</f>
        <v>19.97435082921093</v>
      </c>
      <c r="E22" s="76">
        <f t="shared" si="5"/>
        <v>671.59214809262778</v>
      </c>
      <c r="F22" s="76">
        <f t="shared" si="5"/>
        <v>413.61641653200309</v>
      </c>
      <c r="G22" s="76">
        <f t="shared" si="5"/>
        <v>384.53221446191935</v>
      </c>
      <c r="H22" s="76">
        <f t="shared" si="5"/>
        <v>154.0598566108317</v>
      </c>
      <c r="I22" s="76">
        <f t="shared" si="5"/>
        <v>324.4923256836567</v>
      </c>
      <c r="J22" s="76">
        <f t="shared" si="5"/>
        <v>108.96824391524325</v>
      </c>
      <c r="K22" s="76">
        <f t="shared" si="5"/>
        <v>399.60558923243519</v>
      </c>
      <c r="L22" s="76">
        <f t="shared" si="5"/>
        <v>87.55759595276389</v>
      </c>
      <c r="M22" s="76">
        <f t="shared" si="5"/>
        <v>202.73681998629135</v>
      </c>
      <c r="N22" s="76">
        <f t="shared" si="5"/>
        <v>70.710339612531783</v>
      </c>
      <c r="O22" s="76">
        <f t="shared" si="5"/>
        <v>290.42907807595924</v>
      </c>
      <c r="P22" s="76">
        <f t="shared" si="5"/>
        <v>4098.5403744054947</v>
      </c>
      <c r="Q22" s="76">
        <f t="shared" si="5"/>
        <v>1415.6835998217155</v>
      </c>
      <c r="R22" s="76">
        <f t="shared" si="5"/>
        <v>299.01871438467117</v>
      </c>
      <c r="S22" s="76">
        <f t="shared" si="5"/>
        <v>959.01313775631252</v>
      </c>
      <c r="T22" s="76">
        <f t="shared" si="5"/>
        <v>131.94996002317239</v>
      </c>
      <c r="U22" s="76">
        <f t="shared" si="5"/>
        <v>2805.6654119858713</v>
      </c>
      <c r="V22" s="76">
        <f t="shared" si="5"/>
        <v>4098.5403744054947</v>
      </c>
      <c r="Y22" s="100"/>
    </row>
    <row r="23" spans="1:26" x14ac:dyDescent="0.25">
      <c r="C23" s="92">
        <f>K27</f>
        <v>1.1583331019217424</v>
      </c>
      <c r="D23" s="92">
        <f>K28</f>
        <v>1.3000818192380181</v>
      </c>
      <c r="E23" s="92">
        <f>K29</f>
        <v>1.2878380519806507</v>
      </c>
      <c r="F23" s="92">
        <f>K32</f>
        <v>1.3255829969529185</v>
      </c>
      <c r="G23" s="92">
        <f>K33</f>
        <v>1.3236096775145585</v>
      </c>
      <c r="H23" s="92">
        <f>K34</f>
        <v>1.1789320780176458</v>
      </c>
      <c r="I23" s="92">
        <f>K35</f>
        <v>1.1926122895576514</v>
      </c>
      <c r="J23" s="92">
        <f>K26</f>
        <v>1.2932519292964961</v>
      </c>
      <c r="K23" s="92">
        <f>(K37+K38)/2</f>
        <v>1.374791727851403</v>
      </c>
      <c r="L23" s="92">
        <f>K41</f>
        <v>1.1965300412493884</v>
      </c>
      <c r="M23" s="92">
        <f>K42</f>
        <v>1.2432879705378213</v>
      </c>
      <c r="N23" s="92">
        <f>K43</f>
        <v>1.1986439050408786</v>
      </c>
      <c r="O23" s="92">
        <f>K44</f>
        <v>1.2359789391076257</v>
      </c>
      <c r="P23" s="93"/>
      <c r="Q23" s="94">
        <f>K57</f>
        <v>1.1916894935018025</v>
      </c>
      <c r="R23" s="94">
        <f>K59</f>
        <v>1.3339644327519786</v>
      </c>
      <c r="S23" s="94">
        <f>K61</f>
        <v>1.3856899072286892</v>
      </c>
      <c r="T23" s="94">
        <f>K66</f>
        <v>1.2472048568540588</v>
      </c>
      <c r="U23" s="93"/>
      <c r="V23" s="91"/>
      <c r="W23" s="91"/>
      <c r="X23" s="93"/>
      <c r="Y23" s="77"/>
    </row>
    <row r="24" spans="1:26" x14ac:dyDescent="0.25">
      <c r="C24" s="142"/>
      <c r="D24" s="142"/>
      <c r="E24" s="142"/>
      <c r="F24" s="142"/>
      <c r="G24" s="142"/>
      <c r="H24" s="142"/>
      <c r="I24" s="142"/>
      <c r="J24" s="142"/>
      <c r="K24" s="142"/>
      <c r="L24" s="142"/>
      <c r="M24" s="142"/>
      <c r="N24" s="142"/>
      <c r="O24" s="142"/>
      <c r="P24" s="77"/>
      <c r="Q24" s="77"/>
      <c r="U24" s="77"/>
      <c r="V24" s="6"/>
      <c r="W24" s="6"/>
      <c r="X24" s="77"/>
      <c r="Y24" s="77"/>
    </row>
    <row r="25" spans="1:26" x14ac:dyDescent="0.25">
      <c r="A25" s="3" t="s">
        <v>312</v>
      </c>
      <c r="C25" s="85"/>
      <c r="D25" s="6"/>
      <c r="E25" s="6"/>
      <c r="F25" s="6"/>
      <c r="G25" s="69">
        <v>2017</v>
      </c>
      <c r="H25" s="69">
        <v>2018</v>
      </c>
      <c r="I25" s="69">
        <v>2019</v>
      </c>
      <c r="K25" s="90" t="s">
        <v>311</v>
      </c>
      <c r="P25" s="1"/>
      <c r="Q25" s="1"/>
      <c r="V25" s="11"/>
      <c r="X25" s="1"/>
      <c r="Y25" s="1"/>
    </row>
    <row r="26" spans="1:26" s="81" customFormat="1" x14ac:dyDescent="0.25">
      <c r="A26" s="140" t="s">
        <v>292</v>
      </c>
      <c r="B26" s="31"/>
      <c r="C26" s="3"/>
      <c r="G26" s="88">
        <f>ADB!T37/1000</f>
        <v>2674.4927540000003</v>
      </c>
      <c r="H26" s="88">
        <f>ADB!U37/1000</f>
        <v>3044.9271220000001</v>
      </c>
      <c r="I26" s="88">
        <f>ADB!V37/1000</f>
        <v>3458.7929139999997</v>
      </c>
      <c r="K26" s="94">
        <f t="shared" ref="K26:K52" si="6">I26/G26</f>
        <v>1.2932519292964961</v>
      </c>
      <c r="M26" s="1"/>
      <c r="U26" s="82"/>
      <c r="V26" s="82"/>
    </row>
    <row r="27" spans="1:26" s="81" customFormat="1" x14ac:dyDescent="0.25">
      <c r="A27" s="140" t="s">
        <v>251</v>
      </c>
      <c r="B27" s="31"/>
      <c r="C27" s="3"/>
      <c r="G27" s="88">
        <f>ADB!T38/1000</f>
        <v>724.2830811</v>
      </c>
      <c r="H27" s="88">
        <f>ADB!U38/1000</f>
        <v>784.49210149999999</v>
      </c>
      <c r="I27" s="88">
        <f>ADB!V38/1000</f>
        <v>838.96106799999995</v>
      </c>
      <c r="K27" s="94">
        <f t="shared" si="6"/>
        <v>1.1583331019217424</v>
      </c>
      <c r="M27" s="1"/>
      <c r="U27" s="82"/>
      <c r="V27" s="82"/>
    </row>
    <row r="28" spans="1:26" s="81" customFormat="1" x14ac:dyDescent="0.25">
      <c r="A28" s="140" t="s">
        <v>252</v>
      </c>
      <c r="B28" s="31"/>
      <c r="C28" s="3"/>
      <c r="G28" s="88">
        <f>ADB!T39/1000</f>
        <v>14.232667380000001</v>
      </c>
      <c r="H28" s="88">
        <f>ADB!U39/1000</f>
        <v>16.645677859999999</v>
      </c>
      <c r="I28" s="88">
        <f>ADB!V39/1000</f>
        <v>18.503632099999997</v>
      </c>
      <c r="K28" s="94">
        <f t="shared" si="6"/>
        <v>1.3000818192380181</v>
      </c>
      <c r="M28" s="1"/>
      <c r="U28" s="82"/>
      <c r="V28" s="82"/>
    </row>
    <row r="29" spans="1:26" s="81" customFormat="1" x14ac:dyDescent="0.25">
      <c r="A29" s="140" t="s">
        <v>253</v>
      </c>
      <c r="B29" s="31"/>
      <c r="C29" s="3"/>
      <c r="G29" s="88">
        <f>ADB!T40/1000</f>
        <v>133.86179149999998</v>
      </c>
      <c r="H29" s="88">
        <f>ADB!U40/1000</f>
        <v>151.920174</v>
      </c>
      <c r="I29" s="88">
        <f>ADB!V40/1000</f>
        <v>172.3923088</v>
      </c>
      <c r="K29" s="94">
        <f t="shared" si="6"/>
        <v>1.2878380519806507</v>
      </c>
      <c r="M29" s="1"/>
      <c r="U29" s="82"/>
      <c r="V29" s="82"/>
    </row>
    <row r="30" spans="1:26" s="81" customFormat="1" x14ac:dyDescent="0.25">
      <c r="A30" s="140" t="s">
        <v>293</v>
      </c>
      <c r="B30" s="31"/>
      <c r="C30" s="3"/>
      <c r="G30" s="88">
        <f>ADB!T41/1000</f>
        <v>30.608973849999998</v>
      </c>
      <c r="H30" s="88">
        <f>ADB!U41/1000</f>
        <v>33.55124953</v>
      </c>
      <c r="I30" s="88">
        <f>ADB!V41/1000</f>
        <v>36.600205469999999</v>
      </c>
      <c r="K30" s="94">
        <f t="shared" si="6"/>
        <v>1.1957344813112707</v>
      </c>
      <c r="M30" s="1"/>
      <c r="U30" s="82"/>
      <c r="V30" s="82"/>
    </row>
    <row r="31" spans="1:26" s="81" customFormat="1" x14ac:dyDescent="0.25">
      <c r="A31" s="140" t="s">
        <v>294</v>
      </c>
      <c r="B31" s="31"/>
      <c r="C31" s="3"/>
      <c r="G31" s="88">
        <f>ADB!T42/1000</f>
        <v>0</v>
      </c>
      <c r="H31" s="88">
        <f>ADB!U42/1000</f>
        <v>0</v>
      </c>
      <c r="I31" s="88">
        <f>ADB!V42/1000</f>
        <v>0</v>
      </c>
      <c r="K31" s="94" t="e">
        <f t="shared" si="6"/>
        <v>#DIV/0!</v>
      </c>
      <c r="M31" s="1"/>
      <c r="U31" s="82"/>
      <c r="V31" s="82"/>
    </row>
    <row r="32" spans="1:26" s="81" customFormat="1" x14ac:dyDescent="0.25">
      <c r="A32" s="140" t="s">
        <v>254</v>
      </c>
      <c r="B32" s="31"/>
      <c r="C32" s="3"/>
      <c r="G32" s="88">
        <f>ADB!T43/1000</f>
        <v>175.299544</v>
      </c>
      <c r="H32" s="88">
        <f>ADB!U43/1000</f>
        <v>206.2155611</v>
      </c>
      <c r="I32" s="88">
        <f>ADB!V43/1000</f>
        <v>232.37409489999999</v>
      </c>
      <c r="K32" s="94">
        <f t="shared" si="6"/>
        <v>1.3255829969529185</v>
      </c>
      <c r="M32" s="1"/>
      <c r="U32" s="82"/>
      <c r="V32" s="82"/>
    </row>
    <row r="33" spans="1:25" s="81" customFormat="1" x14ac:dyDescent="0.25">
      <c r="A33" s="140" t="s">
        <v>255</v>
      </c>
      <c r="B33" s="31"/>
      <c r="C33" s="3"/>
      <c r="G33" s="88">
        <f>ADB!T44/1000</f>
        <v>331.01566529999997</v>
      </c>
      <c r="H33" s="88">
        <f>ADB!U44/1000</f>
        <v>381.06560759999996</v>
      </c>
      <c r="I33" s="88">
        <f>ADB!V44/1000</f>
        <v>438.135538</v>
      </c>
      <c r="K33" s="94">
        <f t="shared" si="6"/>
        <v>1.3236096775145585</v>
      </c>
      <c r="M33" s="1"/>
      <c r="U33" s="82"/>
      <c r="V33" s="82"/>
    </row>
    <row r="34" spans="1:25" s="81" customFormat="1" x14ac:dyDescent="0.25">
      <c r="A34" s="140" t="s">
        <v>256</v>
      </c>
      <c r="B34" s="31"/>
      <c r="C34" s="3"/>
      <c r="G34" s="88">
        <f>ADB!T45/1000</f>
        <v>47.727727720000004</v>
      </c>
      <c r="H34" s="88">
        <f>ADB!U45/1000</f>
        <v>52.412462249999997</v>
      </c>
      <c r="I34" s="88">
        <f>ADB!V45/1000</f>
        <v>56.267749219999999</v>
      </c>
      <c r="K34" s="94">
        <f t="shared" si="6"/>
        <v>1.1789320780176458</v>
      </c>
      <c r="M34" s="1"/>
      <c r="U34" s="82"/>
      <c r="V34" s="82"/>
    </row>
    <row r="35" spans="1:25" s="81" customFormat="1" x14ac:dyDescent="0.25">
      <c r="A35" s="140" t="s">
        <v>257</v>
      </c>
      <c r="B35" s="31"/>
      <c r="C35" s="3"/>
      <c r="G35" s="88">
        <f>ADB!T46/1000</f>
        <v>184.4885084</v>
      </c>
      <c r="H35" s="88">
        <f>ADB!U46/1000</f>
        <v>196.17222849999999</v>
      </c>
      <c r="I35" s="88">
        <f>ADB!V46/1000</f>
        <v>220.02326239999999</v>
      </c>
      <c r="K35" s="94">
        <f t="shared" si="6"/>
        <v>1.1926122895576514</v>
      </c>
      <c r="M35" s="1"/>
      <c r="U35" s="82"/>
      <c r="V35" s="82"/>
    </row>
    <row r="36" spans="1:25" s="81" customFormat="1" x14ac:dyDescent="0.25">
      <c r="A36" s="140" t="s">
        <v>258</v>
      </c>
      <c r="B36" s="31"/>
      <c r="C36" s="3"/>
      <c r="G36" s="88">
        <f>ADB!T47/1000</f>
        <v>0</v>
      </c>
      <c r="H36" s="88">
        <f>ADB!U47/1000</f>
        <v>0</v>
      </c>
      <c r="I36" s="88">
        <f>ADB!V47/1000</f>
        <v>0</v>
      </c>
      <c r="K36" s="94" t="e">
        <f t="shared" si="6"/>
        <v>#DIV/0!</v>
      </c>
      <c r="M36" s="1"/>
      <c r="U36" s="82"/>
      <c r="V36" s="82"/>
    </row>
    <row r="37" spans="1:25" s="81" customFormat="1" ht="13.5" x14ac:dyDescent="0.25">
      <c r="A37" s="140" t="s">
        <v>307</v>
      </c>
      <c r="B37" s="31"/>
      <c r="C37" s="3"/>
      <c r="G37" s="88">
        <f>ADB!T48/1000</f>
        <v>135.37463200000002</v>
      </c>
      <c r="H37" s="88">
        <f>ADB!U48/1000</f>
        <v>172.29444370000002</v>
      </c>
      <c r="I37" s="88">
        <f>ADB!V48/1000</f>
        <v>193.46910790000001</v>
      </c>
      <c r="K37" s="94">
        <f t="shared" si="6"/>
        <v>1.4291385693295919</v>
      </c>
      <c r="M37" s="1"/>
      <c r="U37" s="82"/>
      <c r="V37" s="82"/>
    </row>
    <row r="38" spans="1:25" s="81" customFormat="1" ht="13.5" x14ac:dyDescent="0.25">
      <c r="A38" s="140" t="s">
        <v>308</v>
      </c>
      <c r="B38" s="31"/>
      <c r="C38" s="3"/>
      <c r="G38" s="88">
        <f>ADB!T49/1000</f>
        <v>267.39231219999999</v>
      </c>
      <c r="H38" s="88">
        <f>ADB!U49/1000</f>
        <v>309.36022460000004</v>
      </c>
      <c r="I38" s="88">
        <f>ADB!V49/1000</f>
        <v>353.07681129999997</v>
      </c>
      <c r="K38" s="94">
        <f t="shared" si="6"/>
        <v>1.3204448863732141</v>
      </c>
      <c r="M38" s="1"/>
      <c r="U38" s="82"/>
      <c r="V38" s="82"/>
    </row>
    <row r="39" spans="1:25" s="81" customFormat="1" x14ac:dyDescent="0.25">
      <c r="A39" s="140" t="s">
        <v>295</v>
      </c>
      <c r="B39" s="31"/>
      <c r="C39" s="3"/>
      <c r="G39" s="88">
        <f>ADB!T50/1000</f>
        <v>0</v>
      </c>
      <c r="H39" s="88">
        <f>ADB!U50/1000</f>
        <v>0</v>
      </c>
      <c r="I39" s="88">
        <f>ADB!V50/1000</f>
        <v>0</v>
      </c>
      <c r="K39" s="94" t="e">
        <f t="shared" si="6"/>
        <v>#DIV/0!</v>
      </c>
      <c r="M39" s="1"/>
      <c r="U39" s="82"/>
      <c r="V39" s="82"/>
    </row>
    <row r="40" spans="1:25" s="81" customFormat="1" x14ac:dyDescent="0.25">
      <c r="A40" s="140" t="s">
        <v>296</v>
      </c>
      <c r="B40" s="31"/>
      <c r="C40" s="3"/>
      <c r="G40" s="88">
        <f>ADB!T51/1000</f>
        <v>0</v>
      </c>
      <c r="H40" s="88">
        <f>ADB!U51/1000</f>
        <v>0</v>
      </c>
      <c r="I40" s="88">
        <f>ADB!V51/1000</f>
        <v>0</v>
      </c>
      <c r="K40" s="94" t="e">
        <f t="shared" si="6"/>
        <v>#DIV/0!</v>
      </c>
      <c r="M40" s="1"/>
      <c r="U40" s="82"/>
      <c r="V40" s="82"/>
    </row>
    <row r="41" spans="1:25" s="81" customFormat="1" ht="13.5" x14ac:dyDescent="0.25">
      <c r="A41" s="140" t="s">
        <v>309</v>
      </c>
      <c r="B41" s="31"/>
      <c r="C41" s="3"/>
      <c r="G41" s="88">
        <f>ADB!T52/1000</f>
        <v>69.420961259999999</v>
      </c>
      <c r="H41" s="88">
        <f>ADB!U52/1000</f>
        <v>72.74441478</v>
      </c>
      <c r="I41" s="88">
        <f>ADB!V52/1000</f>
        <v>83.064265640000002</v>
      </c>
      <c r="K41" s="94">
        <f t="shared" si="6"/>
        <v>1.1965300412493884</v>
      </c>
      <c r="M41" s="1"/>
      <c r="U41" s="82"/>
      <c r="V41" s="82"/>
    </row>
    <row r="42" spans="1:25" s="81" customFormat="1" x14ac:dyDescent="0.25">
      <c r="A42" s="140" t="s">
        <v>297</v>
      </c>
      <c r="B42" s="31"/>
      <c r="C42" s="3"/>
      <c r="G42" s="88">
        <f>ADB!T53/1000</f>
        <v>173.58884620000001</v>
      </c>
      <c r="H42" s="88">
        <f>ADB!U53/1000</f>
        <v>194.3852196</v>
      </c>
      <c r="I42" s="88">
        <f>ADB!V53/1000</f>
        <v>215.8209243</v>
      </c>
      <c r="K42" s="94">
        <f t="shared" si="6"/>
        <v>1.2432879705378213</v>
      </c>
      <c r="M42" s="1"/>
      <c r="U42" s="82"/>
      <c r="V42" s="82"/>
    </row>
    <row r="43" spans="1:25" s="81" customFormat="1" x14ac:dyDescent="0.25">
      <c r="A43" s="140" t="s">
        <v>298</v>
      </c>
      <c r="B43" s="31"/>
      <c r="C43" s="3"/>
      <c r="G43" s="88">
        <f>ADB!T54/1000</f>
        <v>42.550445019999998</v>
      </c>
      <c r="H43" s="88">
        <f>ADB!U54/1000</f>
        <v>45.827350889999998</v>
      </c>
      <c r="I43" s="88">
        <f>ADB!V54/1000</f>
        <v>51.002831579999999</v>
      </c>
      <c r="K43" s="94">
        <f t="shared" si="6"/>
        <v>1.1986439050408786</v>
      </c>
      <c r="M43" s="1"/>
      <c r="U43" s="82"/>
      <c r="V43" s="82"/>
    </row>
    <row r="44" spans="1:25" s="81" customFormat="1" ht="13.5" x14ac:dyDescent="0.25">
      <c r="A44" s="140" t="s">
        <v>310</v>
      </c>
      <c r="B44" s="31"/>
      <c r="C44" s="3"/>
      <c r="G44" s="88">
        <f>ADB!T55/1000</f>
        <v>113.08303359999999</v>
      </c>
      <c r="H44" s="88">
        <f>ADB!U55/1000</f>
        <v>128.69153900000001</v>
      </c>
      <c r="I44" s="88">
        <f>ADB!V55/1000</f>
        <v>139.76824789999998</v>
      </c>
      <c r="K44" s="94">
        <f t="shared" si="6"/>
        <v>1.2359789391076257</v>
      </c>
      <c r="M44" s="1"/>
      <c r="U44" s="82"/>
      <c r="V44" s="82"/>
    </row>
    <row r="45" spans="1:25" s="81" customFormat="1" x14ac:dyDescent="0.25">
      <c r="A45" s="140" t="s">
        <v>299</v>
      </c>
      <c r="B45" s="31"/>
      <c r="C45" s="3"/>
      <c r="G45" s="88">
        <f>ADB!T56/1000</f>
        <v>0</v>
      </c>
      <c r="H45" s="88">
        <f>ADB!U56/1000</f>
        <v>0</v>
      </c>
      <c r="I45" s="88">
        <f>ADB!V56/1000</f>
        <v>0</v>
      </c>
      <c r="K45" s="94" t="e">
        <f t="shared" si="6"/>
        <v>#DIV/0!</v>
      </c>
      <c r="M45" s="1"/>
      <c r="U45" s="82"/>
      <c r="V45" s="82"/>
    </row>
    <row r="46" spans="1:25" x14ac:dyDescent="0.25">
      <c r="A46" s="140" t="s">
        <v>300</v>
      </c>
      <c r="G46" s="88">
        <f>ADB!T57/1000</f>
        <v>0</v>
      </c>
      <c r="H46" s="88">
        <f>ADB!U57/1000</f>
        <v>0</v>
      </c>
      <c r="I46" s="88">
        <f>ADB!V57/1000</f>
        <v>0</v>
      </c>
      <c r="K46" s="94" t="e">
        <f t="shared" si="6"/>
        <v>#DIV/0!</v>
      </c>
      <c r="P46" s="1"/>
      <c r="Q46" s="1"/>
      <c r="V46" s="11"/>
      <c r="X46" s="1"/>
      <c r="Y46" s="1"/>
    </row>
    <row r="47" spans="1:25" x14ac:dyDescent="0.25">
      <c r="A47" s="140" t="s">
        <v>301</v>
      </c>
      <c r="G47" s="88">
        <f>ADB!T58/1000</f>
        <v>0</v>
      </c>
      <c r="H47" s="88">
        <f>ADB!U58/1000</f>
        <v>0</v>
      </c>
      <c r="I47" s="88">
        <f>ADB!V58/1000</f>
        <v>0</v>
      </c>
      <c r="K47" s="94" t="e">
        <f t="shared" si="6"/>
        <v>#DIV/0!</v>
      </c>
      <c r="L47" s="11"/>
      <c r="P47" s="1"/>
      <c r="Q47" s="1"/>
    </row>
    <row r="48" spans="1:25" x14ac:dyDescent="0.25">
      <c r="A48" s="140" t="s">
        <v>302</v>
      </c>
      <c r="G48" s="88">
        <f>ADB!T59/1000</f>
        <v>103.44526739999999</v>
      </c>
      <c r="H48" s="88">
        <f>ADB!U59/1000</f>
        <v>119.7829028</v>
      </c>
      <c r="I48" s="88">
        <f>ADB!V59/1000</f>
        <v>128.48562179999999</v>
      </c>
      <c r="K48" s="94">
        <f t="shared" si="6"/>
        <v>1.2420637988509855</v>
      </c>
      <c r="L48" s="11"/>
      <c r="P48" s="1"/>
      <c r="Q48" s="1"/>
    </row>
    <row r="49" spans="1:25" x14ac:dyDescent="0.25">
      <c r="A49" s="140" t="s">
        <v>303</v>
      </c>
      <c r="G49" s="88">
        <f>ADB!T60/1000</f>
        <v>2339.4829219999997</v>
      </c>
      <c r="H49" s="88">
        <f>ADB!U60/1000</f>
        <v>2625.9953519999999</v>
      </c>
      <c r="I49" s="88">
        <f>ADB!V60/1000</f>
        <v>2920.9744259999998</v>
      </c>
      <c r="K49" s="94">
        <f t="shared" si="6"/>
        <v>1.248555566929674</v>
      </c>
      <c r="L49" s="11"/>
      <c r="P49" s="1"/>
      <c r="Q49" s="1"/>
    </row>
    <row r="50" spans="1:25" x14ac:dyDescent="0.25">
      <c r="A50" s="140" t="s">
        <v>304</v>
      </c>
      <c r="G50" s="88">
        <f>ADB!T61/1000</f>
        <v>335.00983149999996</v>
      </c>
      <c r="H50" s="88">
        <f>ADB!U61/1000</f>
        <v>418.93176979999998</v>
      </c>
      <c r="I50" s="88">
        <f>ADB!V61/1000</f>
        <v>537.81848869999999</v>
      </c>
      <c r="K50" s="94">
        <f t="shared" si="6"/>
        <v>1.6053812101332317</v>
      </c>
      <c r="L50" s="11"/>
      <c r="P50" s="1"/>
      <c r="Q50" s="1"/>
    </row>
    <row r="51" spans="1:25" x14ac:dyDescent="0.25">
      <c r="A51" s="140" t="s">
        <v>305</v>
      </c>
      <c r="G51" s="88">
        <f>ADB!T62/1000</f>
        <v>30.995072349999997</v>
      </c>
      <c r="H51" s="88">
        <f>ADB!U62/1000</f>
        <v>22.614940650000001</v>
      </c>
      <c r="I51" s="88">
        <f>ADB!V62/1000</f>
        <v>39.985886800000003</v>
      </c>
      <c r="K51" s="94">
        <f t="shared" si="6"/>
        <v>1.2900723814571127</v>
      </c>
      <c r="L51" s="11"/>
      <c r="P51" s="1"/>
      <c r="Q51" s="1"/>
    </row>
    <row r="52" spans="1:25" x14ac:dyDescent="0.25">
      <c r="A52" s="140" t="s">
        <v>306</v>
      </c>
      <c r="G52" s="88">
        <f>ADB!T63/1000</f>
        <v>2705.487826</v>
      </c>
      <c r="H52" s="88">
        <f>ADB!U63/1000</f>
        <v>3067.5420629999999</v>
      </c>
      <c r="I52" s="88">
        <f>ADB!V63/1000</f>
        <v>3498.7788009999999</v>
      </c>
      <c r="K52" s="94">
        <f t="shared" si="6"/>
        <v>1.2932155034579704</v>
      </c>
      <c r="L52" s="11"/>
      <c r="P52" s="1"/>
      <c r="Q52" s="1"/>
    </row>
    <row r="54" spans="1:25" x14ac:dyDescent="0.25">
      <c r="D54" s="6"/>
      <c r="E54" s="6"/>
      <c r="F54" s="6"/>
      <c r="G54" s="6"/>
      <c r="H54" s="6"/>
      <c r="I54" s="6"/>
      <c r="J54" s="6"/>
      <c r="K54" s="6"/>
      <c r="L54" s="6"/>
      <c r="M54" s="6"/>
      <c r="N54" s="6"/>
      <c r="O54" s="6"/>
      <c r="P54" s="77"/>
      <c r="Q54" s="77"/>
      <c r="U54" s="77"/>
      <c r="V54" s="6"/>
      <c r="W54" s="6"/>
      <c r="X54" s="77"/>
      <c r="Y54" s="77"/>
    </row>
    <row r="55" spans="1:25" x14ac:dyDescent="0.25">
      <c r="A55" s="141" t="str">
        <f>ADB!B70</f>
        <v xml:space="preserve">Expenditure on GDP at current market pricesl </v>
      </c>
      <c r="G55" s="1">
        <f>ADB!T70/1000</f>
        <v>2674.4927540000003</v>
      </c>
      <c r="H55" s="1">
        <f>ADB!U70/1000</f>
        <v>3044.9271220000001</v>
      </c>
      <c r="I55" s="1">
        <f>ADB!V70/1000</f>
        <v>3458.7929139999997</v>
      </c>
      <c r="K55" s="94">
        <f t="shared" ref="K55:K71" si="7">I55/G55</f>
        <v>1.2932519292964961</v>
      </c>
    </row>
    <row r="56" spans="1:25" x14ac:dyDescent="0.25">
      <c r="A56" s="141" t="str">
        <f>ADB!B71</f>
        <v xml:space="preserve">     Final consumption expenditure </v>
      </c>
      <c r="G56" s="1">
        <f>ADB!T71/1000</f>
        <v>2315.286525</v>
      </c>
      <c r="H56" s="1">
        <f>ADB!U71/1000</f>
        <v>2538.5089109999999</v>
      </c>
      <c r="I56" s="1">
        <f>ADB!V71/1000</f>
        <v>2802.5582890000001</v>
      </c>
      <c r="K56" s="94">
        <f t="shared" si="7"/>
        <v>1.2104585150643505</v>
      </c>
    </row>
    <row r="57" spans="1:25" x14ac:dyDescent="0.25">
      <c r="A57" s="141" t="str">
        <f>ADB!B72</f>
        <v xml:space="preserve">          Household final consumption </v>
      </c>
      <c r="G57" s="1">
        <f>ADB!T72/1000</f>
        <v>1968.897925</v>
      </c>
      <c r="H57" s="1">
        <f>ADB!U72/1000</f>
        <v>2133.6792250000003</v>
      </c>
      <c r="I57" s="1">
        <f>ADB!V72/1000</f>
        <v>2346.3149709999998</v>
      </c>
      <c r="K57" s="94">
        <f t="shared" si="7"/>
        <v>1.1916894935018025</v>
      </c>
    </row>
    <row r="58" spans="1:25" x14ac:dyDescent="0.25">
      <c r="A58" s="141" t="str">
        <f>ADB!B73</f>
        <v xml:space="preserve">          NPISHs final consumption </v>
      </c>
      <c r="G58" s="1">
        <f>ADB!T73/1000</f>
        <v>46.536478649999999</v>
      </c>
      <c r="H58" s="1">
        <f>ADB!U73/1000</f>
        <v>50.567468429999998</v>
      </c>
      <c r="I58" s="1">
        <f>ADB!V73/1000</f>
        <v>56.251251880000005</v>
      </c>
      <c r="K58" s="94">
        <f t="shared" si="7"/>
        <v>1.2087560879512316</v>
      </c>
    </row>
    <row r="59" spans="1:25" x14ac:dyDescent="0.25">
      <c r="A59" s="141" t="str">
        <f>ADB!B74</f>
        <v xml:space="preserve">          Government final consumption </v>
      </c>
      <c r="G59" s="1">
        <f>ADB!T74/1000</f>
        <v>299.8521222</v>
      </c>
      <c r="H59" s="1">
        <f>ADB!U74/1000</f>
        <v>354.26221779999997</v>
      </c>
      <c r="I59" s="1">
        <f>ADB!V74/1000</f>
        <v>399.99206609999999</v>
      </c>
      <c r="K59" s="94">
        <f t="shared" si="7"/>
        <v>1.3339644327519786</v>
      </c>
    </row>
    <row r="60" spans="1:25" x14ac:dyDescent="0.25">
      <c r="A60" s="141" t="str">
        <f>ADB!B75</f>
        <v xml:space="preserve">     Gross capital formation </v>
      </c>
      <c r="G60" s="1">
        <f>ADB!T75/1000</f>
        <v>1252.1331660000001</v>
      </c>
      <c r="H60" s="1">
        <f>ADB!U75/1000</f>
        <v>1641.269395</v>
      </c>
      <c r="I60" s="1">
        <f>ADB!V75/1000</f>
        <v>1956.371441</v>
      </c>
      <c r="K60" s="94">
        <f t="shared" si="7"/>
        <v>1.5624308133692546</v>
      </c>
    </row>
    <row r="61" spans="1:25" x14ac:dyDescent="0.25">
      <c r="A61" s="141" t="str">
        <f>ADB!B76</f>
        <v xml:space="preserve">          Gross fixed capital formation </v>
      </c>
      <c r="G61" s="1">
        <f>ADB!T76/1000</f>
        <v>840.69273429999998</v>
      </c>
      <c r="H61" s="1">
        <f>ADB!U76/1000</f>
        <v>1051.9571370000001</v>
      </c>
      <c r="I61" s="1">
        <f>ADB!V76/1000</f>
        <v>1164.939437</v>
      </c>
      <c r="K61" s="94">
        <f t="shared" si="7"/>
        <v>1.3856899072286892</v>
      </c>
    </row>
    <row r="62" spans="1:25" x14ac:dyDescent="0.25">
      <c r="A62" s="141" t="str">
        <f>ADB!B77</f>
        <v xml:space="preserve">               Public </v>
      </c>
      <c r="G62" s="1">
        <f>ADB!T77/1000</f>
        <v>169.5426688</v>
      </c>
      <c r="H62" s="1">
        <f>ADB!U77/1000</f>
        <v>261.50683559999999</v>
      </c>
      <c r="I62" s="1">
        <f>ADB!V77/1000</f>
        <v>236.36046040000002</v>
      </c>
      <c r="K62" s="94">
        <f t="shared" si="7"/>
        <v>1.3941060505472003</v>
      </c>
    </row>
    <row r="63" spans="1:25" x14ac:dyDescent="0.25">
      <c r="A63" s="141" t="str">
        <f>ADB!B78</f>
        <v xml:space="preserve">               Private </v>
      </c>
      <c r="G63" s="1">
        <f>ADB!T78/1000</f>
        <v>671.15006549999998</v>
      </c>
      <c r="H63" s="1">
        <f>ADB!U78/1000</f>
        <v>790.45030139999994</v>
      </c>
      <c r="I63" s="1">
        <f>ADB!V78/1000</f>
        <v>928.57897709999997</v>
      </c>
      <c r="K63" s="94">
        <f t="shared" si="7"/>
        <v>1.3835638627379379</v>
      </c>
    </row>
    <row r="64" spans="1:25" x14ac:dyDescent="0.25">
      <c r="A64" s="141" t="str">
        <f>ADB!B79</f>
        <v xml:space="preserve">          Changes in inventoriesm </v>
      </c>
      <c r="G64" s="1">
        <f>ADB!T79/1000</f>
        <v>411.44043160000001</v>
      </c>
      <c r="H64" s="1">
        <f>ADB!U79/1000</f>
        <v>589.31225760000007</v>
      </c>
      <c r="I64" s="1">
        <f>ADB!V79/1000</f>
        <v>791.43200309999997</v>
      </c>
      <c r="K64" s="94">
        <f t="shared" si="7"/>
        <v>1.9235640017737137</v>
      </c>
    </row>
    <row r="65" spans="1:11" x14ac:dyDescent="0.25">
      <c r="A65" s="141" t="str">
        <f>ADB!B80</f>
        <v xml:space="preserve">          Acquisitions less disposals of valuables </v>
      </c>
      <c r="G65" s="1" t="e">
        <f>ADB!T80/1000</f>
        <v>#VALUE!</v>
      </c>
      <c r="H65" s="1" t="e">
        <f>ADB!U80/1000</f>
        <v>#VALUE!</v>
      </c>
      <c r="I65" s="1" t="e">
        <f>ADB!V80/1000</f>
        <v>#VALUE!</v>
      </c>
      <c r="K65" s="94" t="e">
        <f t="shared" si="7"/>
        <v>#VALUE!</v>
      </c>
    </row>
    <row r="66" spans="1:11" x14ac:dyDescent="0.25">
      <c r="A66" s="141" t="str">
        <f>ADB!B81</f>
        <v xml:space="preserve">     Exports of goods and services </v>
      </c>
      <c r="G66" s="1">
        <f>ADB!T81/1000</f>
        <v>240.39236629999999</v>
      </c>
      <c r="H66" s="1">
        <f>ADB!U81/1000</f>
        <v>271.21705089999995</v>
      </c>
      <c r="I66" s="1">
        <f>ADB!V81/1000</f>
        <v>299.81852679999997</v>
      </c>
      <c r="K66" s="94">
        <f t="shared" si="7"/>
        <v>1.2472048568540588</v>
      </c>
    </row>
    <row r="67" spans="1:11" x14ac:dyDescent="0.25">
      <c r="A67" s="141" t="str">
        <f>ADB!B82</f>
        <v xml:space="preserve">          Exports of goods </v>
      </c>
      <c r="G67" s="1">
        <f>ADB!T82/1000</f>
        <v>82.127482450000002</v>
      </c>
      <c r="H67" s="1">
        <f>ADB!U82/1000</f>
        <v>93.74406956</v>
      </c>
      <c r="I67" s="1">
        <f>ADB!V82/1000</f>
        <v>113.012523</v>
      </c>
      <c r="K67" s="94">
        <f t="shared" si="7"/>
        <v>1.3760621856246855</v>
      </c>
    </row>
    <row r="68" spans="1:11" x14ac:dyDescent="0.25">
      <c r="A68" s="141" t="str">
        <f>ADB!B83</f>
        <v xml:space="preserve">          Exports of services </v>
      </c>
      <c r="G68" s="1">
        <f>ADB!T83/1000</f>
        <v>158.26488380000001</v>
      </c>
      <c r="H68" s="1">
        <f>ADB!U83/1000</f>
        <v>177.47298130000001</v>
      </c>
      <c r="I68" s="1">
        <f>ADB!V83/1000</f>
        <v>186.80600380000001</v>
      </c>
      <c r="K68" s="94">
        <f t="shared" si="7"/>
        <v>1.1803376675527564</v>
      </c>
    </row>
    <row r="69" spans="1:11" x14ac:dyDescent="0.25">
      <c r="A69" s="141" t="str">
        <f>ADB!B84</f>
        <v xml:space="preserve">     Less: Imports of goods and services </v>
      </c>
      <c r="G69" s="1">
        <f>ADB!T84/1000</f>
        <v>1133.3193040000001</v>
      </c>
      <c r="H69" s="1">
        <f>ADB!U84/1000</f>
        <v>1406.0682350000002</v>
      </c>
      <c r="I69" s="1">
        <f>ADB!V84/1000</f>
        <v>1599.955342</v>
      </c>
      <c r="K69" s="94">
        <f t="shared" si="7"/>
        <v>1.4117427774794171</v>
      </c>
    </row>
    <row r="70" spans="1:11" x14ac:dyDescent="0.25">
      <c r="A70" s="141" t="str">
        <f>ADB!B85</f>
        <v xml:space="preserve">          Imports of goods </v>
      </c>
      <c r="G70" s="1">
        <f>ADB!T85/1000</f>
        <v>977.94575329999998</v>
      </c>
      <c r="H70" s="1">
        <f>ADB!U85/1000</f>
        <v>1230.870017</v>
      </c>
      <c r="I70" s="1">
        <f>ADB!V85/1000</f>
        <v>1396.6333419999999</v>
      </c>
      <c r="K70" s="94">
        <f t="shared" si="7"/>
        <v>1.4281296659729561</v>
      </c>
    </row>
    <row r="71" spans="1:11" x14ac:dyDescent="0.25">
      <c r="A71" s="141" t="str">
        <f>ADB!B86</f>
        <v xml:space="preserve">          Imports of services </v>
      </c>
      <c r="G71" s="1">
        <f>ADB!T86/1000</f>
        <v>155.3735508</v>
      </c>
      <c r="H71" s="1">
        <f>ADB!U86/1000</f>
        <v>175.19821789999997</v>
      </c>
      <c r="I71" s="1">
        <f>ADB!V86/1000</f>
        <v>203.322</v>
      </c>
      <c r="K71" s="94">
        <f t="shared" si="7"/>
        <v>1.3086011032966622</v>
      </c>
    </row>
    <row r="72" spans="1:11" x14ac:dyDescent="0.25">
      <c r="A72" s="141"/>
      <c r="K72" s="94"/>
    </row>
    <row r="73" spans="1:11" x14ac:dyDescent="0.25">
      <c r="A73" s="141"/>
      <c r="K73" s="94"/>
    </row>
    <row r="74" spans="1:11" x14ac:dyDescent="0.25">
      <c r="A74" s="141"/>
      <c r="K74" s="94"/>
    </row>
    <row r="75" spans="1:11" x14ac:dyDescent="0.25">
      <c r="A75" s="141"/>
      <c r="K75" s="94"/>
    </row>
    <row r="76" spans="1:11" x14ac:dyDescent="0.25">
      <c r="A76" s="141"/>
      <c r="K76" s="94"/>
    </row>
    <row r="77" spans="1:11" x14ac:dyDescent="0.25">
      <c r="A77" s="141"/>
      <c r="K77" s="94"/>
    </row>
    <row r="78" spans="1:11" x14ac:dyDescent="0.25">
      <c r="A78" s="141"/>
      <c r="K78" s="94"/>
    </row>
    <row r="79" spans="1:11" x14ac:dyDescent="0.25">
      <c r="A79" s="141"/>
      <c r="K79" s="94"/>
    </row>
    <row r="85" spans="3:18" x14ac:dyDescent="0.25">
      <c r="C85" s="85"/>
      <c r="D85" s="6"/>
      <c r="E85" s="6"/>
      <c r="F85" s="6"/>
      <c r="G85" s="6"/>
      <c r="H85" s="6"/>
      <c r="I85" s="6"/>
      <c r="J85" s="6"/>
      <c r="K85" s="6"/>
      <c r="L85" s="6"/>
      <c r="M85" s="6"/>
      <c r="N85" s="6"/>
      <c r="O85" s="6"/>
      <c r="P85" s="77"/>
      <c r="Q85" s="77"/>
      <c r="R85" s="6"/>
    </row>
  </sheetData>
  <phoneticPr fontId="1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Info</vt:lpstr>
      <vt:lpstr>35 sectors</vt:lpstr>
      <vt:lpstr>T1</vt:lpstr>
      <vt:lpstr>agr1</vt:lpstr>
      <vt:lpstr>T2</vt:lpstr>
      <vt:lpstr>T3</vt:lpstr>
      <vt:lpstr>agr2</vt:lpstr>
      <vt:lpstr>T4</vt:lpstr>
      <vt:lpstr>T5</vt:lpstr>
      <vt:lpstr>T6</vt:lpstr>
      <vt:lpstr>T7</vt:lpstr>
      <vt:lpstr>T8</vt:lpstr>
      <vt:lpstr>T9</vt:lpstr>
      <vt:lpstr>T10</vt:lpstr>
      <vt:lpstr>T11</vt:lpstr>
      <vt:lpstr>T12</vt:lpstr>
      <vt:lpstr>ADB</vt:lpstr>
      <vt:lpstr>IMF Apr2020</vt:lpstr>
      <vt:lpstr>IMF Oct2019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2020-12-13T16:56:46Z</cp:lastPrinted>
  <dcterms:created xsi:type="dcterms:W3CDTF">2020-09-23T09:03:22Z</dcterms:created>
  <dcterms:modified xsi:type="dcterms:W3CDTF">2020-12-13T17:07:00Z</dcterms:modified>
</cp:coreProperties>
</file>